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Filesv1\200_財政\1410財政状況資料集（H22～）\R6→R7（R5決算_2023財政状況資料集）\01_令和7年3月末公表（R5_2023決算_R6松井担当）\05_県HPに公開\②リネーム後\"/>
    </mc:Choice>
  </mc:AlternateContent>
  <xr:revisionPtr revIDLastSave="0" documentId="13_ncr:1_{3DFA1851-87CF-4158-A497-213655A212C2}" xr6:coauthVersionLast="47" xr6:coauthVersionMax="47" xr10:uidLastSave="{00000000-0000-0000-0000-000000000000}"/>
  <bookViews>
    <workbookView xWindow="20370" yWindow="-3375" windowWidth="29040" windowHeight="158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6" i="10" l="1"/>
  <c r="BG35" i="10"/>
  <c r="BG34" i="10"/>
  <c r="AO36"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BE38" i="10"/>
  <c r="AM38" i="10"/>
  <c r="BE37" i="10"/>
  <c r="AM37" i="10"/>
  <c r="C34" i="10"/>
  <c r="C35" i="10" s="1"/>
  <c r="C36" i="10" l="1"/>
  <c r="C37" i="10" s="1"/>
  <c r="C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l="1"/>
  <c r="U36" i="10" s="1"/>
  <c r="U37" i="10" s="1"/>
  <c r="U38" i="10" s="1"/>
  <c r="AM34" i="10"/>
  <c r="AM35" i="10" s="1"/>
  <c r="AM36" i="10" s="1"/>
  <c r="BE34" i="10"/>
  <c r="BE35" i="10" s="1"/>
  <c r="BE36" i="10" s="1"/>
  <c r="BW34" i="10" l="1"/>
  <c r="BW35" i="10" s="1"/>
  <c r="BW36" i="10" s="1"/>
  <c r="BW37" i="10" s="1"/>
  <c r="BW38" i="10" s="1"/>
  <c r="CO34" i="10"/>
  <c r="CO35" i="10" s="1"/>
  <c r="CO36" i="10" s="1"/>
  <c r="CO37" i="10" s="1"/>
  <c r="CO38" i="10" s="1"/>
</calcChain>
</file>

<file path=xl/sharedStrings.xml><?xml version="1.0" encoding="utf-8"?>
<sst xmlns="http://schemas.openxmlformats.org/spreadsheetml/2006/main" count="1056" uniqueCount="575">
  <si>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</si>
  <si>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</si>
  <si>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</si>
  <si>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</si>
  <si>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</si>
  <si>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</si>
  <si>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</si>
  <si>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</si>
  <si>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</si>
  <si>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</si>
  <si>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</si>
  <si>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</si>
  <si>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</si>
  <si>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</si>
  <si>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</si>
  <si>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</si>
  <si>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</si>
  <si>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</si>
  <si>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</si>
  <si>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</si>
  <si>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</si>
  <si>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</si>
  <si>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</si>
  <si>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</si>
  <si>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</si>
  <si>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</si>
  <si>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</si>
  <si>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</si>
  <si>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</si>
  <si>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</si>
  <si>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</si>
  <si>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</si>
  <si>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</si>
  <si>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</si>
  <si>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</si>
  <si>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</si>
  <si>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</si>
  <si>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</si>
  <si>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</si>
  <si>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</si>
  <si>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</si>
  <si>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</si>
  <si>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</si>
  <si>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</si>
  <si>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</si>
  <si>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</si>
  <si>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</si>
  <si>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</si>
  <si>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</si>
  <si>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</si>
  <si>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</si>
  <si>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</si>
  <si>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</si>
  <si>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</si>
  <si>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</si>
  <si>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</si>
  <si>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</si>
  <si>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</si>
  <si>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</si>
  <si>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</si>
  <si>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</si>
  <si>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</si>
  <si>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</si>
  <si>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</si>
  <si>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</si>
  <si>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</si>
  <si>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</si>
  <si>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</si>
  <si>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</si>
  <si>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</si>
  <si>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</si>
  <si>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</si>
  <si>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</si>
  <si>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</si>
  <si>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</si>
  <si>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</si>
  <si>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</si>
  <si>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</si>
  <si>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</si>
  <si>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</si>
  <si>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</si>
  <si>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中核市</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</si>
  <si>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</si>
  <si>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</si>
  <si>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</si>
  <si>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</si>
  <si>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</si>
  <si>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</si>
  <si>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</si>
  <si>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</si>
  <si>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</si>
  <si>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</si>
  <si>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</si>
  <si>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</si>
  <si>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八戸市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</si>
  <si>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</si>
  <si>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</si>
  <si>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</si>
  <si>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</si>
  <si>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</si>
  <si>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</si>
  <si>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</si>
  <si>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</si>
  <si>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</si>
  <si>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</si>
  <si>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</si>
  <si>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</si>
  <si>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</si>
  <si>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</si>
  <si>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</si>
  <si>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</si>
  <si>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</si>
  <si>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</si>
  <si>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</si>
  <si>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</si>
  <si>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</si>
  <si>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</si>
  <si>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-3.4</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</si>
  <si>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</si>
  <si>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</si>
  <si>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</si>
  <si>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</si>
  <si>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</si>
  <si>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</si>
  <si>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</si>
  <si>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</si>
  <si>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</si>
  <si>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</si>
  <si>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</si>
  <si>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</si>
  <si>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</si>
  <si>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</si>
  <si>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</si>
  <si>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</si>
  <si>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</si>
  <si>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</si>
  <si>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</si>
  <si>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</si>
  <si>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</si>
  <si>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</si>
  <si>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</si>
  <si>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</si>
  <si>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26"/>
  </si>
  <si>
    <t>うち日本人(％)</t>
    <phoneticPr fontId="5"/>
  </si>
  <si>
    <t>-1.5</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</si>
  <si>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</si>
  <si>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</si>
  <si>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</si>
  <si>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</si>
  <si>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</si>
  <si>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</si>
  <si>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</si>
  <si>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</si>
  <si>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</si>
  <si>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</si>
  <si>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</si>
  <si>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</si>
  <si>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</si>
  <si>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</si>
  <si>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</si>
  <si>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</si>
  <si>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</si>
  <si>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</si>
  <si>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</si>
  <si>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</si>
  <si>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</si>
  <si>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</si>
  <si>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</si>
  <si>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</si>
  <si>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</si>
  <si>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</si>
  <si>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</si>
  <si>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</si>
  <si>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</si>
  <si>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</si>
  <si>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</si>
  <si>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</si>
  <si>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</si>
  <si>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</si>
  <si>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</si>
  <si>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</si>
  <si>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</si>
  <si>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</si>
  <si>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</si>
  <si>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</si>
  <si>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</si>
  <si>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</si>
  <si>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</si>
  <si>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</si>
  <si>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</si>
  <si>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</si>
  <si>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</si>
  <si>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</si>
  <si>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</si>
  <si>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</si>
  <si>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</si>
  <si>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</si>
  <si>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</si>
  <si>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</si>
  <si>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</si>
  <si>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</si>
  <si>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</si>
  <si>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</si>
  <si>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青森県八戸市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</si>
  <si>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</si>
  <si>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</si>
  <si>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</si>
  <si>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</si>
  <si>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</si>
  <si>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</si>
  <si>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</si>
  <si>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</si>
  <si>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</si>
  <si>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</si>
  <si>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</si>
  <si>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</si>
  <si>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</si>
  <si>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</si>
  <si>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</si>
  <si>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</si>
  <si>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</si>
  <si>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</si>
  <si>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</si>
  <si>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</si>
  <si>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</si>
  <si>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</si>
  <si>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</si>
  <si>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</si>
  <si>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</si>
  <si>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</si>
  <si>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</si>
  <si>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</si>
  <si>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</si>
  <si>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</si>
  <si>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</si>
  <si>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</si>
  <si>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</si>
  <si>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</si>
  <si>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</si>
  <si>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</si>
  <si>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</si>
  <si>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</si>
  <si>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</si>
  <si>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</si>
  <si>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</si>
  <si>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</si>
  <si>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</si>
  <si>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</si>
  <si>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</si>
  <si>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</si>
  <si>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</si>
  <si>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</si>
  <si>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</si>
  <si>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</si>
  <si>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</si>
  <si>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</si>
  <si>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</si>
  <si>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</si>
  <si>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</si>
  <si>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</si>
  <si>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</si>
  <si>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</si>
  <si>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</si>
  <si>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</si>
  <si>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</si>
  <si>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</si>
  <si>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</si>
  <si>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</si>
  <si>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</si>
  <si>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</si>
  <si>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</si>
  <si>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</si>
  <si>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</si>
  <si>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</si>
  <si>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</si>
  <si>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</si>
  <si>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</si>
  <si>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</si>
  <si>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</si>
  <si>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</si>
  <si>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</si>
  <si>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</si>
  <si>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</si>
  <si>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</si>
  <si>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</si>
  <si>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</si>
  <si>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</si>
  <si>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</si>
  <si>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</si>
  <si>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</si>
  <si>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</si>
  <si>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</si>
  <si>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</si>
  <si>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</si>
  <si>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</si>
  <si>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</si>
  <si>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</si>
  <si>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</si>
  <si>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</si>
  <si>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</si>
  <si>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</si>
  <si>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</si>
  <si>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</si>
  <si>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</si>
  <si>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</si>
  <si>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</si>
  <si>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</si>
  <si>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</si>
  <si>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</si>
  <si>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</si>
  <si>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</si>
  <si>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</si>
  <si>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</si>
  <si>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</si>
  <si>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</si>
  <si>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</si>
  <si>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</si>
  <si>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</si>
  <si>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</si>
  <si>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</si>
  <si>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</si>
  <si>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</si>
  <si>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</si>
  <si>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</si>
  <si>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</si>
  <si>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</si>
  <si>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7"/>
  </si>
  <si>
    <t>交通</t>
    <phoneticPr fontId="5"/>
  </si>
  <si>
    <t>被保険者数(人)</t>
  </si>
  <si>
    <t>　積立金</t>
    <phoneticPr fontId="5"/>
  </si>
  <si>
    <t>　うち臨時財政対策債</t>
    <phoneticPr fontId="5"/>
  </si>
  <si>
    <t>市場</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</si>
  <si>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</si>
  <si>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</si>
  <si>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</si>
  <si>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</si>
  <si>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</si>
  <si>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</si>
  <si>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</si>
  <si>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</si>
  <si>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</si>
  <si>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</si>
  <si>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</si>
  <si>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</si>
  <si>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</si>
  <si>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</si>
  <si>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</si>
  <si>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</si>
  <si>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</si>
  <si>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</si>
  <si>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</si>
  <si>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</si>
  <si>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</si>
  <si>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</si>
  <si>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青森県八戸市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</si>
  <si>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</si>
  <si>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</si>
  <si>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</si>
  <si>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</si>
  <si>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</si>
  <si>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</si>
  <si>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</si>
  <si>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</si>
  <si>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</si>
  <si>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</si>
  <si>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</si>
  <si>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</si>
  <si>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</si>
  <si>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</si>
  <si>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</si>
  <si>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</si>
  <si>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</si>
  <si>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</si>
  <si>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</si>
  <si>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</si>
  <si>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都市計画土地区画整理事業特別会計</t>
    <phoneticPr fontId="5"/>
  </si>
  <si>
    <t>学校給食特別会計</t>
    <phoneticPr fontId="5"/>
  </si>
  <si>
    <t>霊園特別会計</t>
    <phoneticPr fontId="5"/>
  </si>
  <si>
    <t>母子父子寡婦福祉資金貸付事業特別会計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</si>
  <si>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</si>
  <si>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</si>
  <si>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</si>
  <si>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</si>
  <si>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</si>
  <si>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</si>
  <si>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</si>
  <si>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</si>
  <si>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</si>
  <si>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</si>
  <si>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</si>
  <si>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</si>
  <si>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</si>
  <si>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</si>
  <si>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都市計画駐車場特別会計</t>
    <phoneticPr fontId="5"/>
  </si>
  <si>
    <t>介護保険特別会計</t>
    <phoneticPr fontId="5"/>
  </si>
  <si>
    <t>国民健康保険南郷診療所特別会計</t>
    <phoneticPr fontId="5"/>
  </si>
  <si>
    <t>後期高齢者医療特別会計</t>
    <phoneticPr fontId="5"/>
  </si>
  <si>
    <t>八戸市自動車運送事業会計</t>
    <phoneticPr fontId="5"/>
  </si>
  <si>
    <t>法適用企業</t>
    <phoneticPr fontId="5"/>
  </si>
  <si>
    <t>八戸市立市民病院事業会計</t>
    <phoneticPr fontId="5"/>
  </si>
  <si>
    <t>八戸市下水道事業会計</t>
    <phoneticPr fontId="5"/>
  </si>
  <si>
    <t>地方卸売市場八戸市魚市場特別会計</t>
    <phoneticPr fontId="5"/>
  </si>
  <si>
    <t>法非適用企業</t>
    <phoneticPr fontId="5"/>
  </si>
  <si>
    <t>八戸市中央卸売市場特別会計</t>
    <phoneticPr fontId="5"/>
  </si>
  <si>
    <t>八戸市産業団地造成事業特別会計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</si>
  <si>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</si>
  <si>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</si>
  <si>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</si>
  <si>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</si>
  <si>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</si>
  <si>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</si>
  <si>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</si>
  <si>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</si>
  <si>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</si>
  <si>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</si>
  <si>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</si>
  <si>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</si>
  <si>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</si>
  <si>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</si>
  <si>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</si>
  <si>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</si>
  <si>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</si>
  <si>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</si>
  <si>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</si>
  <si>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</si>
  <si>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</si>
  <si>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</si>
  <si>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</si>
  <si>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</si>
  <si>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</si>
  <si>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</si>
  <si>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</si>
  <si>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</si>
  <si>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</si>
  <si>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</si>
  <si>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</si>
  <si>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</si>
  <si>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</si>
  <si>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</si>
  <si>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</si>
  <si>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</si>
  <si>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</si>
  <si>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</si>
  <si>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</si>
  <si>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</si>
  <si>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</si>
  <si>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</si>
  <si>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</si>
  <si>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</si>
  <si>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</si>
  <si>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</si>
  <si>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</si>
  <si>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</si>
  <si>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</si>
  <si>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</si>
  <si>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</si>
  <si>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</si>
  <si>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</si>
  <si>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</si>
  <si>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八戸市駐車場特別会計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</si>
  <si>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</si>
  <si>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</si>
  <si>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</si>
  <si>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</si>
  <si>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</si>
  <si>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</si>
  <si>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</si>
  <si>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</si>
  <si>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</si>
  <si>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</si>
  <si>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</si>
  <si>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</si>
  <si>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</si>
  <si>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</si>
  <si>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</si>
  <si>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</si>
  <si>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</si>
  <si>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</si>
  <si>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</si>
  <si>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</si>
  <si>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</si>
  <si>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</si>
  <si>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</si>
  <si>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</si>
  <si>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</si>
  <si>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</si>
  <si>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</si>
  <si>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</si>
  <si>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</si>
  <si>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</si>
  <si>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</si>
  <si>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</si>
  <si>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</si>
  <si>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</si>
  <si>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</si>
  <si>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</si>
  <si>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</si>
  <si>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</si>
  <si>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</si>
  <si>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</si>
  <si>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</si>
  <si>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</si>
  <si>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</si>
  <si>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</si>
  <si>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</si>
  <si>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</si>
  <si>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</si>
  <si>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</si>
  <si>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</si>
  <si>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</si>
  <si>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</si>
  <si>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</si>
  <si>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t>
  </si>
  <si>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</si>
  <si>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</si>
  <si>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</si>
  <si>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</si>
  <si>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</si>
  <si>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</si>
  <si>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</si>
  <si>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</si>
  <si>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</si>
  <si>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</si>
  <si>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</si>
  <si>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</si>
  <si>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</si>
  <si>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</si>
  <si>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</si>
  <si>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</si>
  <si>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</si>
  <si>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</si>
  <si>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</si>
  <si>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</si>
  <si>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</si>
  <si>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</si>
  <si>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</si>
  <si>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</si>
  <si>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</si>
  <si>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</si>
  <si>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</si>
  <si>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</si>
  <si>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0.20</t>
  </si>
  <si>
    <t>▲ 0.44</t>
  </si>
  <si>
    <t>八戸市立市民病院事業会計</t>
  </si>
  <si>
    <t>一般会計</t>
  </si>
  <si>
    <t>八戸市下水道事業会計</t>
  </si>
  <si>
    <t>国民健康保険特別会計</t>
  </si>
  <si>
    <t>介護保険特別会計</t>
  </si>
  <si>
    <t>八戸市自動車運送事業会計</t>
  </si>
  <si>
    <t>後期高齢者医療特別会計</t>
  </si>
  <si>
    <t>地方卸売市場八戸市魚市場特別会計</t>
  </si>
  <si>
    <t>その他会計（赤字）</t>
  </si>
  <si>
    <t>その他会計（黒字）</t>
  </si>
  <si>
    <t>R01</t>
    <phoneticPr fontId="5"/>
  </si>
  <si>
    <t>R02</t>
    <phoneticPr fontId="5"/>
  </si>
  <si>
    <t>R03</t>
    <phoneticPr fontId="5"/>
  </si>
  <si>
    <t>R04</t>
    <phoneticPr fontId="5"/>
  </si>
  <si>
    <t>R05</t>
    <phoneticPr fontId="5"/>
  </si>
  <si>
    <t>-</t>
    <phoneticPr fontId="2"/>
  </si>
  <si>
    <t>八戸地域広域市町村圏事務組合</t>
    <phoneticPr fontId="2"/>
  </si>
  <si>
    <t>八戸圏域水道企業団</t>
    <phoneticPr fontId="2"/>
  </si>
  <si>
    <t>青森県後期高齢者医療広域連合</t>
    <phoneticPr fontId="2"/>
  </si>
  <si>
    <t>青森県交通災害共済組合</t>
    <phoneticPr fontId="2"/>
  </si>
  <si>
    <t>青森県市長会館管理組合</t>
    <phoneticPr fontId="2"/>
  </si>
  <si>
    <t>(公財)八戸市総合健診センター</t>
    <rPh sb="1" eb="3">
      <t>コウザイ</t>
    </rPh>
    <rPh sb="4" eb="11">
      <t>ハチノヘシソウゴウケンシン</t>
    </rPh>
    <phoneticPr fontId="2"/>
  </si>
  <si>
    <t>八戸市土地開発公社</t>
    <rPh sb="0" eb="9">
      <t>ハチノヘシトチカイハツコウシャ</t>
    </rPh>
    <phoneticPr fontId="2"/>
  </si>
  <si>
    <t>(公財)八戸地域高度技術振興センター</t>
    <rPh sb="1" eb="3">
      <t>コウザイ</t>
    </rPh>
    <rPh sb="4" eb="6">
      <t>ハチノヘ</t>
    </rPh>
    <rPh sb="6" eb="8">
      <t>チイキ</t>
    </rPh>
    <rPh sb="8" eb="10">
      <t>コウド</t>
    </rPh>
    <rPh sb="10" eb="12">
      <t>ギジュツ</t>
    </rPh>
    <rPh sb="12" eb="14">
      <t>シンコウ</t>
    </rPh>
    <phoneticPr fontId="2"/>
  </si>
  <si>
    <t>（一財)VISITはちのへ</t>
    <rPh sb="1" eb="3">
      <t>イチザイ</t>
    </rPh>
    <phoneticPr fontId="2"/>
  </si>
  <si>
    <t>なんごうプラザ(株)</t>
    <rPh sb="7" eb="10">
      <t>カブシキガイシャ</t>
    </rPh>
    <phoneticPr fontId="2"/>
  </si>
  <si>
    <t>屋内スケート場建設基金</t>
    <phoneticPr fontId="5"/>
  </si>
  <si>
    <t>産業立地振興基金</t>
    <phoneticPr fontId="2"/>
  </si>
  <si>
    <t>地域振興基金</t>
    <phoneticPr fontId="2"/>
  </si>
  <si>
    <t>こども未来基金</t>
    <phoneticPr fontId="2"/>
  </si>
  <si>
    <t>奨学ゆめ基金</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</si>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</sst>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51849</c:v>
                </c:pt>
                <c:pt idx="1">
                  <c:v>52191</c:v>
                </c:pt>
                <c:pt idx="2">
                  <c:v>48105</c:v>
                </c:pt>
                <c:pt idx="3">
                  <c:v>47446</c:v>
                </c:pt>
                <c:pt idx="4">
                  <c:v>48387</c:v>
                </c:pt>
              </c:numCache>
            </c:numRef>
          </c:val>
          <c:smooth val="0"/>
          <c:extLst>
            <c:ext xmlns:c16="http://schemas.microsoft.com/office/drawing/2014/chart" uri="{C3380CC4-5D6E-409C-BE32-E72D297353CC}">
              <c16:uniqueId val="{00000000-1ADC-4C5D-8BD2-1E4EF3A754F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78575</c:v>
                </c:pt>
                <c:pt idx="1">
                  <c:v>96355</c:v>
                </c:pt>
                <c:pt idx="2">
                  <c:v>56769</c:v>
                </c:pt>
                <c:pt idx="3">
                  <c:v>43127</c:v>
                </c:pt>
                <c:pt idx="4">
                  <c:v>53989</c:v>
                </c:pt>
              </c:numCache>
            </c:numRef>
          </c:val>
          <c:smooth val="0"/>
          <c:extLst>
            <c:ext xmlns:c16="http://schemas.microsoft.com/office/drawing/2014/chart" uri="{C3380CC4-5D6E-409C-BE32-E72D297353CC}">
              <c16:uniqueId val="{00000001-1ADC-4C5D-8BD2-1E4EF3A754F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3.86</c:v>
                </c:pt>
                <c:pt idx="1">
                  <c:v>4.8</c:v>
                </c:pt>
                <c:pt idx="2">
                  <c:v>5.81</c:v>
                </c:pt>
                <c:pt idx="3">
                  <c:v>6.13</c:v>
                </c:pt>
                <c:pt idx="4">
                  <c:v>5.57</c:v>
                </c:pt>
              </c:numCache>
            </c:numRef>
          </c:val>
          <c:extLst>
            <c:ext xmlns:c16="http://schemas.microsoft.com/office/drawing/2014/chart" uri="{C3380CC4-5D6E-409C-BE32-E72D297353CC}">
              <c16:uniqueId val="{00000000-B309-47D6-87A9-7B8EC96F078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5.44</c:v>
                </c:pt>
                <c:pt idx="1">
                  <c:v>4.74</c:v>
                </c:pt>
                <c:pt idx="2">
                  <c:v>6.19</c:v>
                </c:pt>
                <c:pt idx="3">
                  <c:v>6.35</c:v>
                </c:pt>
                <c:pt idx="4">
                  <c:v>6.24</c:v>
                </c:pt>
              </c:numCache>
            </c:numRef>
          </c:val>
          <c:extLst>
            <c:ext xmlns:c16="http://schemas.microsoft.com/office/drawing/2014/chart" uri="{C3380CC4-5D6E-409C-BE32-E72D297353CC}">
              <c16:uniqueId val="{00000001-B309-47D6-87A9-7B8EC96F078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-0.2</c:v>
                </c:pt>
                <c:pt idx="1">
                  <c:v>0.37</c:v>
                </c:pt>
                <c:pt idx="2">
                  <c:v>2.85</c:v>
                </c:pt>
                <c:pt idx="3">
                  <c:v>0.17</c:v>
                </c:pt>
                <c:pt idx="4">
                  <c:v>-0.44</c:v>
                </c:pt>
              </c:numCache>
            </c:numRef>
          </c:val>
          <c:smooth val="0"/>
          <c:extLst>
            <c:ext xmlns:c16="http://schemas.microsoft.com/office/drawing/2014/chart" uri="{C3380CC4-5D6E-409C-BE32-E72D297353CC}">
              <c16:uniqueId val="{00000002-B309-47D6-87A9-7B8EC96F078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0.5</c:v>
                </c:pt>
                <c:pt idx="2">
                  <c:v>#N/A</c:v>
                </c:pt>
                <c:pt idx="3">
                  <c:v>0.32</c:v>
                </c:pt>
                <c:pt idx="4">
                  <c:v>#N/A</c:v>
                </c:pt>
                <c:pt idx="5">
                  <c:v>0.25</c:v>
                </c:pt>
                <c:pt idx="6">
                  <c:v>#N/A</c:v>
                </c:pt>
                <c:pt idx="7">
                  <c:v>0.23</c:v>
                </c:pt>
                <c:pt idx="8">
                  <c:v>#N/A</c:v>
                </c:pt>
                <c:pt idx="9">
                  <c:v>0.15</c:v>
                </c:pt>
              </c:numCache>
            </c:numRef>
          </c:val>
          <c:extLst>
            <c:ext xmlns:c16="http://schemas.microsoft.com/office/drawing/2014/chart" uri="{C3380CC4-5D6E-409C-BE32-E72D297353CC}">
              <c16:uniqueId val="{00000000-4BC3-4DBF-B903-9221470235D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BC3-4DBF-B903-9221470235DA}"/>
            </c:ext>
          </c:extLst>
        </c:ser>
        <c:ser>
          <c:idx val="2"/>
          <c:order val="2"/>
          <c:tx>
            <c:strRef>
              <c:f>データシート!$A$29</c:f>
              <c:strCache>
                <c:ptCount val="1"/>
                <c:pt idx="0">
                  <c:v>地方卸売市場八戸市魚市場特別会計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0.04</c:v>
                </c:pt>
                <c:pt idx="2">
                  <c:v>#N/A</c:v>
                </c:pt>
                <c:pt idx="3">
                  <c:v>0.03</c:v>
                </c:pt>
                <c:pt idx="4">
                  <c:v>#N/A</c:v>
                </c:pt>
                <c:pt idx="5">
                  <c:v>0.04</c:v>
                </c:pt>
                <c:pt idx="6">
                  <c:v>#N/A</c:v>
                </c:pt>
                <c:pt idx="7">
                  <c:v>0.03</c:v>
                </c:pt>
                <c:pt idx="8">
                  <c:v>#N/A</c:v>
                </c:pt>
                <c:pt idx="9">
                  <c:v>0.06</c:v>
                </c:pt>
              </c:numCache>
            </c:numRef>
          </c:val>
          <c:extLst>
            <c:ext xmlns:c16="http://schemas.microsoft.com/office/drawing/2014/chart" uri="{C3380CC4-5D6E-409C-BE32-E72D297353CC}">
              <c16:uniqueId val="{00000002-4BC3-4DBF-B903-9221470235DA}"/>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0.14000000000000001</c:v>
                </c:pt>
                <c:pt idx="2">
                  <c:v>#N/A</c:v>
                </c:pt>
                <c:pt idx="3">
                  <c:v>0.11</c:v>
                </c:pt>
                <c:pt idx="4">
                  <c:v>#N/A</c:v>
                </c:pt>
                <c:pt idx="5">
                  <c:v>0.12</c:v>
                </c:pt>
                <c:pt idx="6">
                  <c:v>#N/A</c:v>
                </c:pt>
                <c:pt idx="7">
                  <c:v>0.15</c:v>
                </c:pt>
                <c:pt idx="8">
                  <c:v>#N/A</c:v>
                </c:pt>
                <c:pt idx="9">
                  <c:v>0.14000000000000001</c:v>
                </c:pt>
              </c:numCache>
            </c:numRef>
          </c:val>
          <c:extLst>
            <c:ext xmlns:c16="http://schemas.microsoft.com/office/drawing/2014/chart" uri="{C3380CC4-5D6E-409C-BE32-E72D297353CC}">
              <c16:uniqueId val="{00000003-4BC3-4DBF-B903-9221470235DA}"/>
            </c:ext>
          </c:extLst>
        </c:ser>
        <c:ser>
          <c:idx val="4"/>
          <c:order val="4"/>
          <c:tx>
            <c:strRef>
              <c:f>データシート!$A$31</c:f>
              <c:strCache>
                <c:ptCount val="1"/>
                <c:pt idx="0">
                  <c:v>八戸市自動車運送事業会計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0.87</c:v>
                </c:pt>
                <c:pt idx="2">
                  <c:v>#N/A</c:v>
                </c:pt>
                <c:pt idx="3">
                  <c:v>0.56000000000000005</c:v>
                </c:pt>
                <c:pt idx="4">
                  <c:v>#N/A</c:v>
                </c:pt>
                <c:pt idx="5">
                  <c:v>0.35</c:v>
                </c:pt>
                <c:pt idx="6">
                  <c:v>#N/A</c:v>
                </c:pt>
                <c:pt idx="7">
                  <c:v>0.33</c:v>
                </c:pt>
                <c:pt idx="8">
                  <c:v>#N/A</c:v>
                </c:pt>
                <c:pt idx="9">
                  <c:v>0.38</c:v>
                </c:pt>
              </c:numCache>
            </c:numRef>
          </c:val>
          <c:extLst>
            <c:ext xmlns:c16="http://schemas.microsoft.com/office/drawing/2014/chart" uri="{C3380CC4-5D6E-409C-BE32-E72D297353CC}">
              <c16:uniqueId val="{00000004-4BC3-4DBF-B903-9221470235DA}"/>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0.71</c:v>
                </c:pt>
                <c:pt idx="2">
                  <c:v>#N/A</c:v>
                </c:pt>
                <c:pt idx="3">
                  <c:v>1.05</c:v>
                </c:pt>
                <c:pt idx="4">
                  <c:v>#N/A</c:v>
                </c:pt>
                <c:pt idx="5">
                  <c:v>0.65</c:v>
                </c:pt>
                <c:pt idx="6">
                  <c:v>#N/A</c:v>
                </c:pt>
                <c:pt idx="7">
                  <c:v>1.44</c:v>
                </c:pt>
                <c:pt idx="8">
                  <c:v>#N/A</c:v>
                </c:pt>
                <c:pt idx="9">
                  <c:v>0.87</c:v>
                </c:pt>
              </c:numCache>
            </c:numRef>
          </c:val>
          <c:extLst>
            <c:ext xmlns:c16="http://schemas.microsoft.com/office/drawing/2014/chart" uri="{C3380CC4-5D6E-409C-BE32-E72D297353CC}">
              <c16:uniqueId val="{00000005-4BC3-4DBF-B903-9221470235DA}"/>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0.72</c:v>
                </c:pt>
                <c:pt idx="2">
                  <c:v>#N/A</c:v>
                </c:pt>
                <c:pt idx="3">
                  <c:v>0.79</c:v>
                </c:pt>
                <c:pt idx="4">
                  <c:v>#N/A</c:v>
                </c:pt>
                <c:pt idx="5">
                  <c:v>0.75</c:v>
                </c:pt>
                <c:pt idx="6">
                  <c:v>#N/A</c:v>
                </c:pt>
                <c:pt idx="7">
                  <c:v>1.05</c:v>
                </c:pt>
                <c:pt idx="8">
                  <c:v>#N/A</c:v>
                </c:pt>
                <c:pt idx="9">
                  <c:v>1.1100000000000001</c:v>
                </c:pt>
              </c:numCache>
            </c:numRef>
          </c:val>
          <c:extLst>
            <c:ext xmlns:c16="http://schemas.microsoft.com/office/drawing/2014/chart" uri="{C3380CC4-5D6E-409C-BE32-E72D297353CC}">
              <c16:uniqueId val="{00000006-4BC3-4DBF-B903-9221470235DA}"/>
            </c:ext>
          </c:extLst>
        </c:ser>
        <c:ser>
          <c:idx val="7"/>
          <c:order val="7"/>
          <c:tx>
            <c:strRef>
              <c:f>データシート!$A$34</c:f>
              <c:strCache>
                <c:ptCount val="1"/>
                <c:pt idx="0">
                  <c:v>八戸市下水道事業会計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0</c:v>
                </c:pt>
                <c:pt idx="1">
                  <c:v>0</c:v>
                </c:pt>
                <c:pt idx="2">
                  <c:v>#N/A</c:v>
                </c:pt>
                <c:pt idx="3">
                  <c:v>0.25</c:v>
                </c:pt>
                <c:pt idx="4">
                  <c:v>#N/A</c:v>
                </c:pt>
                <c:pt idx="5">
                  <c:v>0.92</c:v>
                </c:pt>
                <c:pt idx="6">
                  <c:v>#N/A</c:v>
                </c:pt>
                <c:pt idx="7">
                  <c:v>1.36</c:v>
                </c:pt>
                <c:pt idx="8">
                  <c:v>#N/A</c:v>
                </c:pt>
                <c:pt idx="9">
                  <c:v>1.61</c:v>
                </c:pt>
              </c:numCache>
            </c:numRef>
          </c:val>
          <c:extLst>
            <c:ext xmlns:c16="http://schemas.microsoft.com/office/drawing/2014/chart" uri="{C3380CC4-5D6E-409C-BE32-E72D297353CC}">
              <c16:uniqueId val="{00000007-4BC3-4DBF-B903-9221470235DA}"/>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3.63</c:v>
                </c:pt>
                <c:pt idx="2">
                  <c:v>#N/A</c:v>
                </c:pt>
                <c:pt idx="3">
                  <c:v>4.57</c:v>
                </c:pt>
                <c:pt idx="4">
                  <c:v>#N/A</c:v>
                </c:pt>
                <c:pt idx="5">
                  <c:v>5.61</c:v>
                </c:pt>
                <c:pt idx="6">
                  <c:v>#N/A</c:v>
                </c:pt>
                <c:pt idx="7">
                  <c:v>5.98</c:v>
                </c:pt>
                <c:pt idx="8">
                  <c:v>#N/A</c:v>
                </c:pt>
                <c:pt idx="9">
                  <c:v>5.49</c:v>
                </c:pt>
              </c:numCache>
            </c:numRef>
          </c:val>
          <c:extLst>
            <c:ext xmlns:c16="http://schemas.microsoft.com/office/drawing/2014/chart" uri="{C3380CC4-5D6E-409C-BE32-E72D297353CC}">
              <c16:uniqueId val="{00000008-4BC3-4DBF-B903-9221470235DA}"/>
            </c:ext>
          </c:extLst>
        </c:ser>
        <c:ser>
          <c:idx val="9"/>
          <c:order val="9"/>
          <c:tx>
            <c:strRef>
              <c:f>データシート!$A$36</c:f>
              <c:strCache>
                <c:ptCount val="1"/>
                <c:pt idx="0">
                  <c:v>八戸市立市民病院事業会計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23.21</c:v>
                </c:pt>
                <c:pt idx="2">
                  <c:v>#N/A</c:v>
                </c:pt>
                <c:pt idx="3">
                  <c:v>24.58</c:v>
                </c:pt>
                <c:pt idx="4">
                  <c:v>#N/A</c:v>
                </c:pt>
                <c:pt idx="5">
                  <c:v>24.13</c:v>
                </c:pt>
                <c:pt idx="6">
                  <c:v>#N/A</c:v>
                </c:pt>
                <c:pt idx="7">
                  <c:v>25.69</c:v>
                </c:pt>
                <c:pt idx="8">
                  <c:v>#N/A</c:v>
                </c:pt>
                <c:pt idx="9">
                  <c:v>24.44</c:v>
                </c:pt>
              </c:numCache>
            </c:numRef>
          </c:val>
          <c:extLst>
            <c:ext xmlns:c16="http://schemas.microsoft.com/office/drawing/2014/chart" uri="{C3380CC4-5D6E-409C-BE32-E72D297353CC}">
              <c16:uniqueId val="{00000009-4BC3-4DBF-B903-9221470235D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9085</c:v>
                </c:pt>
                <c:pt idx="5">
                  <c:v>9438</c:v>
                </c:pt>
                <c:pt idx="8">
                  <c:v>8901</c:v>
                </c:pt>
                <c:pt idx="11">
                  <c:v>9042</c:v>
                </c:pt>
                <c:pt idx="14">
                  <c:v>9163</c:v>
                </c:pt>
              </c:numCache>
            </c:numRef>
          </c:val>
          <c:extLst>
            <c:ext xmlns:c16="http://schemas.microsoft.com/office/drawing/2014/chart" uri="{C3380CC4-5D6E-409C-BE32-E72D297353CC}">
              <c16:uniqueId val="{00000000-AD41-4238-84AD-4CE742B2A53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1</c:v>
                </c:pt>
                <c:pt idx="6">
                  <c:v>1</c:v>
                </c:pt>
                <c:pt idx="9">
                  <c:v>0</c:v>
                </c:pt>
                <c:pt idx="12">
                  <c:v>0</c:v>
                </c:pt>
              </c:numCache>
            </c:numRef>
          </c:val>
          <c:extLst>
            <c:ext xmlns:c16="http://schemas.microsoft.com/office/drawing/2014/chart" uri="{C3380CC4-5D6E-409C-BE32-E72D297353CC}">
              <c16:uniqueId val="{00000001-AD41-4238-84AD-4CE742B2A53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81</c:v>
                </c:pt>
                <c:pt idx="3">
                  <c:v>81</c:v>
                </c:pt>
                <c:pt idx="6">
                  <c:v>71</c:v>
                </c:pt>
                <c:pt idx="9">
                  <c:v>50</c:v>
                </c:pt>
                <c:pt idx="12">
                  <c:v>50</c:v>
                </c:pt>
              </c:numCache>
            </c:numRef>
          </c:val>
          <c:extLst>
            <c:ext xmlns:c16="http://schemas.microsoft.com/office/drawing/2014/chart" uri="{C3380CC4-5D6E-409C-BE32-E72D297353CC}">
              <c16:uniqueId val="{00000002-AD41-4238-84AD-4CE742B2A53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400</c:v>
                </c:pt>
                <c:pt idx="3">
                  <c:v>376</c:v>
                </c:pt>
                <c:pt idx="6">
                  <c:v>452</c:v>
                </c:pt>
                <c:pt idx="9">
                  <c:v>509</c:v>
                </c:pt>
                <c:pt idx="12">
                  <c:v>543</c:v>
                </c:pt>
              </c:numCache>
            </c:numRef>
          </c:val>
          <c:extLst>
            <c:ext xmlns:c16="http://schemas.microsoft.com/office/drawing/2014/chart" uri="{C3380CC4-5D6E-409C-BE32-E72D297353CC}">
              <c16:uniqueId val="{00000003-AD41-4238-84AD-4CE742B2A53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3994</c:v>
                </c:pt>
                <c:pt idx="3">
                  <c:v>3338</c:v>
                </c:pt>
                <c:pt idx="6">
                  <c:v>2829</c:v>
                </c:pt>
                <c:pt idx="9">
                  <c:v>2843</c:v>
                </c:pt>
                <c:pt idx="12">
                  <c:v>2791</c:v>
                </c:pt>
              </c:numCache>
            </c:numRef>
          </c:val>
          <c:extLst>
            <c:ext xmlns:c16="http://schemas.microsoft.com/office/drawing/2014/chart" uri="{C3380CC4-5D6E-409C-BE32-E72D297353CC}">
              <c16:uniqueId val="{00000004-AD41-4238-84AD-4CE742B2A53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99</c:v>
                </c:pt>
                <c:pt idx="3">
                  <c:v>31</c:v>
                </c:pt>
                <c:pt idx="6">
                  <c:v>31</c:v>
                </c:pt>
                <c:pt idx="9">
                  <c:v>31</c:v>
                </c:pt>
                <c:pt idx="12">
                  <c:v>31</c:v>
                </c:pt>
              </c:numCache>
            </c:numRef>
          </c:val>
          <c:extLst>
            <c:ext xmlns:c16="http://schemas.microsoft.com/office/drawing/2014/chart" uri="{C3380CC4-5D6E-409C-BE32-E72D297353CC}">
              <c16:uniqueId val="{00000005-AD41-4238-84AD-4CE742B2A53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D41-4238-84AD-4CE742B2A53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9036</c:v>
                </c:pt>
                <c:pt idx="3">
                  <c:v>9276</c:v>
                </c:pt>
                <c:pt idx="6">
                  <c:v>9749</c:v>
                </c:pt>
                <c:pt idx="9">
                  <c:v>9898</c:v>
                </c:pt>
                <c:pt idx="12">
                  <c:v>9827</c:v>
                </c:pt>
              </c:numCache>
            </c:numRef>
          </c:val>
          <c:extLst>
            <c:ext xmlns:c16="http://schemas.microsoft.com/office/drawing/2014/chart" uri="{C3380CC4-5D6E-409C-BE32-E72D297353CC}">
              <c16:uniqueId val="{00000007-AD41-4238-84AD-4CE742B2A53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4525</c:v>
                </c:pt>
                <c:pt idx="2">
                  <c:v>#N/A</c:v>
                </c:pt>
                <c:pt idx="3">
                  <c:v>#N/A</c:v>
                </c:pt>
                <c:pt idx="4">
                  <c:v>3665</c:v>
                </c:pt>
                <c:pt idx="5">
                  <c:v>#N/A</c:v>
                </c:pt>
                <c:pt idx="6">
                  <c:v>#N/A</c:v>
                </c:pt>
                <c:pt idx="7">
                  <c:v>4232</c:v>
                </c:pt>
                <c:pt idx="8">
                  <c:v>#N/A</c:v>
                </c:pt>
                <c:pt idx="9">
                  <c:v>#N/A</c:v>
                </c:pt>
                <c:pt idx="10">
                  <c:v>4289</c:v>
                </c:pt>
                <c:pt idx="11">
                  <c:v>#N/A</c:v>
                </c:pt>
                <c:pt idx="12">
                  <c:v>#N/A</c:v>
                </c:pt>
                <c:pt idx="13">
                  <c:v>4079</c:v>
                </c:pt>
                <c:pt idx="14">
                  <c:v>#N/A</c:v>
                </c:pt>
              </c:numCache>
            </c:numRef>
          </c:val>
          <c:smooth val="0"/>
          <c:extLst>
            <c:ext xmlns:c16="http://schemas.microsoft.com/office/drawing/2014/chart" uri="{C3380CC4-5D6E-409C-BE32-E72D297353CC}">
              <c16:uniqueId val="{00000008-AD41-4238-84AD-4CE742B2A53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103320</c:v>
                </c:pt>
                <c:pt idx="5">
                  <c:v>105556</c:v>
                </c:pt>
                <c:pt idx="8">
                  <c:v>105310</c:v>
                </c:pt>
                <c:pt idx="11">
                  <c:v>103396</c:v>
                </c:pt>
                <c:pt idx="14">
                  <c:v>102083</c:v>
                </c:pt>
              </c:numCache>
            </c:numRef>
          </c:val>
          <c:extLst>
            <c:ext xmlns:c16="http://schemas.microsoft.com/office/drawing/2014/chart" uri="{C3380CC4-5D6E-409C-BE32-E72D297353CC}">
              <c16:uniqueId val="{00000000-ABDC-456E-8CB5-B46580D21DC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2641</c:v>
                </c:pt>
                <c:pt idx="5">
                  <c:v>2019</c:v>
                </c:pt>
                <c:pt idx="8">
                  <c:v>1919</c:v>
                </c:pt>
                <c:pt idx="11">
                  <c:v>1843</c:v>
                </c:pt>
                <c:pt idx="14">
                  <c:v>1749</c:v>
                </c:pt>
              </c:numCache>
            </c:numRef>
          </c:val>
          <c:extLst>
            <c:ext xmlns:c16="http://schemas.microsoft.com/office/drawing/2014/chart" uri="{C3380CC4-5D6E-409C-BE32-E72D297353CC}">
              <c16:uniqueId val="{00000001-ABDC-456E-8CB5-B46580D21DC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14666</c:v>
                </c:pt>
                <c:pt idx="5">
                  <c:v>14788</c:v>
                </c:pt>
                <c:pt idx="8">
                  <c:v>18606</c:v>
                </c:pt>
                <c:pt idx="11">
                  <c:v>19130</c:v>
                </c:pt>
                <c:pt idx="14">
                  <c:v>19615</c:v>
                </c:pt>
              </c:numCache>
            </c:numRef>
          </c:val>
          <c:extLst>
            <c:ext xmlns:c16="http://schemas.microsoft.com/office/drawing/2014/chart" uri="{C3380CC4-5D6E-409C-BE32-E72D297353CC}">
              <c16:uniqueId val="{00000002-ABDC-456E-8CB5-B46580D21DC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BDC-456E-8CB5-B46580D21DC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BDC-456E-8CB5-B46580D21DC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BDC-456E-8CB5-B46580D21DC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8675</c:v>
                </c:pt>
                <c:pt idx="3">
                  <c:v>8815</c:v>
                </c:pt>
                <c:pt idx="6">
                  <c:v>9025</c:v>
                </c:pt>
                <c:pt idx="9">
                  <c:v>9231</c:v>
                </c:pt>
                <c:pt idx="12">
                  <c:v>9653</c:v>
                </c:pt>
              </c:numCache>
            </c:numRef>
          </c:val>
          <c:extLst>
            <c:ext xmlns:c16="http://schemas.microsoft.com/office/drawing/2014/chart" uri="{C3380CC4-5D6E-409C-BE32-E72D297353CC}">
              <c16:uniqueId val="{00000006-ABDC-456E-8CB5-B46580D21DC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4320</c:v>
                </c:pt>
                <c:pt idx="3">
                  <c:v>4555</c:v>
                </c:pt>
                <c:pt idx="6">
                  <c:v>4654</c:v>
                </c:pt>
                <c:pt idx="9">
                  <c:v>4475</c:v>
                </c:pt>
                <c:pt idx="12">
                  <c:v>4762</c:v>
                </c:pt>
              </c:numCache>
            </c:numRef>
          </c:val>
          <c:extLst>
            <c:ext xmlns:c16="http://schemas.microsoft.com/office/drawing/2014/chart" uri="{C3380CC4-5D6E-409C-BE32-E72D297353CC}">
              <c16:uniqueId val="{00000007-ABDC-456E-8CB5-B46580D21DC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44113</c:v>
                </c:pt>
                <c:pt idx="3">
                  <c:v>40350</c:v>
                </c:pt>
                <c:pt idx="6">
                  <c:v>31523</c:v>
                </c:pt>
                <c:pt idx="9">
                  <c:v>31450</c:v>
                </c:pt>
                <c:pt idx="12">
                  <c:v>30314</c:v>
                </c:pt>
              </c:numCache>
            </c:numRef>
          </c:val>
          <c:extLst>
            <c:ext xmlns:c16="http://schemas.microsoft.com/office/drawing/2014/chart" uri="{C3380CC4-5D6E-409C-BE32-E72D297353CC}">
              <c16:uniqueId val="{00000008-ABDC-456E-8CB5-B46580D21DC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341</c:v>
                </c:pt>
                <c:pt idx="3">
                  <c:v>310</c:v>
                </c:pt>
                <c:pt idx="6">
                  <c:v>244</c:v>
                </c:pt>
                <c:pt idx="9">
                  <c:v>198</c:v>
                </c:pt>
                <c:pt idx="12">
                  <c:v>150</c:v>
                </c:pt>
              </c:numCache>
            </c:numRef>
          </c:val>
          <c:extLst>
            <c:ext xmlns:c16="http://schemas.microsoft.com/office/drawing/2014/chart" uri="{C3380CC4-5D6E-409C-BE32-E72D297353CC}">
              <c16:uniqueId val="{00000009-ABDC-456E-8CB5-B46580D21DC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118144</c:v>
                </c:pt>
                <c:pt idx="3">
                  <c:v>123834</c:v>
                </c:pt>
                <c:pt idx="6">
                  <c:v>124772</c:v>
                </c:pt>
                <c:pt idx="9">
                  <c:v>122208</c:v>
                </c:pt>
                <c:pt idx="12">
                  <c:v>120217</c:v>
                </c:pt>
              </c:numCache>
            </c:numRef>
          </c:val>
          <c:extLst>
            <c:ext xmlns:c16="http://schemas.microsoft.com/office/drawing/2014/chart" uri="{C3380CC4-5D6E-409C-BE32-E72D297353CC}">
              <c16:uniqueId val="{0000000A-ABDC-456E-8CB5-B46580D21DC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54966</c:v>
                </c:pt>
                <c:pt idx="2">
                  <c:v>#N/A</c:v>
                </c:pt>
                <c:pt idx="3">
                  <c:v>#N/A</c:v>
                </c:pt>
                <c:pt idx="4">
                  <c:v>55502</c:v>
                </c:pt>
                <c:pt idx="5">
                  <c:v>#N/A</c:v>
                </c:pt>
                <c:pt idx="6">
                  <c:v>#N/A</c:v>
                </c:pt>
                <c:pt idx="7">
                  <c:v>44383</c:v>
                </c:pt>
                <c:pt idx="8">
                  <c:v>#N/A</c:v>
                </c:pt>
                <c:pt idx="9">
                  <c:v>#N/A</c:v>
                </c:pt>
                <c:pt idx="10">
                  <c:v>43192</c:v>
                </c:pt>
                <c:pt idx="11">
                  <c:v>#N/A</c:v>
                </c:pt>
                <c:pt idx="12">
                  <c:v>#N/A</c:v>
                </c:pt>
                <c:pt idx="13">
                  <c:v>41649</c:v>
                </c:pt>
                <c:pt idx="14">
                  <c:v>#N/A</c:v>
                </c:pt>
              </c:numCache>
            </c:numRef>
          </c:val>
          <c:smooth val="0"/>
          <c:extLst>
            <c:ext xmlns:c16="http://schemas.microsoft.com/office/drawing/2014/chart" uri="{C3380CC4-5D6E-409C-BE32-E72D297353CC}">
              <c16:uniqueId val="{0000000B-ABDC-456E-8CB5-B46580D21DC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3399</c:v>
                </c:pt>
                <c:pt idx="1">
                  <c:v>3401</c:v>
                </c:pt>
                <c:pt idx="2">
                  <c:v>3402</c:v>
                </c:pt>
              </c:numCache>
            </c:numRef>
          </c:val>
          <c:extLst>
            <c:ext xmlns:c16="http://schemas.microsoft.com/office/drawing/2014/chart" uri="{C3380CC4-5D6E-409C-BE32-E72D297353CC}">
              <c16:uniqueId val="{00000000-5408-4B76-B2D4-7ADD4DFC1AF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3757</c:v>
                </c:pt>
                <c:pt idx="1">
                  <c:v>3559</c:v>
                </c:pt>
                <c:pt idx="2">
                  <c:v>3561</c:v>
                </c:pt>
              </c:numCache>
            </c:numRef>
          </c:val>
          <c:extLst>
            <c:ext xmlns:c16="http://schemas.microsoft.com/office/drawing/2014/chart" uri="{C3380CC4-5D6E-409C-BE32-E72D297353CC}">
              <c16:uniqueId val="{00000001-5408-4B76-B2D4-7ADD4DFC1AF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9638</c:v>
                </c:pt>
                <c:pt idx="1">
                  <c:v>9934</c:v>
                </c:pt>
                <c:pt idx="2">
                  <c:v>9668</c:v>
                </c:pt>
              </c:numCache>
            </c:numRef>
          </c:val>
          <c:extLst>
            <c:ext xmlns:c16="http://schemas.microsoft.com/office/drawing/2014/chart" uri="{C3380CC4-5D6E-409C-BE32-E72D297353CC}">
              <c16:uniqueId val="{00000002-5408-4B76-B2D4-7ADD4DFC1AF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青森県八戸市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218,182
216,487
305.56
112,551,650
108,767,060
3,037,042
54,521,540
120,216,750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91.1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・財政力指数は、この５年間、ほぼ横ばいで推移している。</a:t>
          </a:r>
          <a:endParaRPr lang="ja-JP" altLang="ja-JP">
            <a:effectLst/>
          </a:endParaRPr>
        </a:p>
        <a:p>
          <a:r>
            <a:rPr kumimoji="1" lang="ja-JP" altLang="ja-JP" sz="1100">
              <a:solidFill>
                <a:schemeClr val="dk1"/>
              </a:solidFill>
              <a:effectLst/>
              <a:latin typeface="+mn-lt"/>
              <a:ea typeface="+mn-ea"/>
              <a:cs typeface="+mn-cs"/>
            </a:rPr>
            <a:t>・全国平均や県内平均を上回っているものの、類似団体平均との比較では下回っている。これは、主要な自主財源である市税等によることが大きく、特に個人住民税や固定資産税については、所得の差や市況の影響を受ける場合があることから、一朝一夕に解消されるものではないが、今後とも、市税等の歳入確保及び財政基盤の強化に努める。</a:t>
          </a:r>
          <a:endParaRPr lang="ja-JP" altLang="ja-JP">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54428</xdr:rowOff>
    </xdr:from>
    <xdr:to>
      <xdr:col>23</xdr:col>
      <xdr:colOff>133350</xdr:colOff>
      <xdr:row>44</xdr:row>
      <xdr:rowOff>165100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226628"/>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140805</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54428</xdr:rowOff>
    </xdr:from>
    <xdr:to>
      <xdr:col>24</xdr:col>
      <xdr:colOff>12700</xdr:colOff>
      <xdr:row>36</xdr:row>
      <xdr:rowOff>54428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43543</xdr:rowOff>
    </xdr:from>
    <xdr:to>
      <xdr:col>23</xdr:col>
      <xdr:colOff>133350</xdr:colOff>
      <xdr:row>43</xdr:row>
      <xdr:rowOff>60778</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415893"/>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162577</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02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26307</xdr:rowOff>
    </xdr:from>
    <xdr:to>
      <xdr:col>19</xdr:col>
      <xdr:colOff>133350</xdr:colOff>
      <xdr:row>43</xdr:row>
      <xdr:rowOff>43543</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39865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111578</xdr:rowOff>
    </xdr:from>
    <xdr:to>
      <xdr:col>19</xdr:col>
      <xdr:colOff>184150</xdr:colOff>
      <xdr:row>42</xdr:row>
      <xdr:rowOff>41728</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51905</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6909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9072</xdr:rowOff>
    </xdr:from>
    <xdr:to>
      <xdr:col>15</xdr:col>
      <xdr:colOff>82550</xdr:colOff>
      <xdr:row>43</xdr:row>
      <xdr:rowOff>26307</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738142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111578</xdr:rowOff>
    </xdr:from>
    <xdr:to>
      <xdr:col>15</xdr:col>
      <xdr:colOff>133350</xdr:colOff>
      <xdr:row>42</xdr:row>
      <xdr:rowOff>41728</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51905</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6909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9072</xdr:rowOff>
    </xdr:from>
    <xdr:to>
      <xdr:col>11</xdr:col>
      <xdr:colOff>31750</xdr:colOff>
      <xdr:row>43</xdr:row>
      <xdr:rowOff>9072</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73814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77107</xdr:rowOff>
    </xdr:from>
    <xdr:to>
      <xdr:col>11</xdr:col>
      <xdr:colOff>82550</xdr:colOff>
      <xdr:row>42</xdr:row>
      <xdr:rowOff>7257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17434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77107</xdr:rowOff>
    </xdr:from>
    <xdr:to>
      <xdr:col>7</xdr:col>
      <xdr:colOff>31750</xdr:colOff>
      <xdr:row>42</xdr:row>
      <xdr:rowOff>7257</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17434</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9978</xdr:rowOff>
    </xdr:from>
    <xdr:to>
      <xdr:col>23</xdr:col>
      <xdr:colOff>184150</xdr:colOff>
      <xdr:row>43</xdr:row>
      <xdr:rowOff>111578</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153505</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35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164193</xdr:rowOff>
    </xdr:from>
    <xdr:to>
      <xdr:col>19</xdr:col>
      <xdr:colOff>184150</xdr:colOff>
      <xdr:row>43</xdr:row>
      <xdr:rowOff>94343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36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79120</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4514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146957</xdr:rowOff>
    </xdr:from>
    <xdr:to>
      <xdr:col>15</xdr:col>
      <xdr:colOff>133350</xdr:colOff>
      <xdr:row>43</xdr:row>
      <xdr:rowOff>77107</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61884</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129722</xdr:rowOff>
    </xdr:from>
    <xdr:to>
      <xdr:col>11</xdr:col>
      <xdr:colOff>82550</xdr:colOff>
      <xdr:row>43</xdr:row>
      <xdr:rowOff>59872</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33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44649</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7416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129722</xdr:rowOff>
    </xdr:from>
    <xdr:to>
      <xdr:col>7</xdr:col>
      <xdr:colOff>31750</xdr:colOff>
      <xdr:row>43</xdr:row>
      <xdr:rowOff>59872</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33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44649</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7416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令和５年度の比率は、補助費や扶助費等の経常経費充当一般財源が増加（＋</a:t>
          </a:r>
          <a:r>
            <a:rPr kumimoji="1" lang="en-US" altLang="ja-JP" sz="1100">
              <a:solidFill>
                <a:schemeClr val="dk1"/>
              </a:solidFill>
              <a:effectLst/>
              <a:latin typeface="+mn-lt"/>
              <a:ea typeface="+mn-ea"/>
              <a:cs typeface="+mn-cs"/>
            </a:rPr>
            <a:t>6.1</a:t>
          </a:r>
          <a:r>
            <a:rPr kumimoji="1" lang="ja-JP" altLang="en-US" sz="1100">
              <a:solidFill>
                <a:schemeClr val="dk1"/>
              </a:solidFill>
              <a:effectLst/>
              <a:latin typeface="+mn-lt"/>
              <a:ea typeface="+mn-ea"/>
              <a:cs typeface="+mn-cs"/>
            </a:rPr>
            <a:t>億円）した一方、地方交付税等の経常一般財源も増加（＋</a:t>
          </a:r>
          <a:r>
            <a:rPr kumimoji="1" lang="en-US" altLang="ja-JP" sz="1100">
              <a:solidFill>
                <a:schemeClr val="dk1"/>
              </a:solidFill>
              <a:effectLst/>
              <a:latin typeface="+mn-lt"/>
              <a:ea typeface="+mn-ea"/>
              <a:cs typeface="+mn-cs"/>
            </a:rPr>
            <a:t>5.6</a:t>
          </a:r>
          <a:r>
            <a:rPr kumimoji="1" lang="ja-JP" altLang="en-US" sz="1100">
              <a:solidFill>
                <a:schemeClr val="dk1"/>
              </a:solidFill>
              <a:effectLst/>
              <a:latin typeface="+mn-lt"/>
              <a:ea typeface="+mn-ea"/>
              <a:cs typeface="+mn-cs"/>
            </a:rPr>
            <a:t>億円）したことにより、前年度と同程度（＋</a:t>
          </a:r>
          <a:r>
            <a:rPr kumimoji="1" lang="en-US" altLang="ja-JP" sz="1100">
              <a:solidFill>
                <a:schemeClr val="dk1"/>
              </a:solidFill>
              <a:effectLst/>
              <a:latin typeface="+mn-lt"/>
              <a:ea typeface="+mn-ea"/>
              <a:cs typeface="+mn-cs"/>
            </a:rPr>
            <a:t>0.1</a:t>
          </a:r>
          <a:r>
            <a:rPr kumimoji="1" lang="ja-JP" altLang="en-US" sz="1100">
              <a:solidFill>
                <a:schemeClr val="dk1"/>
              </a:solidFill>
              <a:effectLst/>
              <a:latin typeface="+mn-lt"/>
              <a:ea typeface="+mn-ea"/>
              <a:cs typeface="+mn-cs"/>
            </a:rPr>
            <a:t>ポイント）となった。</a:t>
          </a:r>
          <a:endParaRPr kumimoji="1" lang="en-US" altLang="ja-JP" sz="1100">
            <a:solidFill>
              <a:schemeClr val="dk1"/>
            </a:solidFill>
            <a:effectLst/>
            <a:latin typeface="+mn-lt"/>
            <a:ea typeface="+mn-ea"/>
            <a:cs typeface="+mn-cs"/>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30226</xdr:rowOff>
    </xdr:from>
    <xdr:to>
      <xdr:col>23</xdr:col>
      <xdr:colOff>133350</xdr:colOff>
      <xdr:row>67</xdr:row>
      <xdr:rowOff>60706</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317226"/>
          <a:ext cx="0" cy="12306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32783</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51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60706</xdr:rowOff>
    </xdr:from>
    <xdr:to>
      <xdr:col>24</xdr:col>
      <xdr:colOff>12700</xdr:colOff>
      <xdr:row>67</xdr:row>
      <xdr:rowOff>60706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54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116603</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10060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30226</xdr:rowOff>
    </xdr:from>
    <xdr:to>
      <xdr:col>24</xdr:col>
      <xdr:colOff>12700</xdr:colOff>
      <xdr:row>60</xdr:row>
      <xdr:rowOff>30226</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317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131064</xdr:rowOff>
    </xdr:from>
    <xdr:to>
      <xdr:col>23</xdr:col>
      <xdr:colOff>133350</xdr:colOff>
      <xdr:row>64</xdr:row>
      <xdr:rowOff>135890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1103864"/>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129557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1102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157480</xdr:rowOff>
    </xdr:from>
    <xdr:to>
      <xdr:col>23</xdr:col>
      <xdr:colOff>184150</xdr:colOff>
      <xdr:row>65</xdr:row>
      <xdr:rowOff>87630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113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61214</xdr:rowOff>
    </xdr:from>
    <xdr:to>
      <xdr:col>19</xdr:col>
      <xdr:colOff>133350</xdr:colOff>
      <xdr:row>64</xdr:row>
      <xdr:rowOff>131064</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862564"/>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109220</xdr:rowOff>
    </xdr:from>
    <xdr:to>
      <xdr:col>19</xdr:col>
      <xdr:colOff>184150</xdr:colOff>
      <xdr:row>65</xdr:row>
      <xdr:rowOff>39370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24147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116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61214</xdr:rowOff>
    </xdr:from>
    <xdr:to>
      <xdr:col>15</xdr:col>
      <xdr:colOff>82550</xdr:colOff>
      <xdr:row>64</xdr:row>
      <xdr:rowOff>155194</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862564"/>
          <a:ext cx="889000" cy="26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121412</xdr:rowOff>
    </xdr:from>
    <xdr:to>
      <xdr:col>15</xdr:col>
      <xdr:colOff>133350</xdr:colOff>
      <xdr:row>64</xdr:row>
      <xdr:rowOff>51562</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36339</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100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155194</xdr:rowOff>
    </xdr:from>
    <xdr:to>
      <xdr:col>11</xdr:col>
      <xdr:colOff>31750</xdr:colOff>
      <xdr:row>64</xdr:row>
      <xdr:rowOff>164846</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112799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143002</xdr:rowOff>
    </xdr:from>
    <xdr:to>
      <xdr:col>11</xdr:col>
      <xdr:colOff>82550</xdr:colOff>
      <xdr:row>65</xdr:row>
      <xdr:rowOff>73152</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111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57929</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1202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147828</xdr:rowOff>
    </xdr:from>
    <xdr:to>
      <xdr:col>7</xdr:col>
      <xdr:colOff>31750</xdr:colOff>
      <xdr:row>65</xdr:row>
      <xdr:rowOff>77978</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112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62755</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120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85090</xdr:rowOff>
    </xdr:from>
    <xdr:to>
      <xdr:col>23</xdr:col>
      <xdr:colOff>184150</xdr:colOff>
      <xdr:row>65</xdr:row>
      <xdr:rowOff>15240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101617</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80264</xdr:rowOff>
    </xdr:from>
    <xdr:to>
      <xdr:col>19</xdr:col>
      <xdr:colOff>184150</xdr:colOff>
      <xdr:row>65</xdr:row>
      <xdr:rowOff>10414</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105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20591</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821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10414</xdr:rowOff>
    </xdr:from>
    <xdr:to>
      <xdr:col>15</xdr:col>
      <xdr:colOff>133350</xdr:colOff>
      <xdr:row>63</xdr:row>
      <xdr:rowOff>112014</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81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122191</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58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104394</xdr:rowOff>
    </xdr:from>
    <xdr:to>
      <xdr:col>11</xdr:col>
      <xdr:colOff>82550</xdr:colOff>
      <xdr:row>65</xdr:row>
      <xdr:rowOff>34544</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107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44721</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846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114046</xdr:rowOff>
    </xdr:from>
    <xdr:to>
      <xdr:col>7</xdr:col>
      <xdr:colOff>31750</xdr:colOff>
      <xdr:row>65</xdr:row>
      <xdr:rowOff>44196</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108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54373</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855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[119,289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人件費が増加（＋</a:t>
          </a:r>
          <a:r>
            <a:rPr kumimoji="1" lang="en-US" altLang="ja-JP" sz="1100">
              <a:solidFill>
                <a:schemeClr val="dk1"/>
              </a:solidFill>
              <a:effectLst/>
              <a:latin typeface="+mn-lt"/>
              <a:ea typeface="+mn-ea"/>
              <a:cs typeface="+mn-cs"/>
            </a:rPr>
            <a:t>1.0</a:t>
          </a:r>
          <a:r>
            <a:rPr kumimoji="1" lang="ja-JP" altLang="en-US" sz="1100">
              <a:solidFill>
                <a:schemeClr val="dk1"/>
              </a:solidFill>
              <a:effectLst/>
              <a:latin typeface="+mn-lt"/>
              <a:ea typeface="+mn-ea"/>
              <a:cs typeface="+mn-cs"/>
            </a:rPr>
            <a:t>億円）した一方、ワクチン接種や</a:t>
          </a:r>
          <a:r>
            <a:rPr kumimoji="1" lang="en-US" altLang="ja-JP" sz="1100">
              <a:solidFill>
                <a:schemeClr val="dk1"/>
              </a:solidFill>
              <a:effectLst/>
              <a:latin typeface="+mn-lt"/>
              <a:ea typeface="+mn-ea"/>
              <a:cs typeface="+mn-cs"/>
            </a:rPr>
            <a:t>PCR</a:t>
          </a:r>
          <a:r>
            <a:rPr kumimoji="1" lang="ja-JP" altLang="en-US" sz="1100">
              <a:solidFill>
                <a:schemeClr val="dk1"/>
              </a:solidFill>
              <a:effectLst/>
              <a:latin typeface="+mn-lt"/>
              <a:ea typeface="+mn-ea"/>
              <a:cs typeface="+mn-cs"/>
            </a:rPr>
            <a:t>検査等、新型コロナウイルス感染症対策に係る委託料の減等により物件費が減少（△</a:t>
          </a:r>
          <a:r>
            <a:rPr kumimoji="1" lang="en-US" altLang="ja-JP" sz="1100">
              <a:solidFill>
                <a:schemeClr val="dk1"/>
              </a:solidFill>
              <a:effectLst/>
              <a:latin typeface="+mn-lt"/>
              <a:ea typeface="+mn-ea"/>
              <a:cs typeface="+mn-cs"/>
            </a:rPr>
            <a:t>16.0</a:t>
          </a:r>
          <a:r>
            <a:rPr kumimoji="1" lang="ja-JP" altLang="en-US" sz="1100">
              <a:solidFill>
                <a:schemeClr val="dk1"/>
              </a:solidFill>
              <a:effectLst/>
              <a:latin typeface="+mn-lt"/>
              <a:ea typeface="+mn-ea"/>
              <a:cs typeface="+mn-cs"/>
            </a:rPr>
            <a:t>億円）したことにより、人口１人当たり人件費・物件費等決算額は前年度より減少（△</a:t>
          </a:r>
          <a:r>
            <a:rPr kumimoji="1" lang="en-US" altLang="ja-JP" sz="1100">
              <a:solidFill>
                <a:schemeClr val="dk1"/>
              </a:solidFill>
              <a:effectLst/>
              <a:latin typeface="+mn-lt"/>
              <a:ea typeface="+mn-ea"/>
              <a:cs typeface="+mn-cs"/>
            </a:rPr>
            <a:t>4,374</a:t>
          </a:r>
          <a:r>
            <a:rPr kumimoji="1" lang="ja-JP" altLang="en-US" sz="1100">
              <a:solidFill>
                <a:schemeClr val="dk1"/>
              </a:solidFill>
              <a:effectLst/>
              <a:latin typeface="+mn-lt"/>
              <a:ea typeface="+mn-ea"/>
              <a:cs typeface="+mn-cs"/>
            </a:rPr>
            <a:t>円）している。</a:t>
          </a:r>
          <a:endParaRPr lang="ja-JP" altLang="ja-JP" sz="1400">
            <a:effectLst/>
          </a:endParaRPr>
        </a:p>
        <a:p>
          <a:r>
            <a:rPr kumimoji="1" lang="ja-JP" altLang="ja-JP" sz="1100">
              <a:solidFill>
                <a:schemeClr val="dk1"/>
              </a:solidFill>
              <a:effectLst/>
              <a:latin typeface="+mn-lt"/>
              <a:ea typeface="+mn-ea"/>
              <a:cs typeface="+mn-cs"/>
            </a:rPr>
            <a:t>・今後も八戸市行財政改革大綱に基づき、限られた行政資源の最適化・有効活用と、コストの縮減に努める。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151695</xdr:rowOff>
    </xdr:from>
    <xdr:to>
      <xdr:col>23</xdr:col>
      <xdr:colOff>133350</xdr:colOff>
      <xdr:row>88</xdr:row>
      <xdr:rowOff>38829</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696245"/>
          <a:ext cx="0" cy="14301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10906</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098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38829</xdr:rowOff>
    </xdr:from>
    <xdr:to>
      <xdr:col>24</xdr:col>
      <xdr:colOff>12700</xdr:colOff>
      <xdr:row>88</xdr:row>
      <xdr:rowOff>38829</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12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66622</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439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151695</xdr:rowOff>
    </xdr:from>
    <xdr:to>
      <xdr:col>24</xdr:col>
      <xdr:colOff>12700</xdr:colOff>
      <xdr:row>79</xdr:row>
      <xdr:rowOff>151695</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696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129637</xdr:rowOff>
    </xdr:from>
    <xdr:to>
      <xdr:col>23</xdr:col>
      <xdr:colOff>133350</xdr:colOff>
      <xdr:row>83</xdr:row>
      <xdr:rowOff>46140</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4114800" y="14188537"/>
          <a:ext cx="838200" cy="87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57200</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2875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85123</xdr:rowOff>
    </xdr:from>
    <xdr:to>
      <xdr:col>23</xdr:col>
      <xdr:colOff>184150</xdr:colOff>
      <xdr:row>84</xdr:row>
      <xdr:rowOff>15273</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31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127826</xdr:rowOff>
    </xdr:from>
    <xdr:to>
      <xdr:col>19</xdr:col>
      <xdr:colOff>133350</xdr:colOff>
      <xdr:row>83</xdr:row>
      <xdr:rowOff>46140</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186726"/>
          <a:ext cx="889000" cy="89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164009</xdr:rowOff>
    </xdr:from>
    <xdr:to>
      <xdr:col>19</xdr:col>
      <xdr:colOff>184150</xdr:colOff>
      <xdr:row>84</xdr:row>
      <xdr:rowOff>94159</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394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78936</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4807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102014</xdr:rowOff>
    </xdr:from>
    <xdr:to>
      <xdr:col>15</xdr:col>
      <xdr:colOff>82550</xdr:colOff>
      <xdr:row>82</xdr:row>
      <xdr:rowOff>127826</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3989464"/>
          <a:ext cx="889000" cy="197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70224</xdr:rowOff>
    </xdr:from>
    <xdr:to>
      <xdr:col>15</xdr:col>
      <xdr:colOff>133350</xdr:colOff>
      <xdr:row>84</xdr:row>
      <xdr:rowOff>374</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300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156601</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386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141593</xdr:rowOff>
    </xdr:from>
    <xdr:to>
      <xdr:col>11</xdr:col>
      <xdr:colOff>31750</xdr:colOff>
      <xdr:row>81</xdr:row>
      <xdr:rowOff>102014</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3857593"/>
          <a:ext cx="889000" cy="131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80787</xdr:rowOff>
    </xdr:from>
    <xdr:to>
      <xdr:col>11</xdr:col>
      <xdr:colOff>82550</xdr:colOff>
      <xdr:row>83</xdr:row>
      <xdr:rowOff>10937</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13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167164</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226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88655</xdr:rowOff>
    </xdr:from>
    <xdr:to>
      <xdr:col>7</xdr:col>
      <xdr:colOff>31750</xdr:colOff>
      <xdr:row>82</xdr:row>
      <xdr:rowOff>18805</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397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3582</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062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78837</xdr:rowOff>
    </xdr:from>
    <xdr:to>
      <xdr:col>23</xdr:col>
      <xdr:colOff>184150</xdr:colOff>
      <xdr:row>83</xdr:row>
      <xdr:rowOff>8987</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137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95364</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3982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166790</xdr:rowOff>
    </xdr:from>
    <xdr:to>
      <xdr:col>19</xdr:col>
      <xdr:colOff>184150</xdr:colOff>
      <xdr:row>83</xdr:row>
      <xdr:rowOff>96940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22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107117</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994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77026</xdr:rowOff>
    </xdr:from>
    <xdr:to>
      <xdr:col>15</xdr:col>
      <xdr:colOff>133350</xdr:colOff>
      <xdr:row>83</xdr:row>
      <xdr:rowOff>7176</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135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17353</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904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51214</xdr:rowOff>
    </xdr:from>
    <xdr:to>
      <xdr:col>11</xdr:col>
      <xdr:colOff>82550</xdr:colOff>
      <xdr:row>81</xdr:row>
      <xdr:rowOff>152814</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393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162991</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707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90793</xdr:rowOff>
    </xdr:from>
    <xdr:to>
      <xdr:col>7</xdr:col>
      <xdr:colOff>31750</xdr:colOff>
      <xdr:row>81</xdr:row>
      <xdr:rowOff>20943</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3806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31120</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575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・類似団体、全国市平均と比べて低い水準にある。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・今後も、行政需要に適切に対応する必要最小限の人員のもと、戦略的に職員を配置し、質の高い行政サービスの提供と、給与の適正化に取り組んでいく。</a:t>
          </a:r>
          <a:endParaRPr lang="ja-JP" altLang="ja-JP" sz="1400">
            <a:solidFill>
              <a:sysClr val="windowText" lastClr="000000"/>
            </a:solidFill>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111478</xdr:rowOff>
    </xdr:from>
    <xdr:to>
      <xdr:col>81</xdr:col>
      <xdr:colOff>44450</xdr:colOff>
      <xdr:row>88</xdr:row>
      <xdr:rowOff>93839</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27478"/>
          <a:ext cx="0" cy="13539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65916</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153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93839</xdr:rowOff>
    </xdr:from>
    <xdr:to>
      <xdr:col>81</xdr:col>
      <xdr:colOff>133350</xdr:colOff>
      <xdr:row>88</xdr:row>
      <xdr:rowOff>93839</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181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26405</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57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111478</xdr:rowOff>
    </xdr:from>
    <xdr:to>
      <xdr:col>81</xdr:col>
      <xdr:colOff>133350</xdr:colOff>
      <xdr:row>80</xdr:row>
      <xdr:rowOff>111478</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27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2116</xdr:rowOff>
    </xdr:from>
    <xdr:to>
      <xdr:col>81</xdr:col>
      <xdr:colOff>44450</xdr:colOff>
      <xdr:row>84</xdr:row>
      <xdr:rowOff>15522</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4403916"/>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151288</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553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7761</xdr:rowOff>
    </xdr:from>
    <xdr:to>
      <xdr:col>81</xdr:col>
      <xdr:colOff>95250</xdr:colOff>
      <xdr:row>85</xdr:row>
      <xdr:rowOff>109361</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15522</xdr:rowOff>
    </xdr:from>
    <xdr:to>
      <xdr:col>77</xdr:col>
      <xdr:colOff>44450</xdr:colOff>
      <xdr:row>84</xdr:row>
      <xdr:rowOff>69145</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4417322"/>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34572</xdr:rowOff>
    </xdr:from>
    <xdr:to>
      <xdr:col>77</xdr:col>
      <xdr:colOff>95250</xdr:colOff>
      <xdr:row>85</xdr:row>
      <xdr:rowOff>136172</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60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120949</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694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69145</xdr:rowOff>
    </xdr:from>
    <xdr:to>
      <xdr:col>72</xdr:col>
      <xdr:colOff>203200</xdr:colOff>
      <xdr:row>84</xdr:row>
      <xdr:rowOff>136172</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4470945"/>
          <a:ext cx="8890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74789</xdr:rowOff>
    </xdr:from>
    <xdr:to>
      <xdr:col>73</xdr:col>
      <xdr:colOff>44450</xdr:colOff>
      <xdr:row>86</xdr:row>
      <xdr:rowOff>4939</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161166</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734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136172</xdr:rowOff>
    </xdr:from>
    <xdr:to>
      <xdr:col>68</xdr:col>
      <xdr:colOff>152400</xdr:colOff>
      <xdr:row>85</xdr:row>
      <xdr:rowOff>4939</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4537972"/>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101600</xdr:rowOff>
    </xdr:from>
    <xdr:to>
      <xdr:col>68</xdr:col>
      <xdr:colOff>203200</xdr:colOff>
      <xdr:row>86</xdr:row>
      <xdr:rowOff>31750</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16527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115005</xdr:rowOff>
    </xdr:from>
    <xdr:to>
      <xdr:col>64</xdr:col>
      <xdr:colOff>152400</xdr:colOff>
      <xdr:row>86</xdr:row>
      <xdr:rowOff>45155</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6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29932</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774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122766</xdr:rowOff>
    </xdr:from>
    <xdr:to>
      <xdr:col>81</xdr:col>
      <xdr:colOff>95250</xdr:colOff>
      <xdr:row>84</xdr:row>
      <xdr:rowOff>52916</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35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139293</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198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136172</xdr:rowOff>
    </xdr:from>
    <xdr:to>
      <xdr:col>77</xdr:col>
      <xdr:colOff>95250</xdr:colOff>
      <xdr:row>84</xdr:row>
      <xdr:rowOff>66322</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36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76499</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135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18345</xdr:rowOff>
    </xdr:from>
    <xdr:to>
      <xdr:col>73</xdr:col>
      <xdr:colOff>44450</xdr:colOff>
      <xdr:row>84</xdr:row>
      <xdr:rowOff>119945</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42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130122</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189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85372</xdr:rowOff>
    </xdr:from>
    <xdr:to>
      <xdr:col>68</xdr:col>
      <xdr:colOff>203200</xdr:colOff>
      <xdr:row>85</xdr:row>
      <xdr:rowOff>15522</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48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25699</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25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125589</xdr:rowOff>
    </xdr:from>
    <xdr:to>
      <xdr:col>64</xdr:col>
      <xdr:colOff>152400</xdr:colOff>
      <xdr:row>85</xdr:row>
      <xdr:rowOff>55739</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52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65916</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29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・類似団体、全国平均、県内平均と比べて低い水準にある。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・これは、ごみ処理業務や消防業務等を一部事務組合で行っていることが要因として挙げられる。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・今後も八戸市行財政改革大綱に基づき、各部局において見込まれる業務量に適切に対応し、適正な職員数の管理に努める。</a:t>
          </a:r>
          <a:endParaRPr lang="ja-JP" altLang="ja-JP" sz="1400">
            <a:solidFill>
              <a:sysClr val="windowText" lastClr="000000"/>
            </a:solidFill>
            <a:effectLst/>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165735</xdr:rowOff>
    </xdr:from>
    <xdr:to>
      <xdr:col>81</xdr:col>
      <xdr:colOff>44450</xdr:colOff>
      <xdr:row>67</xdr:row>
      <xdr:rowOff>160444</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9938385"/>
          <a:ext cx="0" cy="17092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132521</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619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160444</xdr:rowOff>
    </xdr:from>
    <xdr:to>
      <xdr:col>81</xdr:col>
      <xdr:colOff>133350</xdr:colOff>
      <xdr:row>67</xdr:row>
      <xdr:rowOff>160444</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64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80662</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68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165735</xdr:rowOff>
    </xdr:from>
    <xdr:to>
      <xdr:col>81</xdr:col>
      <xdr:colOff>133350</xdr:colOff>
      <xdr:row>57</xdr:row>
      <xdr:rowOff>165735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993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23919</xdr:rowOff>
    </xdr:from>
    <xdr:to>
      <xdr:col>81</xdr:col>
      <xdr:colOff>44450</xdr:colOff>
      <xdr:row>59</xdr:row>
      <xdr:rowOff>68156</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139469"/>
          <a:ext cx="838200" cy="44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64787</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523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92710</xdr:rowOff>
    </xdr:from>
    <xdr:to>
      <xdr:col>81</xdr:col>
      <xdr:colOff>95250</xdr:colOff>
      <xdr:row>62</xdr:row>
      <xdr:rowOff>22860</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3810</xdr:rowOff>
    </xdr:from>
    <xdr:to>
      <xdr:col>77</xdr:col>
      <xdr:colOff>44450</xdr:colOff>
      <xdr:row>59</xdr:row>
      <xdr:rowOff>23919</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119360"/>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68580</xdr:rowOff>
    </xdr:from>
    <xdr:to>
      <xdr:col>77</xdr:col>
      <xdr:colOff>95250</xdr:colOff>
      <xdr:row>61</xdr:row>
      <xdr:rowOff>170180</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154957</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613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151130</xdr:rowOff>
    </xdr:from>
    <xdr:to>
      <xdr:col>72</xdr:col>
      <xdr:colOff>203200</xdr:colOff>
      <xdr:row>59</xdr:row>
      <xdr:rowOff>3810</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09523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48471</xdr:rowOff>
    </xdr:from>
    <xdr:to>
      <xdr:col>73</xdr:col>
      <xdr:colOff>44450</xdr:colOff>
      <xdr:row>61</xdr:row>
      <xdr:rowOff>150071</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134848</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593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135044</xdr:rowOff>
    </xdr:from>
    <xdr:to>
      <xdr:col>68</xdr:col>
      <xdr:colOff>152400</xdr:colOff>
      <xdr:row>58</xdr:row>
      <xdr:rowOff>151130</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079144"/>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32385</xdr:rowOff>
    </xdr:from>
    <xdr:to>
      <xdr:col>68</xdr:col>
      <xdr:colOff>203200</xdr:colOff>
      <xdr:row>61</xdr:row>
      <xdr:rowOff>133985</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118762</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577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12277</xdr:rowOff>
    </xdr:from>
    <xdr:to>
      <xdr:col>64</xdr:col>
      <xdr:colOff>152400</xdr:colOff>
      <xdr:row>61</xdr:row>
      <xdr:rowOff>113877</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98654</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557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17356</xdr:rowOff>
    </xdr:from>
    <xdr:to>
      <xdr:col>81</xdr:col>
      <xdr:colOff>95250</xdr:colOff>
      <xdr:row>59</xdr:row>
      <xdr:rowOff>118956</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132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33883</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9977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144569</xdr:rowOff>
    </xdr:from>
    <xdr:to>
      <xdr:col>77</xdr:col>
      <xdr:colOff>95250</xdr:colOff>
      <xdr:row>59</xdr:row>
      <xdr:rowOff>74719</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088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84896</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98575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124460</xdr:rowOff>
    </xdr:from>
    <xdr:to>
      <xdr:col>73</xdr:col>
      <xdr:colOff>44450</xdr:colOff>
      <xdr:row>59</xdr:row>
      <xdr:rowOff>54610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06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64787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9837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100330</xdr:rowOff>
    </xdr:from>
    <xdr:to>
      <xdr:col>68</xdr:col>
      <xdr:colOff>203200</xdr:colOff>
      <xdr:row>59</xdr:row>
      <xdr:rowOff>30480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04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40657</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9813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84244</xdr:rowOff>
    </xdr:from>
    <xdr:to>
      <xdr:col>64</xdr:col>
      <xdr:colOff>152400</xdr:colOff>
      <xdr:row>59</xdr:row>
      <xdr:rowOff>14394</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028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24571</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9797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a:t>
          </a:r>
          <a:r>
            <a:rPr lang="ja-JP" altLang="en-US" sz="1100">
              <a:solidFill>
                <a:sysClr val="windowText" lastClr="000000"/>
              </a:solidFill>
              <a:effectLst/>
              <a:latin typeface="+mn-lt"/>
              <a:ea typeface="+mn-ea"/>
              <a:cs typeface="+mn-cs"/>
            </a:rPr>
            <a:t>令和５</a:t>
          </a:r>
          <a:r>
            <a:rPr lang="ja-JP" altLang="ja-JP" sz="1100">
              <a:solidFill>
                <a:sysClr val="windowText" lastClr="000000"/>
              </a:solidFill>
              <a:effectLst/>
              <a:latin typeface="+mn-lt"/>
              <a:ea typeface="+mn-ea"/>
              <a:cs typeface="+mn-cs"/>
            </a:rPr>
            <a:t>年度の単年度比率を見ると</a:t>
          </a:r>
          <a:r>
            <a:rPr lang="ja-JP" altLang="en-US" sz="1100">
              <a:solidFill>
                <a:sysClr val="windowText" lastClr="000000"/>
              </a:solidFill>
              <a:effectLst/>
              <a:latin typeface="+mn-lt"/>
              <a:ea typeface="+mn-ea"/>
              <a:cs typeface="+mn-cs"/>
            </a:rPr>
            <a:t>標準財政規模が増（＋</a:t>
          </a:r>
          <a:r>
            <a:rPr lang="en-US" altLang="ja-JP" sz="1100">
              <a:solidFill>
                <a:sysClr val="windowText" lastClr="000000"/>
              </a:solidFill>
              <a:effectLst/>
              <a:latin typeface="+mn-lt"/>
              <a:ea typeface="+mn-ea"/>
              <a:cs typeface="+mn-cs"/>
            </a:rPr>
            <a:t>10.0</a:t>
          </a:r>
          <a:r>
            <a:rPr lang="ja-JP" altLang="en-US" sz="1100">
              <a:solidFill>
                <a:sysClr val="windowText" lastClr="000000"/>
              </a:solidFill>
              <a:effectLst/>
              <a:latin typeface="+mn-lt"/>
              <a:ea typeface="+mn-ea"/>
              <a:cs typeface="+mn-cs"/>
            </a:rPr>
            <a:t>億円）となったほか、公営企業の地方債償還のための繰入金が減（▲</a:t>
          </a:r>
          <a:r>
            <a:rPr lang="en-US" altLang="ja-JP" sz="1100">
              <a:solidFill>
                <a:sysClr val="windowText" lastClr="000000"/>
              </a:solidFill>
              <a:effectLst/>
              <a:latin typeface="+mn-lt"/>
              <a:ea typeface="+mn-ea"/>
              <a:cs typeface="+mn-cs"/>
            </a:rPr>
            <a:t>0.5</a:t>
          </a:r>
          <a:r>
            <a:rPr lang="ja-JP" altLang="en-US" sz="1100">
              <a:solidFill>
                <a:sysClr val="windowText" lastClr="000000"/>
              </a:solidFill>
              <a:effectLst/>
              <a:latin typeface="+mn-lt"/>
              <a:ea typeface="+mn-ea"/>
              <a:cs typeface="+mn-cs"/>
            </a:rPr>
            <a:t>億円）となったこと</a:t>
          </a:r>
          <a:r>
            <a:rPr lang="ja-JP" altLang="ja-JP" sz="1100">
              <a:solidFill>
                <a:sysClr val="windowText" lastClr="000000"/>
              </a:solidFill>
              <a:effectLst/>
              <a:latin typeface="+mn-lt"/>
              <a:ea typeface="+mn-ea"/>
              <a:cs typeface="+mn-cs"/>
            </a:rPr>
            <a:t>により前年度を</a:t>
          </a:r>
          <a:r>
            <a:rPr lang="en-US" altLang="ja-JP" sz="1100">
              <a:solidFill>
                <a:sysClr val="windowText" lastClr="000000"/>
              </a:solidFill>
              <a:effectLst/>
              <a:latin typeface="+mn-lt"/>
              <a:ea typeface="+mn-ea"/>
              <a:cs typeface="+mn-cs"/>
            </a:rPr>
            <a:t>0.7</a:t>
          </a:r>
          <a:r>
            <a:rPr lang="ja-JP" altLang="ja-JP" sz="1100">
              <a:solidFill>
                <a:sysClr val="windowText" lastClr="000000"/>
              </a:solidFill>
              <a:effectLst/>
              <a:latin typeface="+mn-lt"/>
              <a:ea typeface="+mn-ea"/>
              <a:cs typeface="+mn-cs"/>
            </a:rPr>
            <a:t>ポイント</a:t>
          </a:r>
          <a:r>
            <a:rPr lang="ja-JP" altLang="en-US" sz="1100">
              <a:solidFill>
                <a:sysClr val="windowText" lastClr="000000"/>
              </a:solidFill>
              <a:effectLst/>
              <a:latin typeface="+mn-lt"/>
              <a:ea typeface="+mn-ea"/>
              <a:cs typeface="+mn-cs"/>
            </a:rPr>
            <a:t>下回った</a:t>
          </a:r>
          <a:r>
            <a:rPr lang="ja-JP" altLang="ja-JP" sz="1100">
              <a:solidFill>
                <a:sysClr val="windowText" lastClr="000000"/>
              </a:solidFill>
              <a:effectLst/>
              <a:latin typeface="+mn-lt"/>
              <a:ea typeface="+mn-ea"/>
              <a:cs typeface="+mn-cs"/>
            </a:rPr>
            <a:t>ものの、３カ年平均</a:t>
          </a:r>
          <a:r>
            <a:rPr lang="ja-JP" altLang="en-US" sz="1100">
              <a:solidFill>
                <a:sysClr val="windowText" lastClr="000000"/>
              </a:solidFill>
              <a:effectLst/>
              <a:latin typeface="+mn-lt"/>
              <a:ea typeface="+mn-ea"/>
              <a:cs typeface="+mn-cs"/>
            </a:rPr>
            <a:t>に算入されていた単年度比率が増（令和２</a:t>
          </a:r>
          <a:r>
            <a:rPr lang="ja-JP" altLang="ja-JP" sz="1100">
              <a:solidFill>
                <a:sysClr val="windowText" lastClr="000000"/>
              </a:solidFill>
              <a:effectLst/>
              <a:latin typeface="+mn-lt"/>
              <a:ea typeface="+mn-ea"/>
              <a:cs typeface="+mn-cs"/>
            </a:rPr>
            <a:t>年度</a:t>
          </a:r>
          <a:r>
            <a:rPr lang="en-US" altLang="ja-JP" sz="1100">
              <a:solidFill>
                <a:sysClr val="windowText" lastClr="000000"/>
              </a:solidFill>
              <a:effectLst/>
              <a:latin typeface="+mn-lt"/>
              <a:ea typeface="+mn-ea"/>
              <a:cs typeface="+mn-cs"/>
            </a:rPr>
            <a:t>7.2</a:t>
          </a:r>
          <a:r>
            <a:rPr lang="ja-JP" altLang="en-US" sz="1100">
              <a:solidFill>
                <a:sysClr val="windowText" lastClr="000000"/>
              </a:solidFill>
              <a:effectLst/>
              <a:latin typeface="+mn-lt"/>
              <a:ea typeface="+mn-ea"/>
              <a:cs typeface="+mn-cs"/>
            </a:rPr>
            <a:t>⇒令和５年度</a:t>
          </a:r>
          <a:r>
            <a:rPr lang="en-US" altLang="ja-JP" sz="1100">
              <a:solidFill>
                <a:sysClr val="windowText" lastClr="000000"/>
              </a:solidFill>
              <a:effectLst/>
              <a:latin typeface="+mn-lt"/>
              <a:ea typeface="+mn-ea"/>
              <a:cs typeface="+mn-cs"/>
            </a:rPr>
            <a:t>8.9</a:t>
          </a:r>
          <a:r>
            <a:rPr lang="ja-JP" altLang="en-US" sz="1100">
              <a:solidFill>
                <a:sysClr val="windowText" lastClr="000000"/>
              </a:solidFill>
              <a:effectLst/>
              <a:latin typeface="+mn-lt"/>
              <a:ea typeface="+mn-ea"/>
              <a:cs typeface="+mn-cs"/>
            </a:rPr>
            <a:t>）となったため、</a:t>
          </a:r>
          <a:r>
            <a:rPr lang="ja-JP" altLang="ja-JP" sz="1100">
              <a:solidFill>
                <a:schemeClr val="dk1"/>
              </a:solidFill>
              <a:effectLst/>
              <a:latin typeface="+mn-lt"/>
              <a:ea typeface="+mn-ea"/>
              <a:cs typeface="+mn-cs"/>
            </a:rPr>
            <a:t>昨年度と比べて</a:t>
          </a:r>
          <a:r>
            <a:rPr lang="en-US" altLang="ja-JP" sz="1100">
              <a:solidFill>
                <a:schemeClr val="dk1"/>
              </a:solidFill>
              <a:effectLst/>
              <a:latin typeface="+mn-lt"/>
              <a:ea typeface="+mn-ea"/>
              <a:cs typeface="+mn-cs"/>
            </a:rPr>
            <a:t>0.6</a:t>
          </a:r>
          <a:r>
            <a:rPr lang="ja-JP" altLang="ja-JP" sz="1100">
              <a:solidFill>
                <a:schemeClr val="dk1"/>
              </a:solidFill>
              <a:effectLst/>
              <a:latin typeface="+mn-lt"/>
              <a:ea typeface="+mn-ea"/>
              <a:cs typeface="+mn-cs"/>
            </a:rPr>
            <a:t>ポイント増加した</a:t>
          </a:r>
          <a:r>
            <a:rPr lang="ja-JP" altLang="ja-JP" sz="1100">
              <a:solidFill>
                <a:sysClr val="windowText" lastClr="000000"/>
              </a:solidFill>
              <a:effectLst/>
              <a:latin typeface="+mn-lt"/>
              <a:ea typeface="+mn-ea"/>
              <a:cs typeface="+mn-cs"/>
            </a:rPr>
            <a:t>。</a:t>
          </a:r>
          <a:endParaRPr lang="ja-JP" altLang="ja-JP" sz="1400">
            <a:solidFill>
              <a:sysClr val="windowText" lastClr="000000"/>
            </a:solidFill>
            <a:effectLst/>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62230</xdr:rowOff>
    </xdr:from>
    <xdr:to>
      <xdr:col>81</xdr:col>
      <xdr:colOff>44450</xdr:colOff>
      <xdr:row>44</xdr:row>
      <xdr:rowOff>76623</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405880"/>
          <a:ext cx="0" cy="12145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48700</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59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76623</xdr:rowOff>
    </xdr:from>
    <xdr:to>
      <xdr:col>81</xdr:col>
      <xdr:colOff>133350</xdr:colOff>
      <xdr:row>44</xdr:row>
      <xdr:rowOff>76623</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62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148607</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14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62230</xdr:rowOff>
    </xdr:from>
    <xdr:to>
      <xdr:col>81</xdr:col>
      <xdr:colOff>133350</xdr:colOff>
      <xdr:row>37</xdr:row>
      <xdr:rowOff>62230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40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73660</xdr:rowOff>
    </xdr:from>
    <xdr:to>
      <xdr:col>81</xdr:col>
      <xdr:colOff>44450</xdr:colOff>
      <xdr:row>42</xdr:row>
      <xdr:rowOff>121920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179800" y="727456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108814</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7953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92287</xdr:rowOff>
    </xdr:from>
    <xdr:to>
      <xdr:col>81</xdr:col>
      <xdr:colOff>95250</xdr:colOff>
      <xdr:row>41</xdr:row>
      <xdr:rowOff>22437</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73660</xdr:rowOff>
    </xdr:from>
    <xdr:to>
      <xdr:col>77</xdr:col>
      <xdr:colOff>44450</xdr:colOff>
      <xdr:row>42</xdr:row>
      <xdr:rowOff>89746</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5290800" y="7274560"/>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92287</xdr:rowOff>
    </xdr:from>
    <xdr:to>
      <xdr:col>77</xdr:col>
      <xdr:colOff>95250</xdr:colOff>
      <xdr:row>41</xdr:row>
      <xdr:rowOff>22437</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32614</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719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89746</xdr:rowOff>
    </xdr:from>
    <xdr:to>
      <xdr:col>72</xdr:col>
      <xdr:colOff>203200</xdr:colOff>
      <xdr:row>42</xdr:row>
      <xdr:rowOff>146050</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4401800" y="7290646"/>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92287</xdr:rowOff>
    </xdr:from>
    <xdr:to>
      <xdr:col>73</xdr:col>
      <xdr:colOff>44450</xdr:colOff>
      <xdr:row>41</xdr:row>
      <xdr:rowOff>22437</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32614</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71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146050</xdr:rowOff>
    </xdr:from>
    <xdr:to>
      <xdr:col>68</xdr:col>
      <xdr:colOff>152400</xdr:colOff>
      <xdr:row>42</xdr:row>
      <xdr:rowOff>170180</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734695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108373</xdr:rowOff>
    </xdr:from>
    <xdr:to>
      <xdr:col>68</xdr:col>
      <xdr:colOff>203200</xdr:colOff>
      <xdr:row>41</xdr:row>
      <xdr:rowOff>38523</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696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48700</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73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132504</xdr:rowOff>
    </xdr:from>
    <xdr:to>
      <xdr:col>64</xdr:col>
      <xdr:colOff>152400</xdr:colOff>
      <xdr:row>41</xdr:row>
      <xdr:rowOff>62654</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72831</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75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71120</xdr:rowOff>
    </xdr:from>
    <xdr:to>
      <xdr:col>81</xdr:col>
      <xdr:colOff>95250</xdr:colOff>
      <xdr:row>43</xdr:row>
      <xdr:rowOff>1270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43197</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7244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22860</xdr:rowOff>
    </xdr:from>
    <xdr:to>
      <xdr:col>77</xdr:col>
      <xdr:colOff>95250</xdr:colOff>
      <xdr:row>42</xdr:row>
      <xdr:rowOff>124460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109237</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731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38946</xdr:rowOff>
    </xdr:from>
    <xdr:to>
      <xdr:col>73</xdr:col>
      <xdr:colOff>44450</xdr:colOff>
      <xdr:row>42</xdr:row>
      <xdr:rowOff>140546</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723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125323</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732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95250</xdr:rowOff>
    </xdr:from>
    <xdr:to>
      <xdr:col>68</xdr:col>
      <xdr:colOff>203200</xdr:colOff>
      <xdr:row>43</xdr:row>
      <xdr:rowOff>25400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10177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119380</xdr:rowOff>
    </xdr:from>
    <xdr:to>
      <xdr:col>64</xdr:col>
      <xdr:colOff>152400</xdr:colOff>
      <xdr:row>43</xdr:row>
      <xdr:rowOff>49530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34307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740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令和５</a:t>
          </a:r>
          <a:r>
            <a:rPr kumimoji="1" lang="ja-JP" altLang="ja-JP" sz="1100">
              <a:solidFill>
                <a:sysClr val="windowText" lastClr="000000"/>
              </a:solidFill>
              <a:effectLst/>
              <a:latin typeface="+mn-lt"/>
              <a:ea typeface="+mn-ea"/>
              <a:cs typeface="+mn-cs"/>
            </a:rPr>
            <a:t>年度の比率が昨年度と比べて</a:t>
          </a:r>
          <a:r>
            <a:rPr kumimoji="1" lang="en-US" altLang="ja-JP" sz="1100">
              <a:solidFill>
                <a:sysClr val="windowText" lastClr="000000"/>
              </a:solidFill>
              <a:effectLst/>
              <a:latin typeface="+mn-lt"/>
              <a:ea typeface="+mn-ea"/>
              <a:cs typeface="+mn-cs"/>
            </a:rPr>
            <a:t>5.2</a:t>
          </a:r>
          <a:r>
            <a:rPr kumimoji="1" lang="ja-JP" altLang="en-US" sz="1100">
              <a:solidFill>
                <a:sysClr val="windowText" lastClr="000000"/>
              </a:solidFill>
              <a:effectLst/>
              <a:latin typeface="+mn-lt"/>
              <a:ea typeface="+mn-ea"/>
              <a:cs typeface="+mn-cs"/>
            </a:rPr>
            <a:t>ポ</a:t>
          </a:r>
          <a:r>
            <a:rPr kumimoji="1" lang="ja-JP" altLang="ja-JP" sz="1100">
              <a:solidFill>
                <a:sysClr val="windowText" lastClr="000000"/>
              </a:solidFill>
              <a:effectLst/>
              <a:latin typeface="+mn-lt"/>
              <a:ea typeface="+mn-ea"/>
              <a:cs typeface="+mn-cs"/>
            </a:rPr>
            <a:t>イント</a:t>
          </a:r>
          <a:r>
            <a:rPr kumimoji="1" lang="ja-JP" altLang="en-US" sz="1100">
              <a:solidFill>
                <a:sysClr val="windowText" lastClr="000000"/>
              </a:solidFill>
              <a:effectLst/>
              <a:latin typeface="+mn-lt"/>
              <a:ea typeface="+mn-ea"/>
              <a:cs typeface="+mn-cs"/>
            </a:rPr>
            <a:t>減となったのは</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基準財政需要額算入見込額の減（▲</a:t>
          </a:r>
          <a:r>
            <a:rPr kumimoji="1" lang="en-US" altLang="ja-JP" sz="1100">
              <a:solidFill>
                <a:sysClr val="windowText" lastClr="000000"/>
              </a:solidFill>
              <a:effectLst/>
              <a:latin typeface="+mn-lt"/>
              <a:ea typeface="+mn-ea"/>
              <a:cs typeface="+mn-cs"/>
            </a:rPr>
            <a:t>13.1</a:t>
          </a:r>
          <a:r>
            <a:rPr kumimoji="1" lang="ja-JP" altLang="en-US" sz="1100">
              <a:solidFill>
                <a:sysClr val="windowText" lastClr="000000"/>
              </a:solidFill>
              <a:effectLst/>
              <a:latin typeface="+mn-lt"/>
              <a:ea typeface="+mn-ea"/>
              <a:cs typeface="+mn-cs"/>
            </a:rPr>
            <a:t>億円、臨時財政対策債償還費等）等の影響を上回る、標準財政規模の増（＋</a:t>
          </a:r>
          <a:r>
            <a:rPr kumimoji="1" lang="en-US" altLang="ja-JP" sz="1100">
              <a:solidFill>
                <a:sysClr val="windowText" lastClr="000000"/>
              </a:solidFill>
              <a:effectLst/>
              <a:latin typeface="+mn-lt"/>
              <a:ea typeface="+mn-ea"/>
              <a:cs typeface="+mn-cs"/>
            </a:rPr>
            <a:t>10.0</a:t>
          </a:r>
          <a:r>
            <a:rPr kumimoji="1" lang="ja-JP" altLang="en-US" sz="1100">
              <a:solidFill>
                <a:sysClr val="windowText" lastClr="000000"/>
              </a:solidFill>
              <a:effectLst/>
              <a:latin typeface="+mn-lt"/>
              <a:ea typeface="+mn-ea"/>
              <a:cs typeface="+mn-cs"/>
            </a:rPr>
            <a:t>億円）や地方債現在高の減（▲</a:t>
          </a:r>
          <a:r>
            <a:rPr kumimoji="1" lang="en-US" altLang="ja-JP" sz="1100">
              <a:solidFill>
                <a:sysClr val="windowText" lastClr="000000"/>
              </a:solidFill>
              <a:effectLst/>
              <a:latin typeface="+mn-lt"/>
              <a:ea typeface="+mn-ea"/>
              <a:cs typeface="+mn-cs"/>
            </a:rPr>
            <a:t>19.9</a:t>
          </a:r>
          <a:r>
            <a:rPr kumimoji="1" lang="ja-JP" altLang="en-US" sz="1100">
              <a:solidFill>
                <a:sysClr val="windowText" lastClr="000000"/>
              </a:solidFill>
              <a:effectLst/>
              <a:latin typeface="+mn-lt"/>
              <a:ea typeface="+mn-ea"/>
              <a:cs typeface="+mn-cs"/>
            </a:rPr>
            <a:t>億円、臨時財政対策債等）の影響が大きい。</a:t>
          </a:r>
          <a:endParaRPr lang="ja-JP" altLang="ja-JP" sz="1400">
            <a:solidFill>
              <a:sysClr val="windowText" lastClr="000000"/>
            </a:solidFill>
            <a:effectLst/>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156921</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451100"/>
          <a:ext cx="0" cy="14777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128998</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900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156921</xdr:rowOff>
    </xdr:from>
    <xdr:to>
      <xdr:col>81</xdr:col>
      <xdr:colOff>133350</xdr:colOff>
      <xdr:row>22</xdr:row>
      <xdr:rowOff>156921</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928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72847</xdr:rowOff>
    </xdr:from>
    <xdr:to>
      <xdr:col>81</xdr:col>
      <xdr:colOff>44450</xdr:colOff>
      <xdr:row>19</xdr:row>
      <xdr:rowOff>123037</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6179800" y="3330397"/>
          <a:ext cx="838200" cy="50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10126</xdr:rowOff>
    </xdr:from>
    <xdr:ext cx="762000" cy="2590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24104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165049</xdr:rowOff>
    </xdr:from>
    <xdr:to>
      <xdr:col>81</xdr:col>
      <xdr:colOff>95250</xdr:colOff>
      <xdr:row>15</xdr:row>
      <xdr:rowOff>95199</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967200" y="256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120142</xdr:rowOff>
    </xdr:from>
    <xdr:to>
      <xdr:col>77</xdr:col>
      <xdr:colOff>44450</xdr:colOff>
      <xdr:row>19</xdr:row>
      <xdr:rowOff>123037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5290800" y="3377692"/>
          <a:ext cx="889000" cy="2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4216</xdr:rowOff>
    </xdr:from>
    <xdr:to>
      <xdr:col>77</xdr:col>
      <xdr:colOff>95250</xdr:colOff>
      <xdr:row>15</xdr:row>
      <xdr:rowOff>105816</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575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115993</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3448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120142</xdr:rowOff>
    </xdr:from>
    <xdr:to>
      <xdr:col>72</xdr:col>
      <xdr:colOff>203200</xdr:colOff>
      <xdr:row>21</xdr:row>
      <xdr:rowOff>66802</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4401800" y="3377692"/>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54407</xdr:rowOff>
    </xdr:from>
    <xdr:to>
      <xdr:col>73</xdr:col>
      <xdr:colOff>44450</xdr:colOff>
      <xdr:row>15</xdr:row>
      <xdr:rowOff>156007</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62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166184</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39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21</xdr:row>
      <xdr:rowOff>66802</xdr:rowOff>
    </xdr:from>
    <xdr:to>
      <xdr:col>68</xdr:col>
      <xdr:colOff>152400</xdr:colOff>
      <xdr:row>21</xdr:row>
      <xdr:rowOff>80315</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3512800" y="3667252"/>
          <a:ext cx="889000" cy="13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132588</xdr:rowOff>
    </xdr:from>
    <xdr:to>
      <xdr:col>68</xdr:col>
      <xdr:colOff>203200</xdr:colOff>
      <xdr:row>16</xdr:row>
      <xdr:rowOff>62738</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704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72915</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473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155753</xdr:rowOff>
    </xdr:from>
    <xdr:to>
      <xdr:col>64</xdr:col>
      <xdr:colOff>152400</xdr:colOff>
      <xdr:row>16</xdr:row>
      <xdr:rowOff>85903</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727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96080</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496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22047</xdr:rowOff>
    </xdr:from>
    <xdr:to>
      <xdr:col>81</xdr:col>
      <xdr:colOff>95250</xdr:colOff>
      <xdr:row>19</xdr:row>
      <xdr:rowOff>123647</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6967200" y="3279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165574</xdr:rowOff>
    </xdr:from>
    <xdr:ext cx="762000" cy="259045"/>
    <xdr:sp macro="" textlink="">
      <xdr:nvSpPr>
        <xdr:cNvPr id="461" name="将来負担の状況該当値テキスト">
          <a:extLst>
            <a:ext uri="{FF2B5EF4-FFF2-40B4-BE49-F238E27FC236}">
              <a16:creationId xmlns:a16="http://schemas.microsoft.com/office/drawing/2014/main" id="{00000000-0008-0000-0300-0000CD010000}"/>
            </a:ext>
          </a:extLst>
        </xdr:cNvPr>
        <xdr:cNvSpPr txBox="1"/>
      </xdr:nvSpPr>
      <xdr:spPr>
        <a:xfrm>
          <a:off x="17106900" y="3251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72237</xdr:rowOff>
    </xdr:from>
    <xdr:to>
      <xdr:col>77</xdr:col>
      <xdr:colOff>95250</xdr:colOff>
      <xdr:row>20</xdr:row>
      <xdr:rowOff>2387</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129000" y="3329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158614</xdr:rowOff>
    </xdr:from>
    <xdr:ext cx="7366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798800" y="3416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69342</xdr:rowOff>
    </xdr:from>
    <xdr:to>
      <xdr:col>73</xdr:col>
      <xdr:colOff>44450</xdr:colOff>
      <xdr:row>19</xdr:row>
      <xdr:rowOff>170942</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5240000" y="332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155719</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909800" y="341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16002</xdr:rowOff>
    </xdr:from>
    <xdr:to>
      <xdr:col>68</xdr:col>
      <xdr:colOff>203200</xdr:colOff>
      <xdr:row>21</xdr:row>
      <xdr:rowOff>117602</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4351000" y="361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102379</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020800" y="3702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29515</xdr:rowOff>
    </xdr:from>
    <xdr:to>
      <xdr:col>64</xdr:col>
      <xdr:colOff>152400</xdr:colOff>
      <xdr:row>21</xdr:row>
      <xdr:rowOff>131115</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3462000" y="362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115892</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3131800" y="3716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青森県八戸市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218,182
216,487
305.56
112,551,650
108,767,060
3,037,042
54,521,540
120,216,750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91.1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ysClr val="windowText" lastClr="000000"/>
              </a:solidFill>
              <a:effectLst/>
              <a:latin typeface="+mn-lt"/>
              <a:ea typeface="+mn-ea"/>
              <a:cs typeface="+mn-cs"/>
            </a:rPr>
            <a:t>・人件費にかかる経常収支比率は、類似団体内順位で上位にあり、平均を大きく下回っている。要因としては、民間委託や指定管理の活用、八戸市行財政改革大綱に基づき組織・機構の合理化等を推進したことが挙げられるほか、ごみ処理業務や消防業務等を一部事務組合で行っていることが挙げられる。</a:t>
          </a:r>
          <a:endParaRPr lang="ja-JP" altLang="ja-JP" sz="1400">
            <a:solidFill>
              <a:sysClr val="windowText" lastClr="000000"/>
            </a:solidFill>
            <a:effectLst/>
          </a:endParaRPr>
        </a:p>
        <a:p>
          <a:pPr eaLnBrk="1" fontAlgn="auto" latinLnBrk="0" hangingPunct="1"/>
          <a:r>
            <a:rPr kumimoji="1" lang="ja-JP" altLang="ja-JP" sz="1100">
              <a:solidFill>
                <a:sysClr val="windowText" lastClr="000000"/>
              </a:solidFill>
              <a:effectLst/>
              <a:latin typeface="+mn-lt"/>
              <a:ea typeface="+mn-ea"/>
              <a:cs typeface="+mn-cs"/>
            </a:rPr>
            <a:t>・今後も、八戸市行財政改革大綱に基づき、人件費の抑制を図りながらも質の高い行政サービスの提供に努めていく。</a:t>
          </a:r>
          <a:endParaRPr lang="ja-JP" altLang="ja-JP" sz="1400">
            <a:solidFill>
              <a:sysClr val="windowText" lastClr="000000"/>
            </a:solidFill>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157480</xdr:rowOff>
    </xdr:from>
    <xdr:to>
      <xdr:col>24</xdr:col>
      <xdr:colOff>25400</xdr:colOff>
      <xdr:row>40</xdr:row>
      <xdr:rowOff>58420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4388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30497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58420</xdr:rowOff>
    </xdr:from>
    <xdr:to>
      <xdr:col>24</xdr:col>
      <xdr:colOff>114300</xdr:colOff>
      <xdr:row>40</xdr:row>
      <xdr:rowOff>58420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72407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87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157480</xdr:rowOff>
    </xdr:from>
    <xdr:to>
      <xdr:col>24</xdr:col>
      <xdr:colOff>114300</xdr:colOff>
      <xdr:row>32</xdr:row>
      <xdr:rowOff>157480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43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130810</xdr:rowOff>
    </xdr:from>
    <xdr:to>
      <xdr:col>24</xdr:col>
      <xdr:colOff>25400</xdr:colOff>
      <xdr:row>33</xdr:row>
      <xdr:rowOff>138430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57886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48277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54610</xdr:rowOff>
    </xdr:from>
    <xdr:to>
      <xdr:col>19</xdr:col>
      <xdr:colOff>187325</xdr:colOff>
      <xdr:row>33</xdr:row>
      <xdr:rowOff>130810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57124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114300</xdr:rowOff>
    </xdr:from>
    <xdr:to>
      <xdr:col>20</xdr:col>
      <xdr:colOff>38100</xdr:colOff>
      <xdr:row>37</xdr:row>
      <xdr:rowOff>44450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29227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7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54610</xdr:rowOff>
    </xdr:from>
    <xdr:to>
      <xdr:col>15</xdr:col>
      <xdr:colOff>98425</xdr:colOff>
      <xdr:row>33</xdr:row>
      <xdr:rowOff>146050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57124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76200</xdr:rowOff>
    </xdr:from>
    <xdr:to>
      <xdr:col>15</xdr:col>
      <xdr:colOff>149225</xdr:colOff>
      <xdr:row>37</xdr:row>
      <xdr:rowOff>6350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162577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146050</xdr:rowOff>
    </xdr:from>
    <xdr:to>
      <xdr:col>11</xdr:col>
      <xdr:colOff>9525</xdr:colOff>
      <xdr:row>33</xdr:row>
      <xdr:rowOff>161290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58039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3810</xdr:rowOff>
    </xdr:from>
    <xdr:to>
      <xdr:col>11</xdr:col>
      <xdr:colOff>60325</xdr:colOff>
      <xdr:row>37</xdr:row>
      <xdr:rowOff>105410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90187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76200</xdr:rowOff>
    </xdr:from>
    <xdr:to>
      <xdr:col>6</xdr:col>
      <xdr:colOff>171450</xdr:colOff>
      <xdr:row>37</xdr:row>
      <xdr:rowOff>6350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162577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87630</xdr:rowOff>
    </xdr:from>
    <xdr:to>
      <xdr:col>24</xdr:col>
      <xdr:colOff>76200</xdr:colOff>
      <xdr:row>34</xdr:row>
      <xdr:rowOff>17780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74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104157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59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80010</xdr:rowOff>
    </xdr:from>
    <xdr:to>
      <xdr:col>20</xdr:col>
      <xdr:colOff>38100</xdr:colOff>
      <xdr:row>34</xdr:row>
      <xdr:rowOff>10160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73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20337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506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3810</xdr:rowOff>
    </xdr:from>
    <xdr:to>
      <xdr:col>15</xdr:col>
      <xdr:colOff>149225</xdr:colOff>
      <xdr:row>33</xdr:row>
      <xdr:rowOff>105410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66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31</xdr:row>
      <xdr:rowOff>115587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43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95250</xdr:rowOff>
    </xdr:from>
    <xdr:to>
      <xdr:col>11</xdr:col>
      <xdr:colOff>60325</xdr:colOff>
      <xdr:row>34</xdr:row>
      <xdr:rowOff>25400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75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35577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52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110490</xdr:rowOff>
    </xdr:from>
    <xdr:to>
      <xdr:col>6</xdr:col>
      <xdr:colOff>171450</xdr:colOff>
      <xdr:row>34</xdr:row>
      <xdr:rowOff>40640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76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50817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53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ysClr val="windowText" lastClr="000000"/>
              </a:solidFill>
              <a:effectLst/>
              <a:latin typeface="+mn-lt"/>
              <a:ea typeface="+mn-ea"/>
              <a:cs typeface="+mn-cs"/>
            </a:rPr>
            <a:t>・物件費にかかる経常収支比率は、公共施設の維持管理費（主に光熱水費や燃料費）の増等により前年比</a:t>
          </a:r>
          <a:r>
            <a:rPr kumimoji="1" lang="en-US" altLang="ja-JP" sz="1100">
              <a:solidFill>
                <a:sysClr val="windowText" lastClr="000000"/>
              </a:solidFill>
              <a:effectLst/>
              <a:latin typeface="+mn-lt"/>
              <a:ea typeface="+mn-ea"/>
              <a:cs typeface="+mn-cs"/>
            </a:rPr>
            <a:t>0.3</a:t>
          </a:r>
          <a:r>
            <a:rPr kumimoji="1" lang="ja-JP" altLang="ja-JP" sz="1100">
              <a:solidFill>
                <a:sysClr val="windowText" lastClr="000000"/>
              </a:solidFill>
              <a:effectLst/>
              <a:latin typeface="+mn-lt"/>
              <a:ea typeface="+mn-ea"/>
              <a:cs typeface="+mn-cs"/>
            </a:rPr>
            <a:t>ポイント上昇した。</a:t>
          </a:r>
          <a:endParaRPr lang="ja-JP" altLang="ja-JP" sz="1400">
            <a:solidFill>
              <a:sysClr val="windowText" lastClr="000000"/>
            </a:solidFill>
            <a:effectLst/>
          </a:endParaRPr>
        </a:p>
        <a:p>
          <a:pPr eaLnBrk="1" fontAlgn="auto" latinLnBrk="0" hangingPunct="1"/>
          <a:r>
            <a:rPr kumimoji="1" lang="ja-JP" altLang="ja-JP" sz="1100">
              <a:solidFill>
                <a:sysClr val="windowText" lastClr="000000"/>
              </a:solidFill>
              <a:effectLst/>
              <a:latin typeface="+mn-lt"/>
              <a:ea typeface="+mn-ea"/>
              <a:cs typeface="+mn-cs"/>
            </a:rPr>
            <a:t>・今後も、八戸市行財政改革大綱に基づき、経常的な経費のスクラップアンドビルドを徹底しながら、比率の改善に努めていく。</a:t>
          </a:r>
          <a:endParaRPr lang="ja-JP" altLang="ja-JP" sz="1400">
            <a:solidFill>
              <a:sysClr val="windowText" lastClr="000000"/>
            </a:solidFill>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66040</xdr:rowOff>
    </xdr:from>
    <xdr:to>
      <xdr:col>82</xdr:col>
      <xdr:colOff>107950</xdr:colOff>
      <xdr:row>21</xdr:row>
      <xdr:rowOff>130810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46634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102887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0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130810</xdr:rowOff>
    </xdr:from>
    <xdr:to>
      <xdr:col>82</xdr:col>
      <xdr:colOff>196850</xdr:colOff>
      <xdr:row>21</xdr:row>
      <xdr:rowOff>130810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3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152417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209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66040</xdr:rowOff>
    </xdr:from>
    <xdr:to>
      <xdr:col>82</xdr:col>
      <xdr:colOff>196850</xdr:colOff>
      <xdr:row>14</xdr:row>
      <xdr:rowOff>66040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466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92710</xdr:rowOff>
    </xdr:from>
    <xdr:to>
      <xdr:col>82</xdr:col>
      <xdr:colOff>107950</xdr:colOff>
      <xdr:row>17</xdr:row>
      <xdr:rowOff>115570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30073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59707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974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87630</xdr:rowOff>
    </xdr:from>
    <xdr:to>
      <xdr:col>82</xdr:col>
      <xdr:colOff>158750</xdr:colOff>
      <xdr:row>18</xdr:row>
      <xdr:rowOff>17780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30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16510</xdr:rowOff>
    </xdr:from>
    <xdr:to>
      <xdr:col>78</xdr:col>
      <xdr:colOff>69850</xdr:colOff>
      <xdr:row>17</xdr:row>
      <xdr:rowOff>92710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9311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64770</xdr:rowOff>
    </xdr:from>
    <xdr:to>
      <xdr:col>78</xdr:col>
      <xdr:colOff>120650</xdr:colOff>
      <xdr:row>17</xdr:row>
      <xdr:rowOff>166370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151147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306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16510</xdr:rowOff>
    </xdr:from>
    <xdr:to>
      <xdr:col>73</xdr:col>
      <xdr:colOff>180975</xdr:colOff>
      <xdr:row>17</xdr:row>
      <xdr:rowOff>77470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9311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152400</xdr:rowOff>
    </xdr:from>
    <xdr:to>
      <xdr:col>74</xdr:col>
      <xdr:colOff>31750</xdr:colOff>
      <xdr:row>17</xdr:row>
      <xdr:rowOff>82550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67327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46990</xdr:rowOff>
    </xdr:from>
    <xdr:to>
      <xdr:col>69</xdr:col>
      <xdr:colOff>92075</xdr:colOff>
      <xdr:row>17</xdr:row>
      <xdr:rowOff>77470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9616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26670</xdr:rowOff>
    </xdr:from>
    <xdr:to>
      <xdr:col>69</xdr:col>
      <xdr:colOff>142875</xdr:colOff>
      <xdr:row>17</xdr:row>
      <xdr:rowOff>128270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94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138447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71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49530</xdr:rowOff>
    </xdr:from>
    <xdr:to>
      <xdr:col>65</xdr:col>
      <xdr:colOff>53975</xdr:colOff>
      <xdr:row>17</xdr:row>
      <xdr:rowOff>151130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96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135907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305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64770</xdr:rowOff>
    </xdr:from>
    <xdr:to>
      <xdr:col>82</xdr:col>
      <xdr:colOff>158750</xdr:colOff>
      <xdr:row>17</xdr:row>
      <xdr:rowOff>166370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81297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82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41910</xdr:rowOff>
    </xdr:from>
    <xdr:to>
      <xdr:col>78</xdr:col>
      <xdr:colOff>120650</xdr:colOff>
      <xdr:row>17</xdr:row>
      <xdr:rowOff>143510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95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153687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725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137160</xdr:rowOff>
    </xdr:from>
    <xdr:to>
      <xdr:col>74</xdr:col>
      <xdr:colOff>31750</xdr:colOff>
      <xdr:row>17</xdr:row>
      <xdr:rowOff>67310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88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77487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64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26670</xdr:rowOff>
    </xdr:from>
    <xdr:to>
      <xdr:col>69</xdr:col>
      <xdr:colOff>142875</xdr:colOff>
      <xdr:row>17</xdr:row>
      <xdr:rowOff>128270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94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113047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02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167640</xdr:rowOff>
    </xdr:from>
    <xdr:to>
      <xdr:col>65</xdr:col>
      <xdr:colOff>53975</xdr:colOff>
      <xdr:row>17</xdr:row>
      <xdr:rowOff>97790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91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107967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67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・扶助費に係る経常収支比率は、類似団体内平均を下回っている。</a:t>
          </a:r>
          <a:endParaRPr lang="ja-JP" altLang="ja-JP" sz="1400">
            <a:solidFill>
              <a:sysClr val="windowText" lastClr="000000"/>
            </a:solidFill>
            <a:effectLst/>
          </a:endParaRPr>
        </a:p>
        <a:p>
          <a:pPr eaLnBrk="1" fontAlgn="auto" latinLnBrk="0" hangingPunct="1"/>
          <a:r>
            <a:rPr kumimoji="1" lang="ja-JP" altLang="ja-JP" sz="1100">
              <a:solidFill>
                <a:sysClr val="windowText" lastClr="000000"/>
              </a:solidFill>
              <a:effectLst/>
              <a:latin typeface="+mn-lt"/>
              <a:ea typeface="+mn-ea"/>
              <a:cs typeface="+mn-cs"/>
            </a:rPr>
            <a:t>・扶助費については、国の制度に基づいた支出が主なものであるが、今後、障害者自立支援給付費の増や高齢化の進行（高齢化率</a:t>
          </a:r>
          <a:r>
            <a:rPr kumimoji="1" lang="en-US" altLang="ja-JP" sz="1100">
              <a:solidFill>
                <a:sysClr val="windowText" lastClr="000000"/>
              </a:solidFill>
              <a:effectLst/>
              <a:latin typeface="+mn-lt"/>
              <a:ea typeface="+mn-ea"/>
              <a:cs typeface="+mn-cs"/>
            </a:rPr>
            <a:t>H22</a:t>
          </a:r>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23.2%→R5</a:t>
          </a:r>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32.1%</a:t>
          </a:r>
          <a:r>
            <a:rPr kumimoji="1" lang="ja-JP" altLang="ja-JP" sz="1100">
              <a:solidFill>
                <a:sysClr val="windowText" lastClr="000000"/>
              </a:solidFill>
              <a:effectLst/>
              <a:latin typeface="+mn-lt"/>
              <a:ea typeface="+mn-ea"/>
              <a:cs typeface="+mn-cs"/>
            </a:rPr>
            <a:t>）が、市財政に影響を与えることが予想されるため、国の施策の動向を注視しながら適正な事業実施に努めていく。</a:t>
          </a:r>
          <a:endParaRPr lang="ja-JP" altLang="ja-JP" sz="1400">
            <a:solidFill>
              <a:sysClr val="windowText" lastClr="000000"/>
            </a:solidFill>
            <a:effectLst/>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37193</xdr:rowOff>
    </xdr:from>
    <xdr:to>
      <xdr:col>24</xdr:col>
      <xdr:colOff>25400</xdr:colOff>
      <xdr:row>61</xdr:row>
      <xdr:rowOff>4535</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24043"/>
          <a:ext cx="0" cy="1338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148062</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4535</xdr:rowOff>
    </xdr:from>
    <xdr:to>
      <xdr:col>24</xdr:col>
      <xdr:colOff>114300</xdr:colOff>
      <xdr:row>61</xdr:row>
      <xdr:rowOff>4535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123570</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37193</xdr:rowOff>
    </xdr:from>
    <xdr:to>
      <xdr:col>24</xdr:col>
      <xdr:colOff>114300</xdr:colOff>
      <xdr:row>53</xdr:row>
      <xdr:rowOff>37193</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75293</xdr:rowOff>
    </xdr:from>
    <xdr:to>
      <xdr:col>24</xdr:col>
      <xdr:colOff>25400</xdr:colOff>
      <xdr:row>55</xdr:row>
      <xdr:rowOff>107950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5050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108149</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709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136072</xdr:rowOff>
    </xdr:from>
    <xdr:to>
      <xdr:col>24</xdr:col>
      <xdr:colOff>76200</xdr:colOff>
      <xdr:row>57</xdr:row>
      <xdr:rowOff>66222</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737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42635</xdr:rowOff>
    </xdr:from>
    <xdr:to>
      <xdr:col>19</xdr:col>
      <xdr:colOff>187325</xdr:colOff>
      <xdr:row>55</xdr:row>
      <xdr:rowOff>75293</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94723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38100</xdr:rowOff>
    </xdr:from>
    <xdr:to>
      <xdr:col>20</xdr:col>
      <xdr:colOff>38100</xdr:colOff>
      <xdr:row>56</xdr:row>
      <xdr:rowOff>139700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124477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42635</xdr:rowOff>
    </xdr:from>
    <xdr:to>
      <xdr:col>15</xdr:col>
      <xdr:colOff>98425</xdr:colOff>
      <xdr:row>55</xdr:row>
      <xdr:rowOff>107950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94723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155122</xdr:rowOff>
    </xdr:from>
    <xdr:to>
      <xdr:col>15</xdr:col>
      <xdr:colOff>149225</xdr:colOff>
      <xdr:row>56</xdr:row>
      <xdr:rowOff>85272</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58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70049</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671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107950</xdr:rowOff>
    </xdr:from>
    <xdr:to>
      <xdr:col>11</xdr:col>
      <xdr:colOff>9525</xdr:colOff>
      <xdr:row>56</xdr:row>
      <xdr:rowOff>12700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1320800" y="9537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27215</xdr:rowOff>
    </xdr:from>
    <xdr:to>
      <xdr:col>11</xdr:col>
      <xdr:colOff>60325</xdr:colOff>
      <xdr:row>56</xdr:row>
      <xdr:rowOff>128815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113592</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29227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73677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24493</xdr:rowOff>
    </xdr:from>
    <xdr:to>
      <xdr:col>20</xdr:col>
      <xdr:colOff>38100</xdr:colOff>
      <xdr:row>55</xdr:row>
      <xdr:rowOff>126093</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45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136270</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223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163285</xdr:rowOff>
    </xdr:from>
    <xdr:to>
      <xdr:col>15</xdr:col>
      <xdr:colOff>149225</xdr:colOff>
      <xdr:row>55</xdr:row>
      <xdr:rowOff>93435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42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103612</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19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57150</xdr:rowOff>
    </xdr:from>
    <xdr:to>
      <xdr:col>11</xdr:col>
      <xdr:colOff>60325</xdr:colOff>
      <xdr:row>55</xdr:row>
      <xdr:rowOff>158750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168927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73677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・その他に係る経常収支比率は、</a:t>
          </a:r>
          <a:r>
            <a:rPr kumimoji="1" lang="ja-JP" altLang="en-US" sz="1100">
              <a:solidFill>
                <a:sysClr val="windowText" lastClr="000000"/>
              </a:solidFill>
              <a:effectLst/>
              <a:latin typeface="+mn-lt"/>
              <a:ea typeface="+mn-ea"/>
              <a:cs typeface="+mn-cs"/>
            </a:rPr>
            <a:t>維持補修費の</a:t>
          </a:r>
          <a:r>
            <a:rPr kumimoji="1" lang="ja-JP" altLang="ja-JP" sz="1100">
              <a:solidFill>
                <a:sysClr val="windowText" lastClr="000000"/>
              </a:solidFill>
              <a:effectLst/>
              <a:latin typeface="+mn-lt"/>
              <a:ea typeface="+mn-ea"/>
              <a:cs typeface="+mn-cs"/>
            </a:rPr>
            <a:t>減等により</a:t>
          </a:r>
          <a:r>
            <a:rPr kumimoji="1" lang="en-US" altLang="ja-JP" sz="1100">
              <a:solidFill>
                <a:sysClr val="windowText" lastClr="000000"/>
              </a:solidFill>
              <a:effectLst/>
              <a:latin typeface="+mn-lt"/>
              <a:ea typeface="+mn-ea"/>
              <a:cs typeface="+mn-cs"/>
            </a:rPr>
            <a:t>0.6</a:t>
          </a:r>
          <a:r>
            <a:rPr kumimoji="1" lang="ja-JP" altLang="ja-JP" sz="1100">
              <a:solidFill>
                <a:sysClr val="windowText" lastClr="000000"/>
              </a:solidFill>
              <a:effectLst/>
              <a:latin typeface="+mn-lt"/>
              <a:ea typeface="+mn-ea"/>
              <a:cs typeface="+mn-cs"/>
            </a:rPr>
            <a:t>ポイント</a:t>
          </a:r>
          <a:r>
            <a:rPr kumimoji="1" lang="ja-JP" altLang="en-US" sz="1100">
              <a:solidFill>
                <a:sysClr val="windowText" lastClr="000000"/>
              </a:solidFill>
              <a:effectLst/>
              <a:latin typeface="+mn-lt"/>
              <a:ea typeface="+mn-ea"/>
              <a:cs typeface="+mn-cs"/>
            </a:rPr>
            <a:t>減</a:t>
          </a:r>
          <a:r>
            <a:rPr kumimoji="1" lang="ja-JP" altLang="ja-JP" sz="1100">
              <a:solidFill>
                <a:sysClr val="windowText" lastClr="000000"/>
              </a:solidFill>
              <a:effectLst/>
              <a:latin typeface="+mn-lt"/>
              <a:ea typeface="+mn-ea"/>
              <a:cs typeface="+mn-cs"/>
            </a:rPr>
            <a:t>となっている。</a:t>
          </a:r>
          <a:endParaRPr lang="ja-JP" altLang="ja-JP" sz="1400">
            <a:solidFill>
              <a:sysClr val="windowText" lastClr="000000"/>
            </a:solidFill>
            <a:effectLst/>
          </a:endParaRPr>
        </a:p>
        <a:p>
          <a:pPr eaLnBrk="1" fontAlgn="auto" latinLnBrk="0" hangingPunct="1"/>
          <a:r>
            <a:rPr kumimoji="1" lang="ja-JP" altLang="ja-JP" sz="1100">
              <a:solidFill>
                <a:sysClr val="windowText" lastClr="000000"/>
              </a:solidFill>
              <a:effectLst/>
              <a:latin typeface="+mn-lt"/>
              <a:ea typeface="+mn-ea"/>
              <a:cs typeface="+mn-cs"/>
            </a:rPr>
            <a:t>・今後、関係事業における使用料の確保など、引き続き収入の確保に努めながら、経常的歳出の削減に努めていく。</a:t>
          </a:r>
          <a:endParaRPr lang="ja-JP" altLang="ja-JP" sz="1400">
            <a:solidFill>
              <a:sysClr val="windowText" lastClr="000000"/>
            </a:solidFill>
            <a:effectLst/>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82550</xdr:rowOff>
    </xdr:from>
    <xdr:to>
      <xdr:col>82</xdr:col>
      <xdr:colOff>107950</xdr:colOff>
      <xdr:row>62</xdr:row>
      <xdr:rowOff>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694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143527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0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0</xdr:rowOff>
    </xdr:from>
    <xdr:to>
      <xdr:col>82</xdr:col>
      <xdr:colOff>196850</xdr:colOff>
      <xdr:row>62</xdr:row>
      <xdr:rowOff>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629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168927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82550</xdr:rowOff>
    </xdr:from>
    <xdr:to>
      <xdr:col>82</xdr:col>
      <xdr:colOff>196850</xdr:colOff>
      <xdr:row>53</xdr:row>
      <xdr:rowOff>82550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6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38100</xdr:rowOff>
    </xdr:from>
    <xdr:to>
      <xdr:col>82</xdr:col>
      <xdr:colOff>107950</xdr:colOff>
      <xdr:row>58</xdr:row>
      <xdr:rowOff>114300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9822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35577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979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63500</xdr:rowOff>
    </xdr:from>
    <xdr:to>
      <xdr:col>82</xdr:col>
      <xdr:colOff>158750</xdr:colOff>
      <xdr:row>58</xdr:row>
      <xdr:rowOff>165100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69850</xdr:rowOff>
    </xdr:from>
    <xdr:to>
      <xdr:col>78</xdr:col>
      <xdr:colOff>69850</xdr:colOff>
      <xdr:row>58</xdr:row>
      <xdr:rowOff>114300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842500"/>
          <a:ext cx="8890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25400</xdr:rowOff>
    </xdr:from>
    <xdr:to>
      <xdr:col>78</xdr:col>
      <xdr:colOff>120650</xdr:colOff>
      <xdr:row>58</xdr:row>
      <xdr:rowOff>127000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137177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738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69850</xdr:rowOff>
    </xdr:from>
    <xdr:to>
      <xdr:col>73</xdr:col>
      <xdr:colOff>180975</xdr:colOff>
      <xdr:row>58</xdr:row>
      <xdr:rowOff>25400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8425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133350</xdr:rowOff>
    </xdr:from>
    <xdr:to>
      <xdr:col>74</xdr:col>
      <xdr:colOff>31750</xdr:colOff>
      <xdr:row>58</xdr:row>
      <xdr:rowOff>63500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48277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25400</xdr:rowOff>
    </xdr:from>
    <xdr:to>
      <xdr:col>69</xdr:col>
      <xdr:colOff>92075</xdr:colOff>
      <xdr:row>60</xdr:row>
      <xdr:rowOff>76200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969500"/>
          <a:ext cx="889000" cy="393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25400</xdr:rowOff>
    </xdr:from>
    <xdr:to>
      <xdr:col>69</xdr:col>
      <xdr:colOff>142875</xdr:colOff>
      <xdr:row>58</xdr:row>
      <xdr:rowOff>127000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111777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25400</xdr:rowOff>
    </xdr:from>
    <xdr:to>
      <xdr:col>65</xdr:col>
      <xdr:colOff>53975</xdr:colOff>
      <xdr:row>58</xdr:row>
      <xdr:rowOff>127000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137177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158750</xdr:rowOff>
    </xdr:from>
    <xdr:to>
      <xdr:col>82</xdr:col>
      <xdr:colOff>158750</xdr:colOff>
      <xdr:row>58</xdr:row>
      <xdr:rowOff>88900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3827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77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63500</xdr:rowOff>
    </xdr:from>
    <xdr:to>
      <xdr:col>78</xdr:col>
      <xdr:colOff>120650</xdr:colOff>
      <xdr:row>58</xdr:row>
      <xdr:rowOff>165100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149877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10093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19050</xdr:rowOff>
    </xdr:from>
    <xdr:to>
      <xdr:col>74</xdr:col>
      <xdr:colOff>31750</xdr:colOff>
      <xdr:row>57</xdr:row>
      <xdr:rowOff>120650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130827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146050</xdr:rowOff>
    </xdr:from>
    <xdr:to>
      <xdr:col>69</xdr:col>
      <xdr:colOff>142875</xdr:colOff>
      <xdr:row>58</xdr:row>
      <xdr:rowOff>76200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86377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25400</xdr:rowOff>
    </xdr:from>
    <xdr:to>
      <xdr:col>65</xdr:col>
      <xdr:colOff>53975</xdr:colOff>
      <xdr:row>60</xdr:row>
      <xdr:rowOff>127000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111777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39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ysClr val="windowText" lastClr="000000"/>
              </a:solidFill>
              <a:effectLst/>
              <a:latin typeface="+mn-lt"/>
              <a:ea typeface="+mn-ea"/>
              <a:cs typeface="+mn-cs"/>
            </a:rPr>
            <a:t>・補助費等の経常収支比率</a:t>
          </a:r>
          <a:r>
            <a:rPr kumimoji="1" lang="ja-JP" altLang="en-US" sz="1100">
              <a:solidFill>
                <a:sysClr val="windowText" lastClr="000000"/>
              </a:solidFill>
              <a:effectLst/>
              <a:latin typeface="+mn-lt"/>
              <a:ea typeface="+mn-ea"/>
              <a:cs typeface="+mn-cs"/>
            </a:rPr>
            <a:t>は</a:t>
          </a:r>
          <a:r>
            <a:rPr kumimoji="1" lang="ja-JP" altLang="ja-JP" sz="1100">
              <a:solidFill>
                <a:sysClr val="windowText" lastClr="000000"/>
              </a:solidFill>
              <a:effectLst/>
              <a:latin typeface="+mn-lt"/>
              <a:ea typeface="+mn-ea"/>
              <a:cs typeface="+mn-cs"/>
            </a:rPr>
            <a:t>類似団体平均を上回る水準で推移している。</a:t>
          </a:r>
          <a:endParaRPr lang="ja-JP" altLang="ja-JP" sz="1400">
            <a:solidFill>
              <a:sysClr val="windowText" lastClr="000000"/>
            </a:solidFill>
            <a:effectLst/>
          </a:endParaRPr>
        </a:p>
        <a:p>
          <a:pPr eaLnBrk="1" fontAlgn="auto" latinLnBrk="0" hangingPunct="1"/>
          <a:r>
            <a:rPr kumimoji="1" lang="ja-JP" altLang="ja-JP" sz="1100">
              <a:solidFill>
                <a:sysClr val="windowText" lastClr="000000"/>
              </a:solidFill>
              <a:effectLst/>
              <a:latin typeface="+mn-lt"/>
              <a:ea typeface="+mn-ea"/>
              <a:cs typeface="+mn-cs"/>
            </a:rPr>
            <a:t>・要因としては、ごみ・し尿処理や消防業務等を周辺町村と共同処理するため、一部事務組合負担金を拠出していること等が挙げられる。</a:t>
          </a:r>
          <a:endParaRPr lang="ja-JP" altLang="ja-JP" sz="1400">
            <a:solidFill>
              <a:sysClr val="windowText" lastClr="000000"/>
            </a:solidFill>
            <a:effectLst/>
          </a:endParaRPr>
        </a:p>
        <a:p>
          <a:pPr eaLnBrk="1" fontAlgn="auto" latinLnBrk="0" hangingPunct="1"/>
          <a:r>
            <a:rPr kumimoji="1" lang="ja-JP" altLang="ja-JP" sz="1100">
              <a:solidFill>
                <a:sysClr val="windowText" lastClr="000000"/>
              </a:solidFill>
              <a:effectLst/>
              <a:latin typeface="+mn-lt"/>
              <a:ea typeface="+mn-ea"/>
              <a:cs typeface="+mn-cs"/>
            </a:rPr>
            <a:t>・手数料収入等の経常的な収入の確保に努め、補助金・負担金の増嵩につながらないよう留意していく。</a:t>
          </a:r>
          <a:endParaRPr lang="ja-JP" altLang="ja-JP" sz="1400">
            <a:solidFill>
              <a:sysClr val="windowText" lastClr="000000"/>
            </a:solidFill>
            <a:effectLst/>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33274</xdr:rowOff>
    </xdr:from>
    <xdr:to>
      <xdr:col>82</xdr:col>
      <xdr:colOff>107950</xdr:colOff>
      <xdr:row>41</xdr:row>
      <xdr:rowOff>170434</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691124"/>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142511</xdr:rowOff>
    </xdr:from>
    <xdr:ext cx="762000" cy="259045"/>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7171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170434</xdr:rowOff>
    </xdr:from>
    <xdr:to>
      <xdr:col>82</xdr:col>
      <xdr:colOff>196850</xdr:colOff>
      <xdr:row>41</xdr:row>
      <xdr:rowOff>170434</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7199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119651</xdr:rowOff>
    </xdr:from>
    <xdr:ext cx="762000" cy="25904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434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33274</xdr:rowOff>
    </xdr:from>
    <xdr:to>
      <xdr:col>82</xdr:col>
      <xdr:colOff>196850</xdr:colOff>
      <xdr:row>33</xdr:row>
      <xdr:rowOff>33274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691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145288</xdr:rowOff>
    </xdr:from>
    <xdr:to>
      <xdr:col>82</xdr:col>
      <xdr:colOff>107950</xdr:colOff>
      <xdr:row>39</xdr:row>
      <xdr:rowOff>10414</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5671800" y="6660388"/>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31005</xdr:rowOff>
    </xdr:from>
    <xdr:ext cx="762000" cy="25904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58603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14478</xdr:rowOff>
    </xdr:from>
    <xdr:to>
      <xdr:col>82</xdr:col>
      <xdr:colOff>158750</xdr:colOff>
      <xdr:row>35</xdr:row>
      <xdr:rowOff>116078</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601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136144</xdr:rowOff>
    </xdr:from>
    <xdr:to>
      <xdr:col>78</xdr:col>
      <xdr:colOff>69850</xdr:colOff>
      <xdr:row>38</xdr:row>
      <xdr:rowOff>145288</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4782800" y="665124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5334</xdr:rowOff>
    </xdr:from>
    <xdr:to>
      <xdr:col>78</xdr:col>
      <xdr:colOff>120650</xdr:colOff>
      <xdr:row>35</xdr:row>
      <xdr:rowOff>106934</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6006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117111</xdr:rowOff>
    </xdr:from>
    <xdr:ext cx="7366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5774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136144</xdr:rowOff>
    </xdr:from>
    <xdr:to>
      <xdr:col>73</xdr:col>
      <xdr:colOff>180975</xdr:colOff>
      <xdr:row>39</xdr:row>
      <xdr:rowOff>101854</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3893800" y="6651244"/>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149352</xdr:rowOff>
    </xdr:from>
    <xdr:to>
      <xdr:col>74</xdr:col>
      <xdr:colOff>31750</xdr:colOff>
      <xdr:row>35</xdr:row>
      <xdr:rowOff>79502</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597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89679</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574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161290</xdr:rowOff>
    </xdr:from>
    <xdr:to>
      <xdr:col>69</xdr:col>
      <xdr:colOff>92075</xdr:colOff>
      <xdr:row>39</xdr:row>
      <xdr:rowOff>101854</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3004800" y="6504940"/>
          <a:ext cx="889000" cy="283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14478</xdr:rowOff>
    </xdr:from>
    <xdr:to>
      <xdr:col>69</xdr:col>
      <xdr:colOff>142875</xdr:colOff>
      <xdr:row>35</xdr:row>
      <xdr:rowOff>116078</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601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126255</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578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14478</xdr:rowOff>
    </xdr:from>
    <xdr:to>
      <xdr:col>65</xdr:col>
      <xdr:colOff>53975</xdr:colOff>
      <xdr:row>35</xdr:row>
      <xdr:rowOff>116078</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601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126255</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578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131064</xdr:rowOff>
    </xdr:from>
    <xdr:to>
      <xdr:col>82</xdr:col>
      <xdr:colOff>158750</xdr:colOff>
      <xdr:row>39</xdr:row>
      <xdr:rowOff>61214</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664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103141</xdr:rowOff>
    </xdr:from>
    <xdr:ext cx="762000" cy="25904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6618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94488</xdr:rowOff>
    </xdr:from>
    <xdr:to>
      <xdr:col>78</xdr:col>
      <xdr:colOff>120650</xdr:colOff>
      <xdr:row>39</xdr:row>
      <xdr:rowOff>24638</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660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9415</xdr:rowOff>
    </xdr:from>
    <xdr:ext cx="7366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6695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85344</xdr:rowOff>
    </xdr:from>
    <xdr:to>
      <xdr:col>74</xdr:col>
      <xdr:colOff>31750</xdr:colOff>
      <xdr:row>39</xdr:row>
      <xdr:rowOff>15494</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660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271</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6686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51054</xdr:rowOff>
    </xdr:from>
    <xdr:to>
      <xdr:col>69</xdr:col>
      <xdr:colOff>142875</xdr:colOff>
      <xdr:row>39</xdr:row>
      <xdr:rowOff>152654</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6737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137431</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682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110490</xdr:rowOff>
    </xdr:from>
    <xdr:to>
      <xdr:col>65</xdr:col>
      <xdr:colOff>53975</xdr:colOff>
      <xdr:row>38</xdr:row>
      <xdr:rowOff>40640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25417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ysClr val="windowText" lastClr="000000"/>
              </a:solidFill>
              <a:effectLst/>
              <a:latin typeface="+mn-lt"/>
              <a:ea typeface="+mn-ea"/>
              <a:cs typeface="+mn-cs"/>
            </a:rPr>
            <a:t>・公債費にかかる経常収支比率は、類似団体平均をやや上回っている。</a:t>
          </a:r>
          <a:endParaRPr lang="ja-JP" altLang="ja-JP" sz="1400">
            <a:solidFill>
              <a:sysClr val="windowText" lastClr="000000"/>
            </a:solidFill>
            <a:effectLst/>
          </a:endParaRPr>
        </a:p>
        <a:p>
          <a:pPr eaLnBrk="1" fontAlgn="auto" latinLnBrk="0" hangingPunct="1"/>
          <a:r>
            <a:rPr kumimoji="1" lang="ja-JP" altLang="ja-JP" sz="1100">
              <a:solidFill>
                <a:sysClr val="windowText" lastClr="000000"/>
              </a:solidFill>
              <a:effectLst/>
              <a:latin typeface="+mn-lt"/>
              <a:ea typeface="+mn-ea"/>
              <a:cs typeface="+mn-cs"/>
            </a:rPr>
            <a:t>・財源的に有利な起債の活用や、市債発行額の上限を各年度の公債費以下に設定するなどの対応策を講じ、公債費負担の軽減に努めていく。</a:t>
          </a:r>
          <a:endParaRPr lang="ja-JP" altLang="ja-JP" sz="1400">
            <a:solidFill>
              <a:sysClr val="windowText" lastClr="000000"/>
            </a:solidFill>
            <a:effectLst/>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54610</xdr:rowOff>
    </xdr:from>
    <xdr:to>
      <xdr:col>24</xdr:col>
      <xdr:colOff>25400</xdr:colOff>
      <xdr:row>80</xdr:row>
      <xdr:rowOff>157480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57046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129557</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845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157480</xdr:rowOff>
    </xdr:from>
    <xdr:to>
      <xdr:col>24</xdr:col>
      <xdr:colOff>114300</xdr:colOff>
      <xdr:row>80</xdr:row>
      <xdr:rowOff>157480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87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140987</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31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54610</xdr:rowOff>
    </xdr:from>
    <xdr:to>
      <xdr:col>24</xdr:col>
      <xdr:colOff>114300</xdr:colOff>
      <xdr:row>73</xdr:row>
      <xdr:rowOff>54610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570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20320</xdr:rowOff>
    </xdr:from>
    <xdr:to>
      <xdr:col>24</xdr:col>
      <xdr:colOff>25400</xdr:colOff>
      <xdr:row>78</xdr:row>
      <xdr:rowOff>50800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987800" y="133934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50816</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3081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34289</xdr:rowOff>
    </xdr:from>
    <xdr:to>
      <xdr:col>24</xdr:col>
      <xdr:colOff>76200</xdr:colOff>
      <xdr:row>77</xdr:row>
      <xdr:rowOff>135889</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153670</xdr:rowOff>
    </xdr:from>
    <xdr:to>
      <xdr:col>19</xdr:col>
      <xdr:colOff>187325</xdr:colOff>
      <xdr:row>78</xdr:row>
      <xdr:rowOff>50800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3098800" y="133553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41911</xdr:rowOff>
    </xdr:from>
    <xdr:to>
      <xdr:col>20</xdr:col>
      <xdr:colOff>38100</xdr:colOff>
      <xdr:row>77</xdr:row>
      <xdr:rowOff>143511</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153688</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3012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153670</xdr:rowOff>
    </xdr:from>
    <xdr:to>
      <xdr:col>15</xdr:col>
      <xdr:colOff>98425</xdr:colOff>
      <xdr:row>78</xdr:row>
      <xdr:rowOff>12700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2209800" y="133553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11430</xdr:rowOff>
    </xdr:from>
    <xdr:to>
      <xdr:col>15</xdr:col>
      <xdr:colOff>149225</xdr:colOff>
      <xdr:row>77</xdr:row>
      <xdr:rowOff>113030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123207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161289</xdr:rowOff>
    </xdr:from>
    <xdr:to>
      <xdr:col>11</xdr:col>
      <xdr:colOff>9525</xdr:colOff>
      <xdr:row>78</xdr:row>
      <xdr:rowOff>12700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a:off x="1320800" y="133629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72389</xdr:rowOff>
    </xdr:from>
    <xdr:to>
      <xdr:col>11</xdr:col>
      <xdr:colOff>60325</xdr:colOff>
      <xdr:row>78</xdr:row>
      <xdr:rowOff>2539</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12716</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304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95250</xdr:rowOff>
    </xdr:from>
    <xdr:to>
      <xdr:col>6</xdr:col>
      <xdr:colOff>171450</xdr:colOff>
      <xdr:row>78</xdr:row>
      <xdr:rowOff>25400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35577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140970</xdr:rowOff>
    </xdr:from>
    <xdr:to>
      <xdr:col>24</xdr:col>
      <xdr:colOff>76200</xdr:colOff>
      <xdr:row>78</xdr:row>
      <xdr:rowOff>71120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334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113047</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0</xdr:rowOff>
    </xdr:from>
    <xdr:to>
      <xdr:col>20</xdr:col>
      <xdr:colOff>38100</xdr:colOff>
      <xdr:row>78</xdr:row>
      <xdr:rowOff>101600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86377</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345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102870</xdr:rowOff>
    </xdr:from>
    <xdr:to>
      <xdr:col>15</xdr:col>
      <xdr:colOff>149225</xdr:colOff>
      <xdr:row>78</xdr:row>
      <xdr:rowOff>33020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17797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339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133350</xdr:rowOff>
    </xdr:from>
    <xdr:to>
      <xdr:col>11</xdr:col>
      <xdr:colOff>60325</xdr:colOff>
      <xdr:row>78</xdr:row>
      <xdr:rowOff>63500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48277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110489</xdr:rowOff>
    </xdr:from>
    <xdr:to>
      <xdr:col>6</xdr:col>
      <xdr:colOff>171450</xdr:colOff>
      <xdr:row>78</xdr:row>
      <xdr:rowOff>40639</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25416</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・公債費以外の経常収支比率は、類似団体平均を下回っている。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令和３年</a:t>
          </a:r>
          <a:r>
            <a:rPr kumimoji="1" lang="ja-JP" altLang="ja-JP" sz="1100">
              <a:solidFill>
                <a:sysClr val="windowText" lastClr="000000"/>
              </a:solidFill>
              <a:effectLst/>
              <a:latin typeface="+mn-lt"/>
              <a:ea typeface="+mn-ea"/>
              <a:cs typeface="+mn-cs"/>
            </a:rPr>
            <a:t>度は、経常一般財源が増となったことから、例年に比べて大きく低下しているが、今年度は例年の推移割合となっている。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・今後も、経常経費の圧縮を図りながら、経常的収支の改善に努めていく。</a:t>
          </a:r>
          <a:endParaRPr lang="ja-JP" altLang="ja-JP" sz="1400">
            <a:solidFill>
              <a:sysClr val="windowText" lastClr="000000"/>
            </a:solidFill>
            <a:effectLst/>
          </a:endParaRP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a:extLst>
            <a:ext uri="{FF2B5EF4-FFF2-40B4-BE49-F238E27FC236}">
              <a16:creationId xmlns:a16="http://schemas.microsoft.com/office/drawing/2014/main" id="{00000000-0008-0000-0400-0000A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81280</xdr:rowOff>
    </xdr:from>
    <xdr:to>
      <xdr:col>82</xdr:col>
      <xdr:colOff>107950</xdr:colOff>
      <xdr:row>81</xdr:row>
      <xdr:rowOff>16511</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6510000" y="12425680"/>
          <a:ext cx="0" cy="1478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160038</xdr:rowOff>
    </xdr:from>
    <xdr:ext cx="762000" cy="259045"/>
    <xdr:sp macro="" textlink="">
      <xdr:nvSpPr>
        <xdr:cNvPr id="428" name="公債費以外最小値テキスト">
          <a:extLst>
            <a:ext uri="{FF2B5EF4-FFF2-40B4-BE49-F238E27FC236}">
              <a16:creationId xmlns:a16="http://schemas.microsoft.com/office/drawing/2014/main" id="{00000000-0008-0000-0400-0000AC010000}"/>
            </a:ext>
          </a:extLst>
        </xdr:cNvPr>
        <xdr:cNvSpPr txBox="1"/>
      </xdr:nvSpPr>
      <xdr:spPr>
        <a:xfrm>
          <a:off x="16598900" y="13876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16511</xdr:rowOff>
    </xdr:from>
    <xdr:to>
      <xdr:col>82</xdr:col>
      <xdr:colOff>196850</xdr:colOff>
      <xdr:row>81</xdr:row>
      <xdr:rowOff>16511</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3903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167657</xdr:rowOff>
    </xdr:from>
    <xdr:ext cx="762000" cy="259045"/>
    <xdr:sp macro="" textlink="">
      <xdr:nvSpPr>
        <xdr:cNvPr id="430" name="公債費以外最大値テキスト">
          <a:extLst>
            <a:ext uri="{FF2B5EF4-FFF2-40B4-BE49-F238E27FC236}">
              <a16:creationId xmlns:a16="http://schemas.microsoft.com/office/drawing/2014/main" id="{00000000-0008-0000-0400-0000AE010000}"/>
            </a:ext>
          </a:extLst>
        </xdr:cNvPr>
        <xdr:cNvSpPr txBox="1"/>
      </xdr:nvSpPr>
      <xdr:spPr>
        <a:xfrm>
          <a:off x="16598900" y="1216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81280</xdr:rowOff>
    </xdr:from>
    <xdr:to>
      <xdr:col>82</xdr:col>
      <xdr:colOff>196850</xdr:colOff>
      <xdr:row>72</xdr:row>
      <xdr:rowOff>81280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2425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157480</xdr:rowOff>
    </xdr:from>
    <xdr:to>
      <xdr:col>82</xdr:col>
      <xdr:colOff>107950</xdr:colOff>
      <xdr:row>75</xdr:row>
      <xdr:rowOff>24130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5671800" y="128447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166388</xdr:rowOff>
    </xdr:from>
    <xdr:ext cx="762000" cy="259045"/>
    <xdr:sp macro="" textlink="">
      <xdr:nvSpPr>
        <xdr:cNvPr id="433" name="公債費以外平均値テキスト">
          <a:extLst>
            <a:ext uri="{FF2B5EF4-FFF2-40B4-BE49-F238E27FC236}">
              <a16:creationId xmlns:a16="http://schemas.microsoft.com/office/drawing/2014/main" id="{00000000-0008-0000-0400-0000B1010000}"/>
            </a:ext>
          </a:extLst>
        </xdr:cNvPr>
        <xdr:cNvSpPr txBox="1"/>
      </xdr:nvSpPr>
      <xdr:spPr>
        <a:xfrm>
          <a:off x="16598900" y="130251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22861</xdr:rowOff>
    </xdr:from>
    <xdr:to>
      <xdr:col>82</xdr:col>
      <xdr:colOff>158750</xdr:colOff>
      <xdr:row>76</xdr:row>
      <xdr:rowOff>124461</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6459200" y="130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16510</xdr:rowOff>
    </xdr:from>
    <xdr:to>
      <xdr:col>78</xdr:col>
      <xdr:colOff>69850</xdr:colOff>
      <xdr:row>74</xdr:row>
      <xdr:rowOff>157480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4782800" y="12532360"/>
          <a:ext cx="889000" cy="312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110490</xdr:rowOff>
    </xdr:from>
    <xdr:to>
      <xdr:col>78</xdr:col>
      <xdr:colOff>120650</xdr:colOff>
      <xdr:row>76</xdr:row>
      <xdr:rowOff>40639</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56210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25416</xdr:rowOff>
    </xdr:from>
    <xdr:ext cx="7366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290800" y="13055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16510</xdr:rowOff>
    </xdr:from>
    <xdr:to>
      <xdr:col>73</xdr:col>
      <xdr:colOff>180975</xdr:colOff>
      <xdr:row>75</xdr:row>
      <xdr:rowOff>62230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893800" y="12532360"/>
          <a:ext cx="889000" cy="388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60960</xdr:rowOff>
    </xdr:from>
    <xdr:to>
      <xdr:col>74</xdr:col>
      <xdr:colOff>31750</xdr:colOff>
      <xdr:row>74</xdr:row>
      <xdr:rowOff>162560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4732000" y="1274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147337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401800" y="12834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62230</xdr:rowOff>
    </xdr:from>
    <xdr:to>
      <xdr:col>69</xdr:col>
      <xdr:colOff>92075</xdr:colOff>
      <xdr:row>75</xdr:row>
      <xdr:rowOff>100330</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flipV="1">
          <a:off x="13004800" y="129209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133350</xdr:rowOff>
    </xdr:from>
    <xdr:to>
      <xdr:col>69</xdr:col>
      <xdr:colOff>142875</xdr:colOff>
      <xdr:row>76</xdr:row>
      <xdr:rowOff>63500</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3843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48277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118110</xdr:rowOff>
    </xdr:from>
    <xdr:to>
      <xdr:col>65</xdr:col>
      <xdr:colOff>53975</xdr:colOff>
      <xdr:row>76</xdr:row>
      <xdr:rowOff>48261</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2954000" y="129768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33038</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3063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144780</xdr:rowOff>
    </xdr:from>
    <xdr:to>
      <xdr:col>82</xdr:col>
      <xdr:colOff>158750</xdr:colOff>
      <xdr:row>75</xdr:row>
      <xdr:rowOff>74930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64592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161307</xdr:rowOff>
    </xdr:from>
    <xdr:ext cx="762000" cy="259045"/>
    <xdr:sp macro="" textlink="">
      <xdr:nvSpPr>
        <xdr:cNvPr id="452" name="公債費以外該当値テキスト">
          <a:extLst>
            <a:ext uri="{FF2B5EF4-FFF2-40B4-BE49-F238E27FC236}">
              <a16:creationId xmlns:a16="http://schemas.microsoft.com/office/drawing/2014/main" id="{00000000-0008-0000-0400-0000C4010000}"/>
            </a:ext>
          </a:extLst>
        </xdr:cNvPr>
        <xdr:cNvSpPr txBox="1"/>
      </xdr:nvSpPr>
      <xdr:spPr>
        <a:xfrm>
          <a:off x="16598900" y="1267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106680</xdr:rowOff>
    </xdr:from>
    <xdr:to>
      <xdr:col>78</xdr:col>
      <xdr:colOff>120650</xdr:colOff>
      <xdr:row>75</xdr:row>
      <xdr:rowOff>36830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5621000" y="1279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47007</xdr:rowOff>
    </xdr:from>
    <xdr:ext cx="7366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290800" y="12562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72</xdr:row>
      <xdr:rowOff>137160</xdr:rowOff>
    </xdr:from>
    <xdr:to>
      <xdr:col>74</xdr:col>
      <xdr:colOff>31750</xdr:colOff>
      <xdr:row>73</xdr:row>
      <xdr:rowOff>67310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4732000" y="1248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71</xdr:row>
      <xdr:rowOff>77487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401800" y="1225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11430</xdr:rowOff>
    </xdr:from>
    <xdr:to>
      <xdr:col>69</xdr:col>
      <xdr:colOff>142875</xdr:colOff>
      <xdr:row>75</xdr:row>
      <xdr:rowOff>113030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3843000" y="1287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123207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3512800" y="1263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49530</xdr:rowOff>
    </xdr:from>
    <xdr:to>
      <xdr:col>65</xdr:col>
      <xdr:colOff>53975</xdr:colOff>
      <xdr:row>75</xdr:row>
      <xdr:rowOff>151130</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2954000" y="1290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161307</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623800" y="1267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青森県八戸市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54915</xdr:rowOff>
    </xdr:from>
    <xdr:to>
      <xdr:col>29</xdr:col>
      <xdr:colOff>127000</xdr:colOff>
      <xdr:row>19</xdr:row>
      <xdr:rowOff>154965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59940"/>
          <a:ext cx="0" cy="13002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127042</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3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154965</xdr:rowOff>
    </xdr:from>
    <xdr:to>
      <xdr:col>30</xdr:col>
      <xdr:colOff>25400</xdr:colOff>
      <xdr:row>19</xdr:row>
      <xdr:rowOff>154965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601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141292</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0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54915</xdr:rowOff>
    </xdr:from>
    <xdr:to>
      <xdr:col>30</xdr:col>
      <xdr:colOff>25400</xdr:colOff>
      <xdr:row>12</xdr:row>
      <xdr:rowOff>54915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599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63792</xdr:rowOff>
    </xdr:from>
    <xdr:to>
      <xdr:col>29</xdr:col>
      <xdr:colOff>127000</xdr:colOff>
      <xdr:row>17</xdr:row>
      <xdr:rowOff>135153</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026067"/>
          <a:ext cx="647700" cy="713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90746</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101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74219</xdr:rowOff>
    </xdr:from>
    <xdr:to>
      <xdr:col>29</xdr:col>
      <xdr:colOff>177800</xdr:colOff>
      <xdr:row>17</xdr:row>
      <xdr:rowOff>4369</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8650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135153</xdr:rowOff>
    </xdr:from>
    <xdr:to>
      <xdr:col>26</xdr:col>
      <xdr:colOff>50800</xdr:colOff>
      <xdr:row>18</xdr:row>
      <xdr:rowOff>11633</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097428"/>
          <a:ext cx="698500" cy="479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128968</xdr:rowOff>
    </xdr:from>
    <xdr:to>
      <xdr:col>26</xdr:col>
      <xdr:colOff>101600</xdr:colOff>
      <xdr:row>17</xdr:row>
      <xdr:rowOff>59118</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197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69295</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6886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11633</xdr:rowOff>
    </xdr:from>
    <xdr:to>
      <xdr:col>22</xdr:col>
      <xdr:colOff>114300</xdr:colOff>
      <xdr:row>18</xdr:row>
      <xdr:rowOff>70269</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145358"/>
          <a:ext cx="698500" cy="586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151714</xdr:rowOff>
    </xdr:from>
    <xdr:to>
      <xdr:col>22</xdr:col>
      <xdr:colOff>165100</xdr:colOff>
      <xdr:row>17</xdr:row>
      <xdr:rowOff>81864</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425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92041</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1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70269</xdr:rowOff>
    </xdr:from>
    <xdr:to>
      <xdr:col>18</xdr:col>
      <xdr:colOff>177800</xdr:colOff>
      <xdr:row>18</xdr:row>
      <xdr:rowOff>129858</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203994"/>
          <a:ext cx="698500" cy="595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5334</xdr:rowOff>
    </xdr:from>
    <xdr:to>
      <xdr:col>19</xdr:col>
      <xdr:colOff>38100</xdr:colOff>
      <xdr:row>17</xdr:row>
      <xdr:rowOff>106934</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676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117111</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36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61493</xdr:rowOff>
    </xdr:from>
    <xdr:to>
      <xdr:col>15</xdr:col>
      <xdr:colOff>101600</xdr:colOff>
      <xdr:row>17</xdr:row>
      <xdr:rowOff>163093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237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1820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792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12992</xdr:rowOff>
    </xdr:from>
    <xdr:to>
      <xdr:col>29</xdr:col>
      <xdr:colOff>177800</xdr:colOff>
      <xdr:row>17</xdr:row>
      <xdr:rowOff>114592</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9752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156519</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947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84353</xdr:rowOff>
    </xdr:from>
    <xdr:to>
      <xdr:col>26</xdr:col>
      <xdr:colOff>101600</xdr:colOff>
      <xdr:row>18</xdr:row>
      <xdr:rowOff>14503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0466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170730</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133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132283</xdr:rowOff>
    </xdr:from>
    <xdr:to>
      <xdr:col>22</xdr:col>
      <xdr:colOff>165100</xdr:colOff>
      <xdr:row>18</xdr:row>
      <xdr:rowOff>62433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0945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47210</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180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19469</xdr:rowOff>
    </xdr:from>
    <xdr:to>
      <xdr:col>19</xdr:col>
      <xdr:colOff>38100</xdr:colOff>
      <xdr:row>18</xdr:row>
      <xdr:rowOff>121069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1531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105846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239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79058</xdr:rowOff>
    </xdr:from>
    <xdr:to>
      <xdr:col>15</xdr:col>
      <xdr:colOff>101600</xdr:colOff>
      <xdr:row>19</xdr:row>
      <xdr:rowOff>9208</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2127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165435</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299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182245</xdr:rowOff>
    </xdr:from>
    <xdr:to>
      <xdr:col>29</xdr:col>
      <xdr:colOff>127000</xdr:colOff>
      <xdr:row>37</xdr:row>
      <xdr:rowOff>230556</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106795"/>
          <a:ext cx="0" cy="124846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202633</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327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230556</xdr:rowOff>
    </xdr:from>
    <xdr:to>
      <xdr:col>30</xdr:col>
      <xdr:colOff>25400</xdr:colOff>
      <xdr:row>37</xdr:row>
      <xdr:rowOff>230556</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3552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97172</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850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182245</xdr:rowOff>
    </xdr:from>
    <xdr:to>
      <xdr:col>30</xdr:col>
      <xdr:colOff>25400</xdr:colOff>
      <xdr:row>33</xdr:row>
      <xdr:rowOff>182245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1067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169253</xdr:rowOff>
    </xdr:from>
    <xdr:to>
      <xdr:col>29</xdr:col>
      <xdr:colOff>127000</xdr:colOff>
      <xdr:row>34</xdr:row>
      <xdr:rowOff>195885</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003800" y="6436703"/>
          <a:ext cx="647700" cy="266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78033</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6883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105956</xdr:rowOff>
    </xdr:from>
    <xdr:to>
      <xdr:col>29</xdr:col>
      <xdr:colOff>177800</xdr:colOff>
      <xdr:row>35</xdr:row>
      <xdr:rowOff>207556</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7163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169253</xdr:rowOff>
    </xdr:from>
    <xdr:to>
      <xdr:col>26</xdr:col>
      <xdr:colOff>50800</xdr:colOff>
      <xdr:row>34</xdr:row>
      <xdr:rowOff>186550</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6436703"/>
          <a:ext cx="698500" cy="172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105308</xdr:rowOff>
    </xdr:from>
    <xdr:to>
      <xdr:col>26</xdr:col>
      <xdr:colOff>101600</xdr:colOff>
      <xdr:row>35</xdr:row>
      <xdr:rowOff>206908</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715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191685</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802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186550</xdr:rowOff>
    </xdr:from>
    <xdr:to>
      <xdr:col>22</xdr:col>
      <xdr:colOff>114300</xdr:colOff>
      <xdr:row>34</xdr:row>
      <xdr:rowOff>289992</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6454000"/>
          <a:ext cx="698500" cy="1034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122796</xdr:rowOff>
    </xdr:from>
    <xdr:to>
      <xdr:col>22</xdr:col>
      <xdr:colOff>165100</xdr:colOff>
      <xdr:row>35</xdr:row>
      <xdr:rowOff>224396</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7331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209173</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819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151270</xdr:rowOff>
    </xdr:from>
    <xdr:to>
      <xdr:col>18</xdr:col>
      <xdr:colOff>177800</xdr:colOff>
      <xdr:row>34</xdr:row>
      <xdr:rowOff>289992</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6418720"/>
          <a:ext cx="698500" cy="1387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129578</xdr:rowOff>
    </xdr:from>
    <xdr:to>
      <xdr:col>19</xdr:col>
      <xdr:colOff>38100</xdr:colOff>
      <xdr:row>35</xdr:row>
      <xdr:rowOff>231178</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7399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215955</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82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117463</xdr:rowOff>
    </xdr:from>
    <xdr:to>
      <xdr:col>15</xdr:col>
      <xdr:colOff>101600</xdr:colOff>
      <xdr:row>35</xdr:row>
      <xdr:rowOff>219063</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7278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203840</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81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145085</xdr:rowOff>
    </xdr:from>
    <xdr:to>
      <xdr:col>29</xdr:col>
      <xdr:colOff>177800</xdr:colOff>
      <xdr:row>34</xdr:row>
      <xdr:rowOff>246685</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4125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333062</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257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118453</xdr:rowOff>
    </xdr:from>
    <xdr:to>
      <xdr:col>26</xdr:col>
      <xdr:colOff>101600</xdr:colOff>
      <xdr:row>34</xdr:row>
      <xdr:rowOff>220053</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3859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230230</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1547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135750</xdr:rowOff>
    </xdr:from>
    <xdr:to>
      <xdr:col>22</xdr:col>
      <xdr:colOff>165100</xdr:colOff>
      <xdr:row>34</xdr:row>
      <xdr:rowOff>237350</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4032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247527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17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239192</xdr:rowOff>
    </xdr:from>
    <xdr:to>
      <xdr:col>19</xdr:col>
      <xdr:colOff>38100</xdr:colOff>
      <xdr:row>34</xdr:row>
      <xdr:rowOff>340792</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5066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8069</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275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100470</xdr:rowOff>
    </xdr:from>
    <xdr:to>
      <xdr:col>15</xdr:col>
      <xdr:colOff>101600</xdr:colOff>
      <xdr:row>34</xdr:row>
      <xdr:rowOff>202070</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3679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212247</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13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青森県八戸市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218,182
216,487
305.56
112,551,650
108,767,060
3,037,042
54,521,540
120,216,750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91.1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78239</xdr:rowOff>
    </xdr:from>
    <xdr:to>
      <xdr:col>24</xdr:col>
      <xdr:colOff>62865</xdr:colOff>
      <xdr:row>38</xdr:row>
      <xdr:rowOff>24388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21739"/>
          <a:ext cx="1270" cy="1317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28215</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43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24388</xdr:rowOff>
    </xdr:from>
    <xdr:to>
      <xdr:col>24</xdr:col>
      <xdr:colOff>152400</xdr:colOff>
      <xdr:row>38</xdr:row>
      <xdr:rowOff>24388</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39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24916</xdr:rowOff>
    </xdr:from>
    <xdr:ext cx="534377"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996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78239</xdr:rowOff>
    </xdr:from>
    <xdr:to>
      <xdr:col>24</xdr:col>
      <xdr:colOff>152400</xdr:colOff>
      <xdr:row>30</xdr:row>
      <xdr:rowOff>78239</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21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24388</xdr:rowOff>
    </xdr:from>
    <xdr:to>
      <xdr:col>24</xdr:col>
      <xdr:colOff>63500</xdr:colOff>
      <xdr:row>38</xdr:row>
      <xdr:rowOff>60180</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539488"/>
          <a:ext cx="838200" cy="35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7731</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8370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156304</xdr:rowOff>
    </xdr:from>
    <xdr:to>
      <xdr:col>24</xdr:col>
      <xdr:colOff>114300</xdr:colOff>
      <xdr:row>35</xdr:row>
      <xdr:rowOff>86454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985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60180</xdr:rowOff>
    </xdr:from>
    <xdr:to>
      <xdr:col>19</xdr:col>
      <xdr:colOff>177800</xdr:colOff>
      <xdr:row>38</xdr:row>
      <xdr:rowOff>84607</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575280"/>
          <a:ext cx="889000" cy="24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135567</xdr:rowOff>
    </xdr:from>
    <xdr:to>
      <xdr:col>20</xdr:col>
      <xdr:colOff>38100</xdr:colOff>
      <xdr:row>35</xdr:row>
      <xdr:rowOff>65717</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5964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82244</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740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84607</xdr:rowOff>
    </xdr:from>
    <xdr:to>
      <xdr:col>15</xdr:col>
      <xdr:colOff>50800</xdr:colOff>
      <xdr:row>38</xdr:row>
      <xdr:rowOff>133430</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599707"/>
          <a:ext cx="889000" cy="48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156076</xdr:rowOff>
    </xdr:from>
    <xdr:to>
      <xdr:col>15</xdr:col>
      <xdr:colOff>101600</xdr:colOff>
      <xdr:row>35</xdr:row>
      <xdr:rowOff>86226</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5985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102753</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760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133430</xdr:rowOff>
    </xdr:from>
    <xdr:to>
      <xdr:col>10</xdr:col>
      <xdr:colOff>114300</xdr:colOff>
      <xdr:row>38</xdr:row>
      <xdr:rowOff>163050</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648530"/>
          <a:ext cx="889000" cy="29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6767</xdr:rowOff>
    </xdr:from>
    <xdr:to>
      <xdr:col>10</xdr:col>
      <xdr:colOff>165100</xdr:colOff>
      <xdr:row>35</xdr:row>
      <xdr:rowOff>108367</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00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124894</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782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143666</xdr:rowOff>
    </xdr:from>
    <xdr:to>
      <xdr:col>6</xdr:col>
      <xdr:colOff>38100</xdr:colOff>
      <xdr:row>36</xdr:row>
      <xdr:rowOff>73816</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14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90343</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919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145038</xdr:rowOff>
    </xdr:from>
    <xdr:to>
      <xdr:col>24</xdr:col>
      <xdr:colOff>114300</xdr:colOff>
      <xdr:row>38</xdr:row>
      <xdr:rowOff>75188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488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59965</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403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9380</xdr:rowOff>
    </xdr:from>
    <xdr:to>
      <xdr:col>20</xdr:col>
      <xdr:colOff>38100</xdr:colOff>
      <xdr:row>38</xdr:row>
      <xdr:rowOff>110980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52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102107</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617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33807</xdr:rowOff>
    </xdr:from>
    <xdr:to>
      <xdr:col>15</xdr:col>
      <xdr:colOff>101600</xdr:colOff>
      <xdr:row>38</xdr:row>
      <xdr:rowOff>135407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54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126534</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641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82630</xdr:rowOff>
    </xdr:from>
    <xdr:to>
      <xdr:col>10</xdr:col>
      <xdr:colOff>165100</xdr:colOff>
      <xdr:row>39</xdr:row>
      <xdr:rowOff>12780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59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3907</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690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112250</xdr:rowOff>
    </xdr:from>
    <xdr:to>
      <xdr:col>6</xdr:col>
      <xdr:colOff>38100</xdr:colOff>
      <xdr:row>39</xdr:row>
      <xdr:rowOff>42400</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62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33527</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720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140222</xdr:rowOff>
    </xdr:from>
    <xdr:to>
      <xdr:col>24</xdr:col>
      <xdr:colOff>62865</xdr:colOff>
      <xdr:row>58</xdr:row>
      <xdr:rowOff>114260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712722"/>
          <a:ext cx="1270" cy="1345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118087</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10062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114260</xdr:rowOff>
    </xdr:from>
    <xdr:to>
      <xdr:col>24</xdr:col>
      <xdr:colOff>152400</xdr:colOff>
      <xdr:row>58</xdr:row>
      <xdr:rowOff>114260</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1005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86899</xdr:rowOff>
    </xdr:from>
    <xdr:ext cx="534377"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487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140222</xdr:rowOff>
    </xdr:from>
    <xdr:to>
      <xdr:col>24</xdr:col>
      <xdr:colOff>152400</xdr:colOff>
      <xdr:row>50</xdr:row>
      <xdr:rowOff>140222</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71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117036</xdr:rowOff>
    </xdr:from>
    <xdr:to>
      <xdr:col>24</xdr:col>
      <xdr:colOff>63500</xdr:colOff>
      <xdr:row>54</xdr:row>
      <xdr:rowOff>151261</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3797300" y="9203886"/>
          <a:ext cx="838200" cy="205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28922</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4586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50495</xdr:rowOff>
    </xdr:from>
    <xdr:to>
      <xdr:col>24</xdr:col>
      <xdr:colOff>114300</xdr:colOff>
      <xdr:row>55</xdr:row>
      <xdr:rowOff>152095</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480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117036</xdr:rowOff>
    </xdr:from>
    <xdr:to>
      <xdr:col>19</xdr:col>
      <xdr:colOff>177800</xdr:colOff>
      <xdr:row>54</xdr:row>
      <xdr:rowOff>59853</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908300" y="9203886"/>
          <a:ext cx="889000" cy="114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51638</xdr:rowOff>
    </xdr:from>
    <xdr:to>
      <xdr:col>20</xdr:col>
      <xdr:colOff>38100</xdr:colOff>
      <xdr:row>54</xdr:row>
      <xdr:rowOff>153238</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309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144365</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402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59853</xdr:rowOff>
    </xdr:from>
    <xdr:to>
      <xdr:col>15</xdr:col>
      <xdr:colOff>50800</xdr:colOff>
      <xdr:row>55</xdr:row>
      <xdr:rowOff>162397</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2019300" y="9318153"/>
          <a:ext cx="889000" cy="273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19732</xdr:rowOff>
    </xdr:from>
    <xdr:to>
      <xdr:col>15</xdr:col>
      <xdr:colOff>101600</xdr:colOff>
      <xdr:row>55</xdr:row>
      <xdr:rowOff>121332</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44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112459</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542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162397</xdr:rowOff>
    </xdr:from>
    <xdr:to>
      <xdr:col>10</xdr:col>
      <xdr:colOff>114300</xdr:colOff>
      <xdr:row>56</xdr:row>
      <xdr:rowOff>90191</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flipV="1">
          <a:off x="1130300" y="9592147"/>
          <a:ext cx="889000" cy="99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81389</xdr:rowOff>
    </xdr:from>
    <xdr:to>
      <xdr:col>10</xdr:col>
      <xdr:colOff>165100</xdr:colOff>
      <xdr:row>57</xdr:row>
      <xdr:rowOff>11539</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68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2666</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775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11699</xdr:rowOff>
    </xdr:from>
    <xdr:to>
      <xdr:col>6</xdr:col>
      <xdr:colOff>38100</xdr:colOff>
      <xdr:row>57</xdr:row>
      <xdr:rowOff>113299</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78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104426</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877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100461</xdr:rowOff>
    </xdr:from>
    <xdr:to>
      <xdr:col>24</xdr:col>
      <xdr:colOff>114300</xdr:colOff>
      <xdr:row>55</xdr:row>
      <xdr:rowOff>30611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358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123338</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210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66236</xdr:rowOff>
    </xdr:from>
    <xdr:to>
      <xdr:col>20</xdr:col>
      <xdr:colOff>38100</xdr:colOff>
      <xdr:row>53</xdr:row>
      <xdr:rowOff>167836</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153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12913</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8928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9053</xdr:rowOff>
    </xdr:from>
    <xdr:to>
      <xdr:col>15</xdr:col>
      <xdr:colOff>101600</xdr:colOff>
      <xdr:row>54</xdr:row>
      <xdr:rowOff>110653</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267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127180</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9042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111597</xdr:rowOff>
    </xdr:from>
    <xdr:to>
      <xdr:col>10</xdr:col>
      <xdr:colOff>165100</xdr:colOff>
      <xdr:row>56</xdr:row>
      <xdr:rowOff>41747</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541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58274</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9316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39391</xdr:rowOff>
    </xdr:from>
    <xdr:to>
      <xdr:col>6</xdr:col>
      <xdr:colOff>38100</xdr:colOff>
      <xdr:row>56</xdr:row>
      <xdr:rowOff>140991</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640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157518</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9415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90871</xdr:rowOff>
    </xdr:from>
    <xdr:to>
      <xdr:col>24</xdr:col>
      <xdr:colOff>62865</xdr:colOff>
      <xdr:row>78</xdr:row>
      <xdr:rowOff>112999</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092371"/>
          <a:ext cx="1270" cy="1393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116826</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489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112999</xdr:rowOff>
    </xdr:from>
    <xdr:to>
      <xdr:col>24</xdr:col>
      <xdr:colOff>152400</xdr:colOff>
      <xdr:row>78</xdr:row>
      <xdr:rowOff>112999</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48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37548</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86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90871</xdr:rowOff>
    </xdr:from>
    <xdr:to>
      <xdr:col>24</xdr:col>
      <xdr:colOff>152400</xdr:colOff>
      <xdr:row>70</xdr:row>
      <xdr:rowOff>90871</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092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79166</xdr:rowOff>
    </xdr:from>
    <xdr:to>
      <xdr:col>24</xdr:col>
      <xdr:colOff>63500</xdr:colOff>
      <xdr:row>75</xdr:row>
      <xdr:rowOff>123058</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2937916"/>
          <a:ext cx="838200" cy="43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138467</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29972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160040</xdr:rowOff>
    </xdr:from>
    <xdr:to>
      <xdr:col>24</xdr:col>
      <xdr:colOff>114300</xdr:colOff>
      <xdr:row>76</xdr:row>
      <xdr:rowOff>90190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018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123058</xdr:rowOff>
    </xdr:from>
    <xdr:to>
      <xdr:col>19</xdr:col>
      <xdr:colOff>177800</xdr:colOff>
      <xdr:row>75</xdr:row>
      <xdr:rowOff>128453</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2981808"/>
          <a:ext cx="889000" cy="5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152360</xdr:rowOff>
    </xdr:from>
    <xdr:to>
      <xdr:col>20</xdr:col>
      <xdr:colOff>38100</xdr:colOff>
      <xdr:row>76</xdr:row>
      <xdr:rowOff>82510</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011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73637</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103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128453</xdr:rowOff>
    </xdr:from>
    <xdr:to>
      <xdr:col>15</xdr:col>
      <xdr:colOff>50800</xdr:colOff>
      <xdr:row>75</xdr:row>
      <xdr:rowOff>152775</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2987203"/>
          <a:ext cx="889000" cy="24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138735</xdr:rowOff>
    </xdr:from>
    <xdr:to>
      <xdr:col>15</xdr:col>
      <xdr:colOff>101600</xdr:colOff>
      <xdr:row>76</xdr:row>
      <xdr:rowOff>68886</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299748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60011</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090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152775</xdr:rowOff>
    </xdr:from>
    <xdr:to>
      <xdr:col>10</xdr:col>
      <xdr:colOff>114300</xdr:colOff>
      <xdr:row>76</xdr:row>
      <xdr:rowOff>42774</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3011525"/>
          <a:ext cx="889000" cy="61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154370</xdr:rowOff>
    </xdr:from>
    <xdr:to>
      <xdr:col>10</xdr:col>
      <xdr:colOff>165100</xdr:colOff>
      <xdr:row>76</xdr:row>
      <xdr:rowOff>84520</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01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75647</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105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56987</xdr:rowOff>
    </xdr:from>
    <xdr:to>
      <xdr:col>6</xdr:col>
      <xdr:colOff>38100</xdr:colOff>
      <xdr:row>76</xdr:row>
      <xdr:rowOff>158587</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087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149714</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179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28366</xdr:rowOff>
    </xdr:from>
    <xdr:to>
      <xdr:col>24</xdr:col>
      <xdr:colOff>114300</xdr:colOff>
      <xdr:row>75</xdr:row>
      <xdr:rowOff>129966</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288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51243</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2738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72258</xdr:rowOff>
    </xdr:from>
    <xdr:to>
      <xdr:col>20</xdr:col>
      <xdr:colOff>38100</xdr:colOff>
      <xdr:row>76</xdr:row>
      <xdr:rowOff>2408</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293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18935</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2706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77653</xdr:rowOff>
    </xdr:from>
    <xdr:to>
      <xdr:col>15</xdr:col>
      <xdr:colOff>101600</xdr:colOff>
      <xdr:row>76</xdr:row>
      <xdr:rowOff>7803</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293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24330</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2711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101976</xdr:rowOff>
    </xdr:from>
    <xdr:to>
      <xdr:col>10</xdr:col>
      <xdr:colOff>165100</xdr:colOff>
      <xdr:row>76</xdr:row>
      <xdr:rowOff>32125</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296072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48653</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2735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163424</xdr:rowOff>
    </xdr:from>
    <xdr:to>
      <xdr:col>6</xdr:col>
      <xdr:colOff>38100</xdr:colOff>
      <xdr:row>76</xdr:row>
      <xdr:rowOff>93574</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022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110100</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2797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2257</xdr:rowOff>
    </xdr:from>
    <xdr:to>
      <xdr:col>24</xdr:col>
      <xdr:colOff>62865</xdr:colOff>
      <xdr:row>99</xdr:row>
      <xdr:rowOff>58024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604207"/>
          <a:ext cx="1270" cy="1427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61851</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703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58024</xdr:rowOff>
    </xdr:from>
    <xdr:to>
      <xdr:col>24</xdr:col>
      <xdr:colOff>152400</xdr:colOff>
      <xdr:row>99</xdr:row>
      <xdr:rowOff>58024</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703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120384</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379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2257</xdr:rowOff>
    </xdr:from>
    <xdr:to>
      <xdr:col>24</xdr:col>
      <xdr:colOff>152400</xdr:colOff>
      <xdr:row>91</xdr:row>
      <xdr:rowOff>2257</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604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83846</xdr:rowOff>
    </xdr:from>
    <xdr:to>
      <xdr:col>24</xdr:col>
      <xdr:colOff>63500</xdr:colOff>
      <xdr:row>96</xdr:row>
      <xdr:rowOff>52113</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3797300" y="16371596"/>
          <a:ext cx="838200" cy="139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155207</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4429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5330</xdr:rowOff>
    </xdr:from>
    <xdr:to>
      <xdr:col>24</xdr:col>
      <xdr:colOff>114300</xdr:colOff>
      <xdr:row>96</xdr:row>
      <xdr:rowOff>106930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46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99814</xdr:rowOff>
    </xdr:from>
    <xdr:to>
      <xdr:col>19</xdr:col>
      <xdr:colOff>177800</xdr:colOff>
      <xdr:row>96</xdr:row>
      <xdr:rowOff>52113</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2908300" y="16387564"/>
          <a:ext cx="889000" cy="12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90805</xdr:rowOff>
    </xdr:from>
    <xdr:to>
      <xdr:col>20</xdr:col>
      <xdr:colOff>38100</xdr:colOff>
      <xdr:row>97</xdr:row>
      <xdr:rowOff>20955</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55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12082</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497795" y="16642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99814</xdr:rowOff>
    </xdr:from>
    <xdr:to>
      <xdr:col>15</xdr:col>
      <xdr:colOff>50800</xdr:colOff>
      <xdr:row>97</xdr:row>
      <xdr:rowOff>38593</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387564"/>
          <a:ext cx="889000" cy="281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153550</xdr:rowOff>
    </xdr:from>
    <xdr:to>
      <xdr:col>15</xdr:col>
      <xdr:colOff>101600</xdr:colOff>
      <xdr:row>96</xdr:row>
      <xdr:rowOff>83700</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44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74827</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08795" y="16534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38593</xdr:rowOff>
    </xdr:from>
    <xdr:to>
      <xdr:col>10</xdr:col>
      <xdr:colOff>114300</xdr:colOff>
      <xdr:row>97</xdr:row>
      <xdr:rowOff>89222</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669243"/>
          <a:ext cx="889000" cy="5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85939</xdr:rowOff>
    </xdr:from>
    <xdr:to>
      <xdr:col>10</xdr:col>
      <xdr:colOff>165100</xdr:colOff>
      <xdr:row>98</xdr:row>
      <xdr:rowOff>16089</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71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7216</xdr:rowOff>
    </xdr:from>
    <xdr:ext cx="59901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19795" y="16809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131899</xdr:rowOff>
    </xdr:from>
    <xdr:to>
      <xdr:col>6</xdr:col>
      <xdr:colOff>38100</xdr:colOff>
      <xdr:row>98</xdr:row>
      <xdr:rowOff>62049</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76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53176</xdr:rowOff>
    </xdr:from>
    <xdr:ext cx="59901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30795" y="16855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33046</xdr:rowOff>
    </xdr:from>
    <xdr:to>
      <xdr:col>24</xdr:col>
      <xdr:colOff>114300</xdr:colOff>
      <xdr:row>95</xdr:row>
      <xdr:rowOff>134646</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320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55923</xdr:rowOff>
    </xdr:from>
    <xdr:ext cx="599010"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172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1313</xdr:rowOff>
    </xdr:from>
    <xdr:to>
      <xdr:col>20</xdr:col>
      <xdr:colOff>38100</xdr:colOff>
      <xdr:row>96</xdr:row>
      <xdr:rowOff>102913</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460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119440</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497795" y="16235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49014</xdr:rowOff>
    </xdr:from>
    <xdr:to>
      <xdr:col>15</xdr:col>
      <xdr:colOff>101600</xdr:colOff>
      <xdr:row>95</xdr:row>
      <xdr:rowOff>150614</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336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167141</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08795" y="16111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159243</xdr:rowOff>
    </xdr:from>
    <xdr:to>
      <xdr:col>10</xdr:col>
      <xdr:colOff>165100</xdr:colOff>
      <xdr:row>97</xdr:row>
      <xdr:rowOff>89393</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618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105920</xdr:rowOff>
    </xdr:from>
    <xdr:ext cx="599010"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19795" y="16393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38422</xdr:rowOff>
    </xdr:from>
    <xdr:to>
      <xdr:col>6</xdr:col>
      <xdr:colOff>38100</xdr:colOff>
      <xdr:row>97</xdr:row>
      <xdr:rowOff>140022</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66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156549</xdr:rowOff>
    </xdr:from>
    <xdr:ext cx="599010"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30795" y="16444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139700</xdr:rowOff>
    </xdr:from>
    <xdr:to>
      <xdr:col>59</xdr:col>
      <xdr:colOff>50800</xdr:colOff>
      <xdr:row>39</xdr:row>
      <xdr:rowOff>139700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168927</xdr:rowOff>
    </xdr:from>
    <xdr:ext cx="248786"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28</xdr:row>
      <xdr:rowOff>168927</xdr:rowOff>
    </xdr:from>
    <xdr:ext cx="595419"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3" name="補助費等グラフ枠">
          <a:extLst>
            <a:ext uri="{FF2B5EF4-FFF2-40B4-BE49-F238E27FC236}">
              <a16:creationId xmlns:a16="http://schemas.microsoft.com/office/drawing/2014/main" id="{00000000-0008-0000-0600-000025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35</xdr:row>
      <xdr:rowOff>20600</xdr:rowOff>
    </xdr:from>
    <xdr:to>
      <xdr:col>54</xdr:col>
      <xdr:colOff>189865</xdr:colOff>
      <xdr:row>38</xdr:row>
      <xdr:rowOff>115659</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10475595" y="6021350"/>
          <a:ext cx="1270" cy="6094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119486</xdr:rowOff>
    </xdr:from>
    <xdr:ext cx="534377" cy="259045"/>
    <xdr:sp macro="" textlink="">
      <xdr:nvSpPr>
        <xdr:cNvPr id="295" name="補助費等最小値テキスト">
          <a:extLst>
            <a:ext uri="{FF2B5EF4-FFF2-40B4-BE49-F238E27FC236}">
              <a16:creationId xmlns:a16="http://schemas.microsoft.com/office/drawing/2014/main" id="{00000000-0008-0000-0600-000027010000}"/>
            </a:ext>
          </a:extLst>
        </xdr:cNvPr>
        <xdr:cNvSpPr txBox="1"/>
      </xdr:nvSpPr>
      <xdr:spPr>
        <a:xfrm>
          <a:off x="10528300" y="6634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115659</xdr:rowOff>
    </xdr:from>
    <xdr:to>
      <xdr:col>55</xdr:col>
      <xdr:colOff>88900</xdr:colOff>
      <xdr:row>38</xdr:row>
      <xdr:rowOff>115659</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10388600" y="6630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138727</xdr:rowOff>
    </xdr:from>
    <xdr:ext cx="534377" cy="259045"/>
    <xdr:sp macro="" textlink="">
      <xdr:nvSpPr>
        <xdr:cNvPr id="297" name="補助費等最大値テキスト">
          <a:extLst>
            <a:ext uri="{FF2B5EF4-FFF2-40B4-BE49-F238E27FC236}">
              <a16:creationId xmlns:a16="http://schemas.microsoft.com/office/drawing/2014/main" id="{00000000-0008-0000-0600-000029010000}"/>
            </a:ext>
          </a:extLst>
        </xdr:cNvPr>
        <xdr:cNvSpPr txBox="1"/>
      </xdr:nvSpPr>
      <xdr:spPr>
        <a:xfrm>
          <a:off x="10528300" y="5796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20600</xdr:rowOff>
    </xdr:from>
    <xdr:to>
      <xdr:col>55</xdr:col>
      <xdr:colOff>88900</xdr:colOff>
      <xdr:row>35</xdr:row>
      <xdr:rowOff>20600</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10388600" y="602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166760</xdr:rowOff>
    </xdr:from>
    <xdr:to>
      <xdr:col>55</xdr:col>
      <xdr:colOff>0</xdr:colOff>
      <xdr:row>36</xdr:row>
      <xdr:rowOff>16894</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9639300" y="6167510"/>
          <a:ext cx="838200" cy="21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39285</xdr:rowOff>
    </xdr:from>
    <xdr:ext cx="534377" cy="259045"/>
    <xdr:sp macro="" textlink="">
      <xdr:nvSpPr>
        <xdr:cNvPr id="300" name="補助費等平均値テキスト">
          <a:extLst>
            <a:ext uri="{FF2B5EF4-FFF2-40B4-BE49-F238E27FC236}">
              <a16:creationId xmlns:a16="http://schemas.microsoft.com/office/drawing/2014/main" id="{00000000-0008-0000-0600-00002C010000}"/>
            </a:ext>
          </a:extLst>
        </xdr:cNvPr>
        <xdr:cNvSpPr txBox="1"/>
      </xdr:nvSpPr>
      <xdr:spPr>
        <a:xfrm>
          <a:off x="10528300" y="63829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60858</xdr:rowOff>
    </xdr:from>
    <xdr:to>
      <xdr:col>55</xdr:col>
      <xdr:colOff>50800</xdr:colOff>
      <xdr:row>37</xdr:row>
      <xdr:rowOff>162458</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10426700" y="640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166760</xdr:rowOff>
    </xdr:from>
    <xdr:to>
      <xdr:col>50</xdr:col>
      <xdr:colOff>114300</xdr:colOff>
      <xdr:row>36</xdr:row>
      <xdr:rowOff>28296</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8750300" y="6167510"/>
          <a:ext cx="889000" cy="32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26026</xdr:rowOff>
    </xdr:from>
    <xdr:to>
      <xdr:col>50</xdr:col>
      <xdr:colOff>165100</xdr:colOff>
      <xdr:row>37</xdr:row>
      <xdr:rowOff>127626</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9588500" y="636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118753</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372111" y="6462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91580</xdr:rowOff>
    </xdr:from>
    <xdr:to>
      <xdr:col>45</xdr:col>
      <xdr:colOff>177800</xdr:colOff>
      <xdr:row>36</xdr:row>
      <xdr:rowOff>28296</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a:off x="7861300" y="5235080"/>
          <a:ext cx="889000" cy="965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60296</xdr:rowOff>
    </xdr:from>
    <xdr:to>
      <xdr:col>46</xdr:col>
      <xdr:colOff>38100</xdr:colOff>
      <xdr:row>37</xdr:row>
      <xdr:rowOff>161896</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8699500" y="6403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153023</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483111" y="6496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91580</xdr:rowOff>
    </xdr:from>
    <xdr:to>
      <xdr:col>41</xdr:col>
      <xdr:colOff>50800</xdr:colOff>
      <xdr:row>36</xdr:row>
      <xdr:rowOff>161750</xdr:rowOff>
    </xdr:to>
    <xdr:cxnSp macro="">
      <xdr:nvCxnSpPr>
        <xdr:cNvPr id="308" name="直線コネクタ 307">
          <a:extLst>
            <a:ext uri="{FF2B5EF4-FFF2-40B4-BE49-F238E27FC236}">
              <a16:creationId xmlns:a16="http://schemas.microsoft.com/office/drawing/2014/main" id="{00000000-0008-0000-0600-000034010000}"/>
            </a:ext>
          </a:extLst>
        </xdr:cNvPr>
        <xdr:cNvCxnSpPr/>
      </xdr:nvCxnSpPr>
      <xdr:spPr>
        <a:xfrm flipV="1">
          <a:off x="6972300" y="5235080"/>
          <a:ext cx="889000" cy="1098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31</xdr:row>
      <xdr:rowOff>139192</xdr:rowOff>
    </xdr:from>
    <xdr:to>
      <xdr:col>41</xdr:col>
      <xdr:colOff>101600</xdr:colOff>
      <xdr:row>32</xdr:row>
      <xdr:rowOff>69342</xdr:rowOff>
    </xdr:to>
    <xdr:sp macro="" textlink="">
      <xdr:nvSpPr>
        <xdr:cNvPr id="309" name="フローチャート: 判断 308">
          <a:extLst>
            <a:ext uri="{FF2B5EF4-FFF2-40B4-BE49-F238E27FC236}">
              <a16:creationId xmlns:a16="http://schemas.microsoft.com/office/drawing/2014/main" id="{00000000-0008-0000-0600-000035010000}"/>
            </a:ext>
          </a:extLst>
        </xdr:cNvPr>
        <xdr:cNvSpPr/>
      </xdr:nvSpPr>
      <xdr:spPr>
        <a:xfrm>
          <a:off x="7810500" y="545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60469</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561795" y="5546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131648</xdr:rowOff>
    </xdr:from>
    <xdr:to>
      <xdr:col>36</xdr:col>
      <xdr:colOff>165100</xdr:colOff>
      <xdr:row>38</xdr:row>
      <xdr:rowOff>61798</xdr:rowOff>
    </xdr:to>
    <xdr:sp macro="" textlink="">
      <xdr:nvSpPr>
        <xdr:cNvPr id="311" name="フローチャート: 判断 310">
          <a:extLst>
            <a:ext uri="{FF2B5EF4-FFF2-40B4-BE49-F238E27FC236}">
              <a16:creationId xmlns:a16="http://schemas.microsoft.com/office/drawing/2014/main" id="{00000000-0008-0000-0600-000037010000}"/>
            </a:ext>
          </a:extLst>
        </xdr:cNvPr>
        <xdr:cNvSpPr/>
      </xdr:nvSpPr>
      <xdr:spPr>
        <a:xfrm>
          <a:off x="6921500" y="6475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52926</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05111" y="6568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137544</xdr:rowOff>
    </xdr:from>
    <xdr:to>
      <xdr:col>55</xdr:col>
      <xdr:colOff>50800</xdr:colOff>
      <xdr:row>36</xdr:row>
      <xdr:rowOff>67694</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10426700" y="6138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160421</xdr:rowOff>
    </xdr:from>
    <xdr:ext cx="534377" cy="259045"/>
    <xdr:sp macro="" textlink="">
      <xdr:nvSpPr>
        <xdr:cNvPr id="319" name="補助費等該当値テキスト">
          <a:extLst>
            <a:ext uri="{FF2B5EF4-FFF2-40B4-BE49-F238E27FC236}">
              <a16:creationId xmlns:a16="http://schemas.microsoft.com/office/drawing/2014/main" id="{00000000-0008-0000-0600-00003F010000}"/>
            </a:ext>
          </a:extLst>
        </xdr:cNvPr>
        <xdr:cNvSpPr txBox="1"/>
      </xdr:nvSpPr>
      <xdr:spPr>
        <a:xfrm>
          <a:off x="10528300" y="5989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115960</xdr:rowOff>
    </xdr:from>
    <xdr:to>
      <xdr:col>50</xdr:col>
      <xdr:colOff>165100</xdr:colOff>
      <xdr:row>36</xdr:row>
      <xdr:rowOff>46110</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9588500" y="611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62637</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9372111" y="5891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148946</xdr:rowOff>
    </xdr:from>
    <xdr:to>
      <xdr:col>46</xdr:col>
      <xdr:colOff>38100</xdr:colOff>
      <xdr:row>36</xdr:row>
      <xdr:rowOff>79096</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8699500" y="6149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95623</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8483111" y="5924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40780</xdr:rowOff>
    </xdr:from>
    <xdr:to>
      <xdr:col>41</xdr:col>
      <xdr:colOff>101600</xdr:colOff>
      <xdr:row>30</xdr:row>
      <xdr:rowOff>142380</xdr:rowOff>
    </xdr:to>
    <xdr:sp macro="" textlink="">
      <xdr:nvSpPr>
        <xdr:cNvPr id="324" name="楕円 323">
          <a:extLst>
            <a:ext uri="{FF2B5EF4-FFF2-40B4-BE49-F238E27FC236}">
              <a16:creationId xmlns:a16="http://schemas.microsoft.com/office/drawing/2014/main" id="{00000000-0008-0000-0600-000044010000}"/>
            </a:ext>
          </a:extLst>
        </xdr:cNvPr>
        <xdr:cNvSpPr/>
      </xdr:nvSpPr>
      <xdr:spPr>
        <a:xfrm>
          <a:off x="7810500" y="518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28</xdr:row>
      <xdr:rowOff>158907</xdr:rowOff>
    </xdr:from>
    <xdr:ext cx="599010"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7561795" y="4959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110950</xdr:rowOff>
    </xdr:from>
    <xdr:to>
      <xdr:col>36</xdr:col>
      <xdr:colOff>165100</xdr:colOff>
      <xdr:row>37</xdr:row>
      <xdr:rowOff>41100</xdr:rowOff>
    </xdr:to>
    <xdr:sp macro="" textlink="">
      <xdr:nvSpPr>
        <xdr:cNvPr id="326" name="楕円 325">
          <a:extLst>
            <a:ext uri="{FF2B5EF4-FFF2-40B4-BE49-F238E27FC236}">
              <a16:creationId xmlns:a16="http://schemas.microsoft.com/office/drawing/2014/main" id="{00000000-0008-0000-0600-000046010000}"/>
            </a:ext>
          </a:extLst>
        </xdr:cNvPr>
        <xdr:cNvSpPr/>
      </xdr:nvSpPr>
      <xdr:spPr>
        <a:xfrm>
          <a:off x="6921500" y="628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57627</xdr:rowOff>
    </xdr:from>
    <xdr:ext cx="534377"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705111" y="605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4" name="正方形/長方形 333">
          <a:extLst>
            <a:ext uri="{FF2B5EF4-FFF2-40B4-BE49-F238E27FC236}">
              <a16:creationId xmlns:a16="http://schemas.microsoft.com/office/drawing/2014/main" id="{00000000-0008-0000-0600-00004E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5" name="正方形/長方形 334">
          <a:extLst>
            <a:ext uri="{FF2B5EF4-FFF2-40B4-BE49-F238E27FC236}">
              <a16:creationId xmlns:a16="http://schemas.microsoft.com/office/drawing/2014/main" id="{00000000-0008-0000-0600-00004F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3" name="普通建設事業費グラフ枠">
          <a:extLst>
            <a:ext uri="{FF2B5EF4-FFF2-40B4-BE49-F238E27FC236}">
              <a16:creationId xmlns:a16="http://schemas.microsoft.com/office/drawing/2014/main" id="{00000000-0008-0000-0600-00006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75725</xdr:rowOff>
    </xdr:from>
    <xdr:to>
      <xdr:col>54</xdr:col>
      <xdr:colOff>189865</xdr:colOff>
      <xdr:row>59</xdr:row>
      <xdr:rowOff>69814</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10475595" y="8648225"/>
          <a:ext cx="1270" cy="1537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73641</xdr:rowOff>
    </xdr:from>
    <xdr:ext cx="534377" cy="259045"/>
    <xdr:sp macro="" textlink="">
      <xdr:nvSpPr>
        <xdr:cNvPr id="355" name="普通建設事業費最小値テキスト">
          <a:extLst>
            <a:ext uri="{FF2B5EF4-FFF2-40B4-BE49-F238E27FC236}">
              <a16:creationId xmlns:a16="http://schemas.microsoft.com/office/drawing/2014/main" id="{00000000-0008-0000-0600-000063010000}"/>
            </a:ext>
          </a:extLst>
        </xdr:cNvPr>
        <xdr:cNvSpPr txBox="1"/>
      </xdr:nvSpPr>
      <xdr:spPr>
        <a:xfrm>
          <a:off x="10528300" y="10189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69814</xdr:rowOff>
    </xdr:from>
    <xdr:to>
      <xdr:col>55</xdr:col>
      <xdr:colOff>88900</xdr:colOff>
      <xdr:row>59</xdr:row>
      <xdr:rowOff>69814</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10388600" y="10185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22402</xdr:rowOff>
    </xdr:from>
    <xdr:ext cx="599010" cy="259045"/>
    <xdr:sp macro="" textlink="">
      <xdr:nvSpPr>
        <xdr:cNvPr id="357" name="普通建設事業費最大値テキスト">
          <a:extLst>
            <a:ext uri="{FF2B5EF4-FFF2-40B4-BE49-F238E27FC236}">
              <a16:creationId xmlns:a16="http://schemas.microsoft.com/office/drawing/2014/main" id="{00000000-0008-0000-0600-000065010000}"/>
            </a:ext>
          </a:extLst>
        </xdr:cNvPr>
        <xdr:cNvSpPr txBox="1"/>
      </xdr:nvSpPr>
      <xdr:spPr>
        <a:xfrm>
          <a:off x="10528300" y="8423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75725</xdr:rowOff>
    </xdr:from>
    <xdr:to>
      <xdr:col>55</xdr:col>
      <xdr:colOff>88900</xdr:colOff>
      <xdr:row>50</xdr:row>
      <xdr:rowOff>75725</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10388600" y="8648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58237</xdr:rowOff>
    </xdr:from>
    <xdr:to>
      <xdr:col>55</xdr:col>
      <xdr:colOff>0</xdr:colOff>
      <xdr:row>57</xdr:row>
      <xdr:rowOff>64148</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9639300" y="9659437"/>
          <a:ext cx="838200" cy="177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77336</xdr:rowOff>
    </xdr:from>
    <xdr:ext cx="534377" cy="259045"/>
    <xdr:sp macro="" textlink="">
      <xdr:nvSpPr>
        <xdr:cNvPr id="360" name="普通建設事業費平均値テキスト">
          <a:extLst>
            <a:ext uri="{FF2B5EF4-FFF2-40B4-BE49-F238E27FC236}">
              <a16:creationId xmlns:a16="http://schemas.microsoft.com/office/drawing/2014/main" id="{00000000-0008-0000-0600-000068010000}"/>
            </a:ext>
          </a:extLst>
        </xdr:cNvPr>
        <xdr:cNvSpPr txBox="1"/>
      </xdr:nvSpPr>
      <xdr:spPr>
        <a:xfrm>
          <a:off x="10528300" y="96785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98909</xdr:rowOff>
    </xdr:from>
    <xdr:to>
      <xdr:col>55</xdr:col>
      <xdr:colOff>50800</xdr:colOff>
      <xdr:row>57</xdr:row>
      <xdr:rowOff>29059</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10426700" y="970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12843</xdr:rowOff>
    </xdr:from>
    <xdr:to>
      <xdr:col>50</xdr:col>
      <xdr:colOff>114300</xdr:colOff>
      <xdr:row>57</xdr:row>
      <xdr:rowOff>64148</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a:off x="8750300" y="9614043"/>
          <a:ext cx="889000" cy="222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114274</xdr:rowOff>
    </xdr:from>
    <xdr:to>
      <xdr:col>50</xdr:col>
      <xdr:colOff>165100</xdr:colOff>
      <xdr:row>57</xdr:row>
      <xdr:rowOff>44424</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9588500" y="971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60951</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372111" y="9490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52260</xdr:rowOff>
    </xdr:from>
    <xdr:to>
      <xdr:col>45</xdr:col>
      <xdr:colOff>177800</xdr:colOff>
      <xdr:row>56</xdr:row>
      <xdr:rowOff>12843</xdr:rowOff>
    </xdr:to>
    <xdr:cxnSp macro="">
      <xdr:nvCxnSpPr>
        <xdr:cNvPr id="365" name="直線コネクタ 364">
          <a:extLst>
            <a:ext uri="{FF2B5EF4-FFF2-40B4-BE49-F238E27FC236}">
              <a16:creationId xmlns:a16="http://schemas.microsoft.com/office/drawing/2014/main" id="{00000000-0008-0000-0600-00006D010000}"/>
            </a:ext>
          </a:extLst>
        </xdr:cNvPr>
        <xdr:cNvCxnSpPr/>
      </xdr:nvCxnSpPr>
      <xdr:spPr>
        <a:xfrm>
          <a:off x="7861300" y="8967660"/>
          <a:ext cx="889000" cy="646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103514</xdr:rowOff>
    </xdr:from>
    <xdr:to>
      <xdr:col>46</xdr:col>
      <xdr:colOff>38100</xdr:colOff>
      <xdr:row>57</xdr:row>
      <xdr:rowOff>33664</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8699500" y="970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24791</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83111" y="9797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52260</xdr:rowOff>
    </xdr:from>
    <xdr:to>
      <xdr:col>41</xdr:col>
      <xdr:colOff>50800</xdr:colOff>
      <xdr:row>53</xdr:row>
      <xdr:rowOff>171132</xdr:rowOff>
    </xdr:to>
    <xdr:cxnSp macro="">
      <xdr:nvCxnSpPr>
        <xdr:cNvPr id="368" name="直線コネクタ 367">
          <a:extLst>
            <a:ext uri="{FF2B5EF4-FFF2-40B4-BE49-F238E27FC236}">
              <a16:creationId xmlns:a16="http://schemas.microsoft.com/office/drawing/2014/main" id="{00000000-0008-0000-0600-000070010000}"/>
            </a:ext>
          </a:extLst>
        </xdr:cNvPr>
        <xdr:cNvCxnSpPr/>
      </xdr:nvCxnSpPr>
      <xdr:spPr>
        <a:xfrm flipV="1">
          <a:off x="6972300" y="8967660"/>
          <a:ext cx="889000" cy="290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36795</xdr:rowOff>
    </xdr:from>
    <xdr:to>
      <xdr:col>41</xdr:col>
      <xdr:colOff>101600</xdr:colOff>
      <xdr:row>56</xdr:row>
      <xdr:rowOff>138395</xdr:rowOff>
    </xdr:to>
    <xdr:sp macro="" textlink="">
      <xdr:nvSpPr>
        <xdr:cNvPr id="369" name="フローチャート: 判断 368">
          <a:extLst>
            <a:ext uri="{FF2B5EF4-FFF2-40B4-BE49-F238E27FC236}">
              <a16:creationId xmlns:a16="http://schemas.microsoft.com/office/drawing/2014/main" id="{00000000-0008-0000-0600-000071010000}"/>
            </a:ext>
          </a:extLst>
        </xdr:cNvPr>
        <xdr:cNvSpPr/>
      </xdr:nvSpPr>
      <xdr:spPr>
        <a:xfrm>
          <a:off x="7810500" y="9637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129522</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594111" y="973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42380</xdr:rowOff>
    </xdr:from>
    <xdr:to>
      <xdr:col>36</xdr:col>
      <xdr:colOff>165100</xdr:colOff>
      <xdr:row>56</xdr:row>
      <xdr:rowOff>143980</xdr:rowOff>
    </xdr:to>
    <xdr:sp macro="" textlink="">
      <xdr:nvSpPr>
        <xdr:cNvPr id="371" name="フローチャート: 判断 370">
          <a:extLst>
            <a:ext uri="{FF2B5EF4-FFF2-40B4-BE49-F238E27FC236}">
              <a16:creationId xmlns:a16="http://schemas.microsoft.com/office/drawing/2014/main" id="{00000000-0008-0000-0600-000073010000}"/>
            </a:ext>
          </a:extLst>
        </xdr:cNvPr>
        <xdr:cNvSpPr/>
      </xdr:nvSpPr>
      <xdr:spPr>
        <a:xfrm>
          <a:off x="6921500" y="964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135107</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05111" y="9736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7437</xdr:rowOff>
    </xdr:from>
    <xdr:to>
      <xdr:col>55</xdr:col>
      <xdr:colOff>50800</xdr:colOff>
      <xdr:row>56</xdr:row>
      <xdr:rowOff>109037</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10426700" y="9608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30314</xdr:rowOff>
    </xdr:from>
    <xdr:ext cx="534377" cy="259045"/>
    <xdr:sp macro="" textlink="">
      <xdr:nvSpPr>
        <xdr:cNvPr id="379" name="普通建設事業費該当値テキスト">
          <a:extLst>
            <a:ext uri="{FF2B5EF4-FFF2-40B4-BE49-F238E27FC236}">
              <a16:creationId xmlns:a16="http://schemas.microsoft.com/office/drawing/2014/main" id="{00000000-0008-0000-0600-00007B010000}"/>
            </a:ext>
          </a:extLst>
        </xdr:cNvPr>
        <xdr:cNvSpPr txBox="1"/>
      </xdr:nvSpPr>
      <xdr:spPr>
        <a:xfrm>
          <a:off x="10528300" y="9460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13348</xdr:rowOff>
    </xdr:from>
    <xdr:to>
      <xdr:col>50</xdr:col>
      <xdr:colOff>165100</xdr:colOff>
      <xdr:row>57</xdr:row>
      <xdr:rowOff>114948</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9588500" y="978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106075</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9372111" y="9878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133493</xdr:rowOff>
    </xdr:from>
    <xdr:to>
      <xdr:col>46</xdr:col>
      <xdr:colOff>38100</xdr:colOff>
      <xdr:row>56</xdr:row>
      <xdr:rowOff>63643</xdr:rowOff>
    </xdr:to>
    <xdr:sp macro="" textlink="">
      <xdr:nvSpPr>
        <xdr:cNvPr id="382" name="楕円 381">
          <a:extLst>
            <a:ext uri="{FF2B5EF4-FFF2-40B4-BE49-F238E27FC236}">
              <a16:creationId xmlns:a16="http://schemas.microsoft.com/office/drawing/2014/main" id="{00000000-0008-0000-0600-00007E010000}"/>
            </a:ext>
          </a:extLst>
        </xdr:cNvPr>
        <xdr:cNvSpPr/>
      </xdr:nvSpPr>
      <xdr:spPr>
        <a:xfrm>
          <a:off x="8699500" y="956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80170</xdr:rowOff>
    </xdr:from>
    <xdr:ext cx="534377"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8483111" y="933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1460</xdr:rowOff>
    </xdr:from>
    <xdr:to>
      <xdr:col>41</xdr:col>
      <xdr:colOff>101600</xdr:colOff>
      <xdr:row>52</xdr:row>
      <xdr:rowOff>103060</xdr:rowOff>
    </xdr:to>
    <xdr:sp macro="" textlink="">
      <xdr:nvSpPr>
        <xdr:cNvPr id="384" name="楕円 383">
          <a:extLst>
            <a:ext uri="{FF2B5EF4-FFF2-40B4-BE49-F238E27FC236}">
              <a16:creationId xmlns:a16="http://schemas.microsoft.com/office/drawing/2014/main" id="{00000000-0008-0000-0600-000080010000}"/>
            </a:ext>
          </a:extLst>
        </xdr:cNvPr>
        <xdr:cNvSpPr/>
      </xdr:nvSpPr>
      <xdr:spPr>
        <a:xfrm>
          <a:off x="7810500" y="891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50</xdr:row>
      <xdr:rowOff>119587</xdr:rowOff>
    </xdr:from>
    <xdr:ext cx="534377"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7594111" y="8692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120332</xdr:rowOff>
    </xdr:from>
    <xdr:to>
      <xdr:col>36</xdr:col>
      <xdr:colOff>165100</xdr:colOff>
      <xdr:row>54</xdr:row>
      <xdr:rowOff>50482</xdr:rowOff>
    </xdr:to>
    <xdr:sp macro="" textlink="">
      <xdr:nvSpPr>
        <xdr:cNvPr id="386" name="楕円 385">
          <a:extLst>
            <a:ext uri="{FF2B5EF4-FFF2-40B4-BE49-F238E27FC236}">
              <a16:creationId xmlns:a16="http://schemas.microsoft.com/office/drawing/2014/main" id="{00000000-0008-0000-0600-000082010000}"/>
            </a:ext>
          </a:extLst>
        </xdr:cNvPr>
        <xdr:cNvSpPr/>
      </xdr:nvSpPr>
      <xdr:spPr>
        <a:xfrm>
          <a:off x="6921500" y="9207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67009</xdr:rowOff>
    </xdr:from>
    <xdr:ext cx="534377"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705111" y="8982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2" name="正方形/長方形 391">
          <a:extLst>
            <a:ext uri="{FF2B5EF4-FFF2-40B4-BE49-F238E27FC236}">
              <a16:creationId xmlns:a16="http://schemas.microsoft.com/office/drawing/2014/main" id="{00000000-0008-0000-0600-00008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3" name="正方形/長方形 392">
          <a:extLst>
            <a:ext uri="{FF2B5EF4-FFF2-40B4-BE49-F238E27FC236}">
              <a16:creationId xmlns:a16="http://schemas.microsoft.com/office/drawing/2014/main" id="{00000000-0008-0000-0600-00008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4" name="正方形/長方形 393">
          <a:extLst>
            <a:ext uri="{FF2B5EF4-FFF2-40B4-BE49-F238E27FC236}">
              <a16:creationId xmlns:a16="http://schemas.microsoft.com/office/drawing/2014/main" id="{00000000-0008-0000-0600-00008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5" name="正方形/長方形 394">
          <a:extLst>
            <a:ext uri="{FF2B5EF4-FFF2-40B4-BE49-F238E27FC236}">
              <a16:creationId xmlns:a16="http://schemas.microsoft.com/office/drawing/2014/main" id="{00000000-0008-0000-0600-00008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8" name="普通建設事業費 （ うち新規整備　）グラフ枠">
          <a:extLst>
            <a:ext uri="{FF2B5EF4-FFF2-40B4-BE49-F238E27FC236}">
              <a16:creationId xmlns:a16="http://schemas.microsoft.com/office/drawing/2014/main" id="{00000000-0008-0000-0600-00009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62547</xdr:rowOff>
    </xdr:from>
    <xdr:to>
      <xdr:col>54</xdr:col>
      <xdr:colOff>189865</xdr:colOff>
      <xdr:row>78</xdr:row>
      <xdr:rowOff>135060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10475595" y="12064047"/>
          <a:ext cx="1270" cy="1444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138887</xdr:rowOff>
    </xdr:from>
    <xdr:ext cx="378565" cy="259045"/>
    <xdr:sp macro="" textlink="">
      <xdr:nvSpPr>
        <xdr:cNvPr id="410" name="普通建設事業費 （ うち新規整備　）最小値テキスト">
          <a:extLst>
            <a:ext uri="{FF2B5EF4-FFF2-40B4-BE49-F238E27FC236}">
              <a16:creationId xmlns:a16="http://schemas.microsoft.com/office/drawing/2014/main" id="{00000000-0008-0000-0600-00009A010000}"/>
            </a:ext>
          </a:extLst>
        </xdr:cNvPr>
        <xdr:cNvSpPr txBox="1"/>
      </xdr:nvSpPr>
      <xdr:spPr>
        <a:xfrm>
          <a:off x="10528300" y="13511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135060</xdr:rowOff>
    </xdr:from>
    <xdr:to>
      <xdr:col>55</xdr:col>
      <xdr:colOff>88900</xdr:colOff>
      <xdr:row>78</xdr:row>
      <xdr:rowOff>135060</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10388600" y="1350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9224</xdr:rowOff>
    </xdr:from>
    <xdr:ext cx="534377" cy="259045"/>
    <xdr:sp macro="" textlink="">
      <xdr:nvSpPr>
        <xdr:cNvPr id="412" name="普通建設事業費 （ うち新規整備　）最大値テキスト">
          <a:extLst>
            <a:ext uri="{FF2B5EF4-FFF2-40B4-BE49-F238E27FC236}">
              <a16:creationId xmlns:a16="http://schemas.microsoft.com/office/drawing/2014/main" id="{00000000-0008-0000-0600-00009C010000}"/>
            </a:ext>
          </a:extLst>
        </xdr:cNvPr>
        <xdr:cNvSpPr txBox="1"/>
      </xdr:nvSpPr>
      <xdr:spPr>
        <a:xfrm>
          <a:off x="10528300" y="11839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62547</xdr:rowOff>
    </xdr:from>
    <xdr:to>
      <xdr:col>55</xdr:col>
      <xdr:colOff>88900</xdr:colOff>
      <xdr:row>70</xdr:row>
      <xdr:rowOff>62547</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10388600" y="12064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64376</xdr:rowOff>
    </xdr:from>
    <xdr:to>
      <xdr:col>55</xdr:col>
      <xdr:colOff>0</xdr:colOff>
      <xdr:row>77</xdr:row>
      <xdr:rowOff>124498</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9639300" y="13266026"/>
          <a:ext cx="838200" cy="60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166037</xdr:rowOff>
    </xdr:from>
    <xdr:ext cx="534377" cy="259045"/>
    <xdr:sp macro="" textlink="">
      <xdr:nvSpPr>
        <xdr:cNvPr id="415" name="普通建設事業費 （ うち新規整備　）平均値テキスト">
          <a:extLst>
            <a:ext uri="{FF2B5EF4-FFF2-40B4-BE49-F238E27FC236}">
              <a16:creationId xmlns:a16="http://schemas.microsoft.com/office/drawing/2014/main" id="{00000000-0008-0000-0600-00009F010000}"/>
            </a:ext>
          </a:extLst>
        </xdr:cNvPr>
        <xdr:cNvSpPr txBox="1"/>
      </xdr:nvSpPr>
      <xdr:spPr>
        <a:xfrm>
          <a:off x="10528300" y="13196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16160</xdr:rowOff>
    </xdr:from>
    <xdr:to>
      <xdr:col>55</xdr:col>
      <xdr:colOff>50800</xdr:colOff>
      <xdr:row>77</xdr:row>
      <xdr:rowOff>117760</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10426700" y="13217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124498</xdr:rowOff>
    </xdr:from>
    <xdr:to>
      <xdr:col>50</xdr:col>
      <xdr:colOff>114300</xdr:colOff>
      <xdr:row>77</xdr:row>
      <xdr:rowOff>124840</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flipV="1">
          <a:off x="8750300" y="13326148"/>
          <a:ext cx="889000" cy="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147490</xdr:rowOff>
    </xdr:from>
    <xdr:to>
      <xdr:col>50</xdr:col>
      <xdr:colOff>165100</xdr:colOff>
      <xdr:row>77</xdr:row>
      <xdr:rowOff>77640</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9588500" y="1317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94167</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372111" y="12952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112588</xdr:rowOff>
    </xdr:from>
    <xdr:to>
      <xdr:col>45</xdr:col>
      <xdr:colOff>177800</xdr:colOff>
      <xdr:row>77</xdr:row>
      <xdr:rowOff>124840</xdr:rowOff>
    </xdr:to>
    <xdr:cxnSp macro="">
      <xdr:nvCxnSpPr>
        <xdr:cNvPr id="420" name="直線コネクタ 419">
          <a:extLst>
            <a:ext uri="{FF2B5EF4-FFF2-40B4-BE49-F238E27FC236}">
              <a16:creationId xmlns:a16="http://schemas.microsoft.com/office/drawing/2014/main" id="{00000000-0008-0000-0600-0000A4010000}"/>
            </a:ext>
          </a:extLst>
        </xdr:cNvPr>
        <xdr:cNvCxnSpPr/>
      </xdr:nvCxnSpPr>
      <xdr:spPr>
        <a:xfrm>
          <a:off x="7861300" y="12628438"/>
          <a:ext cx="889000" cy="698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134117</xdr:rowOff>
    </xdr:from>
    <xdr:to>
      <xdr:col>46</xdr:col>
      <xdr:colOff>38100</xdr:colOff>
      <xdr:row>77</xdr:row>
      <xdr:rowOff>64267</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8699500" y="13164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80794</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483111" y="1293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3363</xdr:rowOff>
    </xdr:from>
    <xdr:to>
      <xdr:col>41</xdr:col>
      <xdr:colOff>50800</xdr:colOff>
      <xdr:row>73</xdr:row>
      <xdr:rowOff>112588</xdr:rowOff>
    </xdr:to>
    <xdr:cxnSp macro="">
      <xdr:nvCxnSpPr>
        <xdr:cNvPr id="423" name="直線コネクタ 422">
          <a:extLst>
            <a:ext uri="{FF2B5EF4-FFF2-40B4-BE49-F238E27FC236}">
              <a16:creationId xmlns:a16="http://schemas.microsoft.com/office/drawing/2014/main" id="{00000000-0008-0000-0600-0000A7010000}"/>
            </a:ext>
          </a:extLst>
        </xdr:cNvPr>
        <xdr:cNvCxnSpPr/>
      </xdr:nvCxnSpPr>
      <xdr:spPr>
        <a:xfrm>
          <a:off x="6972300" y="12519213"/>
          <a:ext cx="889000" cy="109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116241</xdr:rowOff>
    </xdr:from>
    <xdr:to>
      <xdr:col>41</xdr:col>
      <xdr:colOff>101600</xdr:colOff>
      <xdr:row>77</xdr:row>
      <xdr:rowOff>46391</xdr:rowOff>
    </xdr:to>
    <xdr:sp macro="" textlink="">
      <xdr:nvSpPr>
        <xdr:cNvPr id="424" name="フローチャート: 判断 423">
          <a:extLst>
            <a:ext uri="{FF2B5EF4-FFF2-40B4-BE49-F238E27FC236}">
              <a16:creationId xmlns:a16="http://schemas.microsoft.com/office/drawing/2014/main" id="{00000000-0008-0000-0600-0000A8010000}"/>
            </a:ext>
          </a:extLst>
        </xdr:cNvPr>
        <xdr:cNvSpPr/>
      </xdr:nvSpPr>
      <xdr:spPr>
        <a:xfrm>
          <a:off x="7810500" y="13146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37518</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594111" y="1323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143033</xdr:rowOff>
    </xdr:from>
    <xdr:to>
      <xdr:col>36</xdr:col>
      <xdr:colOff>165100</xdr:colOff>
      <xdr:row>77</xdr:row>
      <xdr:rowOff>73183</xdr:rowOff>
    </xdr:to>
    <xdr:sp macro="" textlink="">
      <xdr:nvSpPr>
        <xdr:cNvPr id="426" name="フローチャート: 判断 425">
          <a:extLst>
            <a:ext uri="{FF2B5EF4-FFF2-40B4-BE49-F238E27FC236}">
              <a16:creationId xmlns:a16="http://schemas.microsoft.com/office/drawing/2014/main" id="{00000000-0008-0000-0600-0000AA010000}"/>
            </a:ext>
          </a:extLst>
        </xdr:cNvPr>
        <xdr:cNvSpPr/>
      </xdr:nvSpPr>
      <xdr:spPr>
        <a:xfrm>
          <a:off x="6921500" y="1317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64310</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05111" y="13265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13576</xdr:rowOff>
    </xdr:from>
    <xdr:to>
      <xdr:col>55</xdr:col>
      <xdr:colOff>50800</xdr:colOff>
      <xdr:row>77</xdr:row>
      <xdr:rowOff>115176</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10426700" y="1321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36453</xdr:rowOff>
    </xdr:from>
    <xdr:ext cx="534377" cy="259045"/>
    <xdr:sp macro="" textlink="">
      <xdr:nvSpPr>
        <xdr:cNvPr id="434" name="普通建設事業費 （ うち新規整備　）該当値テキスト">
          <a:extLst>
            <a:ext uri="{FF2B5EF4-FFF2-40B4-BE49-F238E27FC236}">
              <a16:creationId xmlns:a16="http://schemas.microsoft.com/office/drawing/2014/main" id="{00000000-0008-0000-0600-0000B2010000}"/>
            </a:ext>
          </a:extLst>
        </xdr:cNvPr>
        <xdr:cNvSpPr txBox="1"/>
      </xdr:nvSpPr>
      <xdr:spPr>
        <a:xfrm>
          <a:off x="10528300" y="1306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73698</xdr:rowOff>
    </xdr:from>
    <xdr:to>
      <xdr:col>50</xdr:col>
      <xdr:colOff>165100</xdr:colOff>
      <xdr:row>78</xdr:row>
      <xdr:rowOff>3848</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9588500" y="13275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166425</xdr:rowOff>
    </xdr:from>
    <xdr:ext cx="469744"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9404428" y="13368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74040</xdr:rowOff>
    </xdr:from>
    <xdr:to>
      <xdr:col>46</xdr:col>
      <xdr:colOff>38100</xdr:colOff>
      <xdr:row>78</xdr:row>
      <xdr:rowOff>4190</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8699500" y="1327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166767</xdr:rowOff>
    </xdr:from>
    <xdr:ext cx="469744"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8515428" y="13368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61788</xdr:rowOff>
    </xdr:from>
    <xdr:to>
      <xdr:col>41</xdr:col>
      <xdr:colOff>101600</xdr:colOff>
      <xdr:row>73</xdr:row>
      <xdr:rowOff>163388</xdr:rowOff>
    </xdr:to>
    <xdr:sp macro="" textlink="">
      <xdr:nvSpPr>
        <xdr:cNvPr id="439" name="楕円 438">
          <a:extLst>
            <a:ext uri="{FF2B5EF4-FFF2-40B4-BE49-F238E27FC236}">
              <a16:creationId xmlns:a16="http://schemas.microsoft.com/office/drawing/2014/main" id="{00000000-0008-0000-0600-0000B7010000}"/>
            </a:ext>
          </a:extLst>
        </xdr:cNvPr>
        <xdr:cNvSpPr/>
      </xdr:nvSpPr>
      <xdr:spPr>
        <a:xfrm>
          <a:off x="7810500" y="12577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8465</xdr:rowOff>
    </xdr:from>
    <xdr:ext cx="534377"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7594111" y="12352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124013</xdr:rowOff>
    </xdr:from>
    <xdr:to>
      <xdr:col>36</xdr:col>
      <xdr:colOff>165100</xdr:colOff>
      <xdr:row>73</xdr:row>
      <xdr:rowOff>54163</xdr:rowOff>
    </xdr:to>
    <xdr:sp macro="" textlink="">
      <xdr:nvSpPr>
        <xdr:cNvPr id="441" name="楕円 440">
          <a:extLst>
            <a:ext uri="{FF2B5EF4-FFF2-40B4-BE49-F238E27FC236}">
              <a16:creationId xmlns:a16="http://schemas.microsoft.com/office/drawing/2014/main" id="{00000000-0008-0000-0600-0000B9010000}"/>
            </a:ext>
          </a:extLst>
        </xdr:cNvPr>
        <xdr:cNvSpPr/>
      </xdr:nvSpPr>
      <xdr:spPr>
        <a:xfrm>
          <a:off x="6921500" y="12468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71</xdr:row>
      <xdr:rowOff>70690</xdr:rowOff>
    </xdr:from>
    <xdr:ext cx="534377"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705111" y="12243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9" name="正方形/長方形 448">
          <a:extLst>
            <a:ext uri="{FF2B5EF4-FFF2-40B4-BE49-F238E27FC236}">
              <a16:creationId xmlns:a16="http://schemas.microsoft.com/office/drawing/2014/main" id="{00000000-0008-0000-0600-0000C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0" name="正方形/長方形 449">
          <a:extLst>
            <a:ext uri="{FF2B5EF4-FFF2-40B4-BE49-F238E27FC236}">
              <a16:creationId xmlns:a16="http://schemas.microsoft.com/office/drawing/2014/main" id="{00000000-0008-0000-0600-0000C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5" name="普通建設事業費 （ うち更新整備　）グラフ枠">
          <a:extLst>
            <a:ext uri="{FF2B5EF4-FFF2-40B4-BE49-F238E27FC236}">
              <a16:creationId xmlns:a16="http://schemas.microsoft.com/office/drawing/2014/main" id="{00000000-0008-0000-0600-0000D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123050</xdr:rowOff>
    </xdr:from>
    <xdr:to>
      <xdr:col>54</xdr:col>
      <xdr:colOff>189865</xdr:colOff>
      <xdr:row>98</xdr:row>
      <xdr:rowOff>42450</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10475595" y="15725000"/>
          <a:ext cx="1270" cy="1119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46277</xdr:rowOff>
    </xdr:from>
    <xdr:ext cx="469744" cy="259045"/>
    <xdr:sp macro="" textlink="">
      <xdr:nvSpPr>
        <xdr:cNvPr id="467" name="普通建設事業費 （ うち更新整備　）最小値テキスト">
          <a:extLst>
            <a:ext uri="{FF2B5EF4-FFF2-40B4-BE49-F238E27FC236}">
              <a16:creationId xmlns:a16="http://schemas.microsoft.com/office/drawing/2014/main" id="{00000000-0008-0000-0600-0000D3010000}"/>
            </a:ext>
          </a:extLst>
        </xdr:cNvPr>
        <xdr:cNvSpPr txBox="1"/>
      </xdr:nvSpPr>
      <xdr:spPr>
        <a:xfrm>
          <a:off x="10528300" y="16848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42450</xdr:rowOff>
    </xdr:from>
    <xdr:to>
      <xdr:col>55</xdr:col>
      <xdr:colOff>88900</xdr:colOff>
      <xdr:row>98</xdr:row>
      <xdr:rowOff>42450</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10388600" y="1684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69727</xdr:rowOff>
    </xdr:from>
    <xdr:ext cx="534377" cy="259045"/>
    <xdr:sp macro="" textlink="">
      <xdr:nvSpPr>
        <xdr:cNvPr id="469" name="普通建設事業費 （ うち更新整備　）最大値テキスト">
          <a:extLst>
            <a:ext uri="{FF2B5EF4-FFF2-40B4-BE49-F238E27FC236}">
              <a16:creationId xmlns:a16="http://schemas.microsoft.com/office/drawing/2014/main" id="{00000000-0008-0000-0600-0000D5010000}"/>
            </a:ext>
          </a:extLst>
        </xdr:cNvPr>
        <xdr:cNvSpPr txBox="1"/>
      </xdr:nvSpPr>
      <xdr:spPr>
        <a:xfrm>
          <a:off x="10528300" y="15500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123050</xdr:rowOff>
    </xdr:from>
    <xdr:to>
      <xdr:col>55</xdr:col>
      <xdr:colOff>88900</xdr:colOff>
      <xdr:row>91</xdr:row>
      <xdr:rowOff>123050</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10388600" y="157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132766</xdr:rowOff>
    </xdr:from>
    <xdr:to>
      <xdr:col>55</xdr:col>
      <xdr:colOff>0</xdr:colOff>
      <xdr:row>96</xdr:row>
      <xdr:rowOff>14446</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9639300" y="16420516"/>
          <a:ext cx="838200" cy="53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110856</xdr:rowOff>
    </xdr:from>
    <xdr:ext cx="534377" cy="259045"/>
    <xdr:sp macro="" textlink="">
      <xdr:nvSpPr>
        <xdr:cNvPr id="472" name="普通建設事業費 （ うち更新整備　）平均値テキスト">
          <a:extLst>
            <a:ext uri="{FF2B5EF4-FFF2-40B4-BE49-F238E27FC236}">
              <a16:creationId xmlns:a16="http://schemas.microsoft.com/office/drawing/2014/main" id="{00000000-0008-0000-0600-0000D8010000}"/>
            </a:ext>
          </a:extLst>
        </xdr:cNvPr>
        <xdr:cNvSpPr txBox="1"/>
      </xdr:nvSpPr>
      <xdr:spPr>
        <a:xfrm>
          <a:off x="10528300" y="163986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132429</xdr:rowOff>
    </xdr:from>
    <xdr:to>
      <xdr:col>55</xdr:col>
      <xdr:colOff>50800</xdr:colOff>
      <xdr:row>96</xdr:row>
      <xdr:rowOff>62579</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10426700" y="16420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166255</xdr:rowOff>
    </xdr:from>
    <xdr:to>
      <xdr:col>50</xdr:col>
      <xdr:colOff>114300</xdr:colOff>
      <xdr:row>96</xdr:row>
      <xdr:rowOff>14446</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a:off x="8750300" y="16282555"/>
          <a:ext cx="889000" cy="191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4451</xdr:rowOff>
    </xdr:from>
    <xdr:to>
      <xdr:col>50</xdr:col>
      <xdr:colOff>165100</xdr:colOff>
      <xdr:row>96</xdr:row>
      <xdr:rowOff>106051</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9588500" y="1646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97178</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372111" y="16556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75958</xdr:rowOff>
    </xdr:from>
    <xdr:to>
      <xdr:col>45</xdr:col>
      <xdr:colOff>177800</xdr:colOff>
      <xdr:row>94</xdr:row>
      <xdr:rowOff>166255</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a:off x="7861300" y="16192258"/>
          <a:ext cx="889000" cy="90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18835</xdr:rowOff>
    </xdr:from>
    <xdr:to>
      <xdr:col>46</xdr:col>
      <xdr:colOff>38100</xdr:colOff>
      <xdr:row>96</xdr:row>
      <xdr:rowOff>120435</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8699500" y="1647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111562</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83111" y="16570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75958</xdr:rowOff>
    </xdr:from>
    <xdr:to>
      <xdr:col>41</xdr:col>
      <xdr:colOff>50800</xdr:colOff>
      <xdr:row>96</xdr:row>
      <xdr:rowOff>19019</xdr:rowOff>
    </xdr:to>
    <xdr:cxnSp macro="">
      <xdr:nvCxnSpPr>
        <xdr:cNvPr id="480" name="直線コネクタ 479">
          <a:extLst>
            <a:ext uri="{FF2B5EF4-FFF2-40B4-BE49-F238E27FC236}">
              <a16:creationId xmlns:a16="http://schemas.microsoft.com/office/drawing/2014/main" id="{00000000-0008-0000-0600-0000E0010000}"/>
            </a:ext>
          </a:extLst>
        </xdr:cNvPr>
        <xdr:cNvCxnSpPr/>
      </xdr:nvCxnSpPr>
      <xdr:spPr>
        <a:xfrm flipV="1">
          <a:off x="6972300" y="16192258"/>
          <a:ext cx="889000" cy="28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153708</xdr:rowOff>
    </xdr:from>
    <xdr:to>
      <xdr:col>41</xdr:col>
      <xdr:colOff>101600</xdr:colOff>
      <xdr:row>96</xdr:row>
      <xdr:rowOff>83858</xdr:rowOff>
    </xdr:to>
    <xdr:sp macro=""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7810500" y="16441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74985</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94111" y="16534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136125</xdr:rowOff>
    </xdr:from>
    <xdr:to>
      <xdr:col>36</xdr:col>
      <xdr:colOff>165100</xdr:colOff>
      <xdr:row>96</xdr:row>
      <xdr:rowOff>66275</xdr:rowOff>
    </xdr:to>
    <xdr:sp macro="" textlink="">
      <xdr:nvSpPr>
        <xdr:cNvPr id="483" name="フローチャート: 判断 482">
          <a:extLst>
            <a:ext uri="{FF2B5EF4-FFF2-40B4-BE49-F238E27FC236}">
              <a16:creationId xmlns:a16="http://schemas.microsoft.com/office/drawing/2014/main" id="{00000000-0008-0000-0600-0000E3010000}"/>
            </a:ext>
          </a:extLst>
        </xdr:cNvPr>
        <xdr:cNvSpPr/>
      </xdr:nvSpPr>
      <xdr:spPr>
        <a:xfrm>
          <a:off x="6921500" y="1642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82802</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05111" y="16199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81966</xdr:rowOff>
    </xdr:from>
    <xdr:to>
      <xdr:col>55</xdr:col>
      <xdr:colOff>50800</xdr:colOff>
      <xdr:row>96</xdr:row>
      <xdr:rowOff>12116</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10426700" y="16369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104843</xdr:rowOff>
    </xdr:from>
    <xdr:ext cx="534377" cy="259045"/>
    <xdr:sp macro="" textlink="">
      <xdr:nvSpPr>
        <xdr:cNvPr id="491" name="普通建設事業費 （ うち更新整備　）該当値テキスト">
          <a:extLst>
            <a:ext uri="{FF2B5EF4-FFF2-40B4-BE49-F238E27FC236}">
              <a16:creationId xmlns:a16="http://schemas.microsoft.com/office/drawing/2014/main" id="{00000000-0008-0000-0600-0000EB010000}"/>
            </a:ext>
          </a:extLst>
        </xdr:cNvPr>
        <xdr:cNvSpPr txBox="1"/>
      </xdr:nvSpPr>
      <xdr:spPr>
        <a:xfrm>
          <a:off x="10528300" y="16221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135096</xdr:rowOff>
    </xdr:from>
    <xdr:to>
      <xdr:col>50</xdr:col>
      <xdr:colOff>165100</xdr:colOff>
      <xdr:row>96</xdr:row>
      <xdr:rowOff>65246</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9588500" y="1642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81773</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9372111" y="16198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115455</xdr:rowOff>
    </xdr:from>
    <xdr:to>
      <xdr:col>46</xdr:col>
      <xdr:colOff>38100</xdr:colOff>
      <xdr:row>95</xdr:row>
      <xdr:rowOff>45605</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8699500" y="16231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62132</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8483111" y="16006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25158</xdr:rowOff>
    </xdr:from>
    <xdr:to>
      <xdr:col>41</xdr:col>
      <xdr:colOff>101600</xdr:colOff>
      <xdr:row>94</xdr:row>
      <xdr:rowOff>126758</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7810500" y="16141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143285</xdr:rowOff>
    </xdr:from>
    <xdr:ext cx="534377"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7594111" y="15916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139669</xdr:rowOff>
    </xdr:from>
    <xdr:to>
      <xdr:col>36</xdr:col>
      <xdr:colOff>165100</xdr:colOff>
      <xdr:row>96</xdr:row>
      <xdr:rowOff>69819</xdr:rowOff>
    </xdr:to>
    <xdr:sp macro="" textlink="">
      <xdr:nvSpPr>
        <xdr:cNvPr id="498" name="楕円 497">
          <a:extLst>
            <a:ext uri="{FF2B5EF4-FFF2-40B4-BE49-F238E27FC236}">
              <a16:creationId xmlns:a16="http://schemas.microsoft.com/office/drawing/2014/main" id="{00000000-0008-0000-0600-0000F2010000}"/>
            </a:ext>
          </a:extLst>
        </xdr:cNvPr>
        <xdr:cNvSpPr/>
      </xdr:nvSpPr>
      <xdr:spPr>
        <a:xfrm>
          <a:off x="6921500" y="16427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60946</xdr:rowOff>
    </xdr:from>
    <xdr:ext cx="534377"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6705111" y="16520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7" name="正方形/長方形 506">
          <a:extLst>
            <a:ext uri="{FF2B5EF4-FFF2-40B4-BE49-F238E27FC236}">
              <a16:creationId xmlns:a16="http://schemas.microsoft.com/office/drawing/2014/main" id="{00000000-0008-0000-0600-0000F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2" name="災害復旧事業費グラフ枠">
          <a:extLst>
            <a:ext uri="{FF2B5EF4-FFF2-40B4-BE49-F238E27FC236}">
              <a16:creationId xmlns:a16="http://schemas.microsoft.com/office/drawing/2014/main" id="{00000000-0008-0000-0600-00000A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129337</xdr:rowOff>
    </xdr:from>
    <xdr:to>
      <xdr:col>85</xdr:col>
      <xdr:colOff>126364</xdr:colOff>
      <xdr:row>39</xdr:row>
      <xdr:rowOff>44450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6317595" y="5444287"/>
          <a:ext cx="1269" cy="1286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4" name="災害復旧事業費最小値テキスト">
          <a:extLst>
            <a:ext uri="{FF2B5EF4-FFF2-40B4-BE49-F238E27FC236}">
              <a16:creationId xmlns:a16="http://schemas.microsoft.com/office/drawing/2014/main" id="{00000000-0008-0000-0600-00000C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76014</xdr:rowOff>
    </xdr:from>
    <xdr:ext cx="534377" cy="259045"/>
    <xdr:sp macro="" textlink="">
      <xdr:nvSpPr>
        <xdr:cNvPr id="526" name="災害復旧事業費最大値テキスト">
          <a:extLst>
            <a:ext uri="{FF2B5EF4-FFF2-40B4-BE49-F238E27FC236}">
              <a16:creationId xmlns:a16="http://schemas.microsoft.com/office/drawing/2014/main" id="{00000000-0008-0000-0600-00000E020000}"/>
            </a:ext>
          </a:extLst>
        </xdr:cNvPr>
        <xdr:cNvSpPr txBox="1"/>
      </xdr:nvSpPr>
      <xdr:spPr>
        <a:xfrm>
          <a:off x="16370300" y="5219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129337</xdr:rowOff>
    </xdr:from>
    <xdr:to>
      <xdr:col>86</xdr:col>
      <xdr:colOff>25400</xdr:colOff>
      <xdr:row>31</xdr:row>
      <xdr:rowOff>129337</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6230600" y="5444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103700</xdr:rowOff>
    </xdr:from>
    <xdr:ext cx="469744" cy="259045"/>
    <xdr:sp macro="" textlink="">
      <xdr:nvSpPr>
        <xdr:cNvPr id="529" name="災害復旧事業費平均値テキスト">
          <a:extLst>
            <a:ext uri="{FF2B5EF4-FFF2-40B4-BE49-F238E27FC236}">
              <a16:creationId xmlns:a16="http://schemas.microsoft.com/office/drawing/2014/main" id="{00000000-0008-0000-0600-000011020000}"/>
            </a:ext>
          </a:extLst>
        </xdr:cNvPr>
        <xdr:cNvSpPr txBox="1"/>
      </xdr:nvSpPr>
      <xdr:spPr>
        <a:xfrm>
          <a:off x="16370300" y="64473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80823</xdr:rowOff>
    </xdr:from>
    <xdr:to>
      <xdr:col>85</xdr:col>
      <xdr:colOff>177800</xdr:colOff>
      <xdr:row>39</xdr:row>
      <xdr:rowOff>10973</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6268700" y="6595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106273</xdr:rowOff>
    </xdr:from>
    <xdr:to>
      <xdr:col>81</xdr:col>
      <xdr:colOff>101600</xdr:colOff>
      <xdr:row>39</xdr:row>
      <xdr:rowOff>36423</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5430500" y="6621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52951</xdr:rowOff>
    </xdr:from>
    <xdr:ext cx="378565"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2017" y="63966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26619</xdr:rowOff>
    </xdr:from>
    <xdr:to>
      <xdr:col>76</xdr:col>
      <xdr:colOff>114300</xdr:colOff>
      <xdr:row>39</xdr:row>
      <xdr:rowOff>44450</xdr:rowOff>
    </xdr:to>
    <xdr:cxnSp macro="">
      <xdr:nvCxnSpPr>
        <xdr:cNvPr id="534" name="直線コネクタ 533">
          <a:extLst>
            <a:ext uri="{FF2B5EF4-FFF2-40B4-BE49-F238E27FC236}">
              <a16:creationId xmlns:a16="http://schemas.microsoft.com/office/drawing/2014/main" id="{00000000-0008-0000-0600-000016020000}"/>
            </a:ext>
          </a:extLst>
        </xdr:cNvPr>
        <xdr:cNvCxnSpPr/>
      </xdr:nvCxnSpPr>
      <xdr:spPr>
        <a:xfrm>
          <a:off x="13703300" y="6713169"/>
          <a:ext cx="889000" cy="17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62535</xdr:rowOff>
    </xdr:from>
    <xdr:to>
      <xdr:col>76</xdr:col>
      <xdr:colOff>165100</xdr:colOff>
      <xdr:row>38</xdr:row>
      <xdr:rowOff>164135</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4541500" y="65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9212</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357428" y="6352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26619</xdr:rowOff>
    </xdr:from>
    <xdr:to>
      <xdr:col>71</xdr:col>
      <xdr:colOff>177800</xdr:colOff>
      <xdr:row>39</xdr:row>
      <xdr:rowOff>44450</xdr:rowOff>
    </xdr:to>
    <xdr:cxnSp macro="">
      <xdr:nvCxnSpPr>
        <xdr:cNvPr id="537" name="直線コネクタ 536">
          <a:extLst>
            <a:ext uri="{FF2B5EF4-FFF2-40B4-BE49-F238E27FC236}">
              <a16:creationId xmlns:a16="http://schemas.microsoft.com/office/drawing/2014/main" id="{00000000-0008-0000-0600-000019020000}"/>
            </a:ext>
          </a:extLst>
        </xdr:cNvPr>
        <xdr:cNvCxnSpPr/>
      </xdr:nvCxnSpPr>
      <xdr:spPr>
        <a:xfrm flipV="1">
          <a:off x="12814300" y="6713169"/>
          <a:ext cx="889000" cy="17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108102</xdr:rowOff>
    </xdr:from>
    <xdr:to>
      <xdr:col>72</xdr:col>
      <xdr:colOff>38100</xdr:colOff>
      <xdr:row>38</xdr:row>
      <xdr:rowOff>38252</xdr:rowOff>
    </xdr:to>
    <xdr:sp macro="" textlink="">
      <xdr:nvSpPr>
        <xdr:cNvPr id="538" name="フローチャート: 判断 537">
          <a:extLst>
            <a:ext uri="{FF2B5EF4-FFF2-40B4-BE49-F238E27FC236}">
              <a16:creationId xmlns:a16="http://schemas.microsoft.com/office/drawing/2014/main" id="{00000000-0008-0000-0600-00001A020000}"/>
            </a:ext>
          </a:extLst>
        </xdr:cNvPr>
        <xdr:cNvSpPr/>
      </xdr:nvSpPr>
      <xdr:spPr>
        <a:xfrm>
          <a:off x="13652500" y="6451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54779</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468428" y="6226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140030</xdr:rowOff>
    </xdr:from>
    <xdr:to>
      <xdr:col>67</xdr:col>
      <xdr:colOff>101600</xdr:colOff>
      <xdr:row>38</xdr:row>
      <xdr:rowOff>70180</xdr:rowOff>
    </xdr:to>
    <xdr:sp macro="" textlink="">
      <xdr:nvSpPr>
        <xdr:cNvPr id="540" name="フローチャート: 判断 539">
          <a:extLst>
            <a:ext uri="{FF2B5EF4-FFF2-40B4-BE49-F238E27FC236}">
              <a16:creationId xmlns:a16="http://schemas.microsoft.com/office/drawing/2014/main" id="{00000000-0008-0000-0600-00001C020000}"/>
            </a:ext>
          </a:extLst>
        </xdr:cNvPr>
        <xdr:cNvSpPr/>
      </xdr:nvSpPr>
      <xdr:spPr>
        <a:xfrm>
          <a:off x="12763500" y="648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86707</xdr:rowOff>
    </xdr:from>
    <xdr:ext cx="469744"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579428" y="6258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48" name="災害復旧事業費該当値テキスト">
          <a:extLst>
            <a:ext uri="{FF2B5EF4-FFF2-40B4-BE49-F238E27FC236}">
              <a16:creationId xmlns:a16="http://schemas.microsoft.com/office/drawing/2014/main" id="{00000000-0008-0000-0600-000024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147269</xdr:rowOff>
    </xdr:from>
    <xdr:to>
      <xdr:col>72</xdr:col>
      <xdr:colOff>38100</xdr:colOff>
      <xdr:row>39</xdr:row>
      <xdr:rowOff>77419</xdr:rowOff>
    </xdr:to>
    <xdr:sp macro="" textlink="">
      <xdr:nvSpPr>
        <xdr:cNvPr id="553" name="楕円 552">
          <a:extLst>
            <a:ext uri="{FF2B5EF4-FFF2-40B4-BE49-F238E27FC236}">
              <a16:creationId xmlns:a16="http://schemas.microsoft.com/office/drawing/2014/main" id="{00000000-0008-0000-0600-000029020000}"/>
            </a:ext>
          </a:extLst>
        </xdr:cNvPr>
        <xdr:cNvSpPr/>
      </xdr:nvSpPr>
      <xdr:spPr>
        <a:xfrm>
          <a:off x="13652500" y="6662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68546</xdr:rowOff>
    </xdr:from>
    <xdr:ext cx="378565"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3514017" y="67550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55" name="楕円 554">
          <a:extLst>
            <a:ext uri="{FF2B5EF4-FFF2-40B4-BE49-F238E27FC236}">
              <a16:creationId xmlns:a16="http://schemas.microsoft.com/office/drawing/2014/main" id="{00000000-0008-0000-0600-00002B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4" name="正方形/長方形 563">
          <a:extLst>
            <a:ext uri="{FF2B5EF4-FFF2-40B4-BE49-F238E27FC236}">
              <a16:creationId xmlns:a16="http://schemas.microsoft.com/office/drawing/2014/main" id="{00000000-0008-0000-0600-00003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失業対策事業費グラフ枠">
          <a:extLst>
            <a:ext uri="{FF2B5EF4-FFF2-40B4-BE49-F238E27FC236}">
              <a16:creationId xmlns:a16="http://schemas.microsoft.com/office/drawing/2014/main" id="{00000000-0008-0000-06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3" name="失業対策事業費最小値テキスト">
          <a:extLst>
            <a:ext uri="{FF2B5EF4-FFF2-40B4-BE49-F238E27FC236}">
              <a16:creationId xmlns:a16="http://schemas.microsoft.com/office/drawing/2014/main" id="{00000000-0008-0000-0600-00003D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5" name="失業対策事業費最大値テキスト">
          <a:extLst>
            <a:ext uri="{FF2B5EF4-FFF2-40B4-BE49-F238E27FC236}">
              <a16:creationId xmlns:a16="http://schemas.microsoft.com/office/drawing/2014/main" id="{00000000-0008-0000-0600-00003F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8" name="失業対策事業費平均値テキスト">
          <a:extLst>
            <a:ext uri="{FF2B5EF4-FFF2-40B4-BE49-F238E27FC236}">
              <a16:creationId xmlns:a16="http://schemas.microsoft.com/office/drawing/2014/main" id="{00000000-0008-0000-0600-000042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6" name="直線コネクタ 585">
          <a:extLst>
            <a:ext uri="{FF2B5EF4-FFF2-40B4-BE49-F238E27FC236}">
              <a16:creationId xmlns:a16="http://schemas.microsoft.com/office/drawing/2014/main" id="{00000000-0008-0000-0600-00004A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フローチャート: 判断 588">
          <a:extLst>
            <a:ext uri="{FF2B5EF4-FFF2-40B4-BE49-F238E27FC236}">
              <a16:creationId xmlns:a16="http://schemas.microsoft.com/office/drawing/2014/main" id="{00000000-0008-0000-0600-00004D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7" name="失業対策事業費該当値テキスト">
          <a:extLst>
            <a:ext uri="{FF2B5EF4-FFF2-40B4-BE49-F238E27FC236}">
              <a16:creationId xmlns:a16="http://schemas.microsoft.com/office/drawing/2014/main" id="{00000000-0008-0000-0600-000055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4" name="楕円 603">
          <a:extLst>
            <a:ext uri="{FF2B5EF4-FFF2-40B4-BE49-F238E27FC236}">
              <a16:creationId xmlns:a16="http://schemas.microsoft.com/office/drawing/2014/main" id="{00000000-0008-0000-0600-00005C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6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139700</xdr:rowOff>
    </xdr:from>
    <xdr:to>
      <xdr:col>89</xdr:col>
      <xdr:colOff>177800</xdr:colOff>
      <xdr:row>79</xdr:row>
      <xdr:rowOff>139700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168927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82550</xdr:rowOff>
    </xdr:from>
    <xdr:to>
      <xdr:col>89</xdr:col>
      <xdr:colOff>177800</xdr:colOff>
      <xdr:row>76</xdr:row>
      <xdr:rowOff>82550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111777</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25400</xdr:rowOff>
    </xdr:from>
    <xdr:to>
      <xdr:col>89</xdr:col>
      <xdr:colOff>177800</xdr:colOff>
      <xdr:row>73</xdr:row>
      <xdr:rowOff>25400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54627</xdr:rowOff>
    </xdr:from>
    <xdr:ext cx="53129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914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69</xdr:row>
      <xdr:rowOff>139700</xdr:rowOff>
    </xdr:from>
    <xdr:to>
      <xdr:col>89</xdr:col>
      <xdr:colOff>177800</xdr:colOff>
      <xdr:row>69</xdr:row>
      <xdr:rowOff>139700</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68</xdr:row>
      <xdr:rowOff>168927</xdr:rowOff>
    </xdr:from>
    <xdr:ext cx="531299"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1914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公債費グラフ枠">
          <a:extLst>
            <a:ext uri="{FF2B5EF4-FFF2-40B4-BE49-F238E27FC236}">
              <a16:creationId xmlns:a16="http://schemas.microsoft.com/office/drawing/2014/main" id="{00000000-0008-0000-0600-00007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142129</xdr:rowOff>
    </xdr:from>
    <xdr:to>
      <xdr:col>85</xdr:col>
      <xdr:colOff>126364</xdr:colOff>
      <xdr:row>78</xdr:row>
      <xdr:rowOff>98067</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6317595" y="12143629"/>
          <a:ext cx="1269" cy="1327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101894</xdr:rowOff>
    </xdr:from>
    <xdr:ext cx="534377" cy="259045"/>
    <xdr:sp macro="" textlink="">
      <xdr:nvSpPr>
        <xdr:cNvPr id="635" name="公債費最小値テキスト">
          <a:extLst>
            <a:ext uri="{FF2B5EF4-FFF2-40B4-BE49-F238E27FC236}">
              <a16:creationId xmlns:a16="http://schemas.microsoft.com/office/drawing/2014/main" id="{00000000-0008-0000-0600-00007B020000}"/>
            </a:ext>
          </a:extLst>
        </xdr:cNvPr>
        <xdr:cNvSpPr txBox="1"/>
      </xdr:nvSpPr>
      <xdr:spPr>
        <a:xfrm>
          <a:off x="16370300" y="13474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98067</xdr:rowOff>
    </xdr:from>
    <xdr:to>
      <xdr:col>86</xdr:col>
      <xdr:colOff>25400</xdr:colOff>
      <xdr:row>78</xdr:row>
      <xdr:rowOff>98067</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6230600" y="1347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88806</xdr:rowOff>
    </xdr:from>
    <xdr:ext cx="534377" cy="259045"/>
    <xdr:sp macro="" textlink="">
      <xdr:nvSpPr>
        <xdr:cNvPr id="637" name="公債費最大値テキスト">
          <a:extLst>
            <a:ext uri="{FF2B5EF4-FFF2-40B4-BE49-F238E27FC236}">
              <a16:creationId xmlns:a16="http://schemas.microsoft.com/office/drawing/2014/main" id="{00000000-0008-0000-0600-00007D020000}"/>
            </a:ext>
          </a:extLst>
        </xdr:cNvPr>
        <xdr:cNvSpPr txBox="1"/>
      </xdr:nvSpPr>
      <xdr:spPr>
        <a:xfrm>
          <a:off x="16370300" y="11918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142129</xdr:rowOff>
    </xdr:from>
    <xdr:to>
      <xdr:col>86</xdr:col>
      <xdr:colOff>25400</xdr:colOff>
      <xdr:row>70</xdr:row>
      <xdr:rowOff>142129</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a:off x="16230600" y="12143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167075</xdr:rowOff>
    </xdr:from>
    <xdr:to>
      <xdr:col>85</xdr:col>
      <xdr:colOff>127000</xdr:colOff>
      <xdr:row>74</xdr:row>
      <xdr:rowOff>4111</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flipV="1">
          <a:off x="15481300" y="12682925"/>
          <a:ext cx="838200" cy="8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138651</xdr:rowOff>
    </xdr:from>
    <xdr:ext cx="534377" cy="259045"/>
    <xdr:sp macro="" textlink="">
      <xdr:nvSpPr>
        <xdr:cNvPr id="640" name="公債費平均値テキスト">
          <a:extLst>
            <a:ext uri="{FF2B5EF4-FFF2-40B4-BE49-F238E27FC236}">
              <a16:creationId xmlns:a16="http://schemas.microsoft.com/office/drawing/2014/main" id="{00000000-0008-0000-0600-000080020000}"/>
            </a:ext>
          </a:extLst>
        </xdr:cNvPr>
        <xdr:cNvSpPr txBox="1"/>
      </xdr:nvSpPr>
      <xdr:spPr>
        <a:xfrm>
          <a:off x="16370300" y="128259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160224</xdr:rowOff>
    </xdr:from>
    <xdr:to>
      <xdr:col>85</xdr:col>
      <xdr:colOff>177800</xdr:colOff>
      <xdr:row>75</xdr:row>
      <xdr:rowOff>90374</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6268700" y="12847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4111</xdr:rowOff>
    </xdr:from>
    <xdr:to>
      <xdr:col>81</xdr:col>
      <xdr:colOff>50800</xdr:colOff>
      <xdr:row>74</xdr:row>
      <xdr:rowOff>26115</xdr:rowOff>
    </xdr:to>
    <xdr:cxnSp macro="">
      <xdr:nvCxnSpPr>
        <xdr:cNvPr id="642" name="直線コネクタ 641">
          <a:extLst>
            <a:ext uri="{FF2B5EF4-FFF2-40B4-BE49-F238E27FC236}">
              <a16:creationId xmlns:a16="http://schemas.microsoft.com/office/drawing/2014/main" id="{00000000-0008-0000-0600-000082020000}"/>
            </a:ext>
          </a:extLst>
        </xdr:cNvPr>
        <xdr:cNvCxnSpPr/>
      </xdr:nvCxnSpPr>
      <xdr:spPr>
        <a:xfrm flipV="1">
          <a:off x="14592300" y="12691411"/>
          <a:ext cx="889000" cy="2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157337</xdr:rowOff>
    </xdr:from>
    <xdr:to>
      <xdr:col>81</xdr:col>
      <xdr:colOff>101600</xdr:colOff>
      <xdr:row>75</xdr:row>
      <xdr:rowOff>87487</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5430500" y="12844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78614</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14111" y="12937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26115</xdr:rowOff>
    </xdr:from>
    <xdr:to>
      <xdr:col>76</xdr:col>
      <xdr:colOff>114300</xdr:colOff>
      <xdr:row>74</xdr:row>
      <xdr:rowOff>30772</xdr:rowOff>
    </xdr:to>
    <xdr:cxnSp macro="">
      <xdr:nvCxnSpPr>
        <xdr:cNvPr id="645" name="直線コネクタ 644">
          <a:extLst>
            <a:ext uri="{FF2B5EF4-FFF2-40B4-BE49-F238E27FC236}">
              <a16:creationId xmlns:a16="http://schemas.microsoft.com/office/drawing/2014/main" id="{00000000-0008-0000-0600-000085020000}"/>
            </a:ext>
          </a:extLst>
        </xdr:cNvPr>
        <xdr:cNvCxnSpPr/>
      </xdr:nvCxnSpPr>
      <xdr:spPr>
        <a:xfrm flipV="1">
          <a:off x="13703300" y="12713415"/>
          <a:ext cx="889000" cy="4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161652</xdr:rowOff>
    </xdr:from>
    <xdr:to>
      <xdr:col>76</xdr:col>
      <xdr:colOff>165100</xdr:colOff>
      <xdr:row>75</xdr:row>
      <xdr:rowOff>91802</xdr:rowOff>
    </xdr:to>
    <xdr:sp macro="" textlink="">
      <xdr:nvSpPr>
        <xdr:cNvPr id="646" name="フローチャート: 判断 645">
          <a:extLst>
            <a:ext uri="{FF2B5EF4-FFF2-40B4-BE49-F238E27FC236}">
              <a16:creationId xmlns:a16="http://schemas.microsoft.com/office/drawing/2014/main" id="{00000000-0008-0000-0600-000086020000}"/>
            </a:ext>
          </a:extLst>
        </xdr:cNvPr>
        <xdr:cNvSpPr/>
      </xdr:nvSpPr>
      <xdr:spPr>
        <a:xfrm>
          <a:off x="14541500" y="1284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82929</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325111" y="12941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30772</xdr:rowOff>
    </xdr:from>
    <xdr:to>
      <xdr:col>71</xdr:col>
      <xdr:colOff>177800</xdr:colOff>
      <xdr:row>74</xdr:row>
      <xdr:rowOff>148930</xdr:rowOff>
    </xdr:to>
    <xdr:cxnSp macro="">
      <xdr:nvCxnSpPr>
        <xdr:cNvPr id="648" name="直線コネクタ 647">
          <a:extLst>
            <a:ext uri="{FF2B5EF4-FFF2-40B4-BE49-F238E27FC236}">
              <a16:creationId xmlns:a16="http://schemas.microsoft.com/office/drawing/2014/main" id="{00000000-0008-0000-0600-000088020000}"/>
            </a:ext>
          </a:extLst>
        </xdr:cNvPr>
        <xdr:cNvCxnSpPr/>
      </xdr:nvCxnSpPr>
      <xdr:spPr>
        <a:xfrm flipV="1">
          <a:off x="12814300" y="12718072"/>
          <a:ext cx="889000" cy="118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10861</xdr:rowOff>
    </xdr:from>
    <xdr:to>
      <xdr:col>72</xdr:col>
      <xdr:colOff>38100</xdr:colOff>
      <xdr:row>75</xdr:row>
      <xdr:rowOff>112461</xdr:rowOff>
    </xdr:to>
    <xdr:sp macro="" textlink="">
      <xdr:nvSpPr>
        <xdr:cNvPr id="649" name="フローチャート: 判断 648">
          <a:extLst>
            <a:ext uri="{FF2B5EF4-FFF2-40B4-BE49-F238E27FC236}">
              <a16:creationId xmlns:a16="http://schemas.microsoft.com/office/drawing/2014/main" id="{00000000-0008-0000-0600-000089020000}"/>
            </a:ext>
          </a:extLst>
        </xdr:cNvPr>
        <xdr:cNvSpPr/>
      </xdr:nvSpPr>
      <xdr:spPr>
        <a:xfrm>
          <a:off x="13652500" y="12869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103588</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3436111" y="12962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162881</xdr:rowOff>
    </xdr:from>
    <xdr:to>
      <xdr:col>67</xdr:col>
      <xdr:colOff>101600</xdr:colOff>
      <xdr:row>75</xdr:row>
      <xdr:rowOff>93031</xdr:rowOff>
    </xdr:to>
    <xdr:sp macro="" textlink="">
      <xdr:nvSpPr>
        <xdr:cNvPr id="651" name="フローチャート: 判断 650">
          <a:extLst>
            <a:ext uri="{FF2B5EF4-FFF2-40B4-BE49-F238E27FC236}">
              <a16:creationId xmlns:a16="http://schemas.microsoft.com/office/drawing/2014/main" id="{00000000-0008-0000-0600-00008B020000}"/>
            </a:ext>
          </a:extLst>
        </xdr:cNvPr>
        <xdr:cNvSpPr/>
      </xdr:nvSpPr>
      <xdr:spPr>
        <a:xfrm>
          <a:off x="12763500" y="1285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84158</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547111" y="12942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116275</xdr:rowOff>
    </xdr:from>
    <xdr:to>
      <xdr:col>85</xdr:col>
      <xdr:colOff>177800</xdr:colOff>
      <xdr:row>74</xdr:row>
      <xdr:rowOff>46425</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6268700" y="1263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139152</xdr:rowOff>
    </xdr:from>
    <xdr:ext cx="534377" cy="259045"/>
    <xdr:sp macro="" textlink="">
      <xdr:nvSpPr>
        <xdr:cNvPr id="659" name="公債費該当値テキスト">
          <a:extLst>
            <a:ext uri="{FF2B5EF4-FFF2-40B4-BE49-F238E27FC236}">
              <a16:creationId xmlns:a16="http://schemas.microsoft.com/office/drawing/2014/main" id="{00000000-0008-0000-0600-000093020000}"/>
            </a:ext>
          </a:extLst>
        </xdr:cNvPr>
        <xdr:cNvSpPr txBox="1"/>
      </xdr:nvSpPr>
      <xdr:spPr>
        <a:xfrm>
          <a:off x="16370300" y="12483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124761</xdr:rowOff>
    </xdr:from>
    <xdr:to>
      <xdr:col>81</xdr:col>
      <xdr:colOff>101600</xdr:colOff>
      <xdr:row>74</xdr:row>
      <xdr:rowOff>54911</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5430500" y="12640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71438</xdr:rowOff>
    </xdr:from>
    <xdr:ext cx="534377"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5214111" y="1241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146765</xdr:rowOff>
    </xdr:from>
    <xdr:to>
      <xdr:col>76</xdr:col>
      <xdr:colOff>165100</xdr:colOff>
      <xdr:row>74</xdr:row>
      <xdr:rowOff>76915</xdr:rowOff>
    </xdr:to>
    <xdr:sp macro="" textlink="">
      <xdr:nvSpPr>
        <xdr:cNvPr id="662" name="楕円 661">
          <a:extLst>
            <a:ext uri="{FF2B5EF4-FFF2-40B4-BE49-F238E27FC236}">
              <a16:creationId xmlns:a16="http://schemas.microsoft.com/office/drawing/2014/main" id="{00000000-0008-0000-0600-000096020000}"/>
            </a:ext>
          </a:extLst>
        </xdr:cNvPr>
        <xdr:cNvSpPr/>
      </xdr:nvSpPr>
      <xdr:spPr>
        <a:xfrm>
          <a:off x="14541500" y="12662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93442</xdr:rowOff>
    </xdr:from>
    <xdr:ext cx="534377"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4325111" y="12437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151422</xdr:rowOff>
    </xdr:from>
    <xdr:to>
      <xdr:col>72</xdr:col>
      <xdr:colOff>38100</xdr:colOff>
      <xdr:row>74</xdr:row>
      <xdr:rowOff>81572</xdr:rowOff>
    </xdr:to>
    <xdr:sp macro="" textlink="">
      <xdr:nvSpPr>
        <xdr:cNvPr id="664" name="楕円 663">
          <a:extLst>
            <a:ext uri="{FF2B5EF4-FFF2-40B4-BE49-F238E27FC236}">
              <a16:creationId xmlns:a16="http://schemas.microsoft.com/office/drawing/2014/main" id="{00000000-0008-0000-0600-000098020000}"/>
            </a:ext>
          </a:extLst>
        </xdr:cNvPr>
        <xdr:cNvSpPr/>
      </xdr:nvSpPr>
      <xdr:spPr>
        <a:xfrm>
          <a:off x="13652500" y="126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98099</xdr:rowOff>
    </xdr:from>
    <xdr:ext cx="534377"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3436111" y="12442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98130</xdr:rowOff>
    </xdr:from>
    <xdr:to>
      <xdr:col>67</xdr:col>
      <xdr:colOff>101600</xdr:colOff>
      <xdr:row>75</xdr:row>
      <xdr:rowOff>28280</xdr:rowOff>
    </xdr:to>
    <xdr:sp macro="" textlink="">
      <xdr:nvSpPr>
        <xdr:cNvPr id="666" name="楕円 665">
          <a:extLst>
            <a:ext uri="{FF2B5EF4-FFF2-40B4-BE49-F238E27FC236}">
              <a16:creationId xmlns:a16="http://schemas.microsoft.com/office/drawing/2014/main" id="{00000000-0008-0000-0600-00009A020000}"/>
            </a:ext>
          </a:extLst>
        </xdr:cNvPr>
        <xdr:cNvSpPr/>
      </xdr:nvSpPr>
      <xdr:spPr>
        <a:xfrm>
          <a:off x="12763500" y="1278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44807</xdr:rowOff>
    </xdr:from>
    <xdr:ext cx="534377"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547111" y="12560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600-0000A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a:extLst>
            <a:ext uri="{FF2B5EF4-FFF2-40B4-BE49-F238E27FC236}">
              <a16:creationId xmlns:a16="http://schemas.microsoft.com/office/drawing/2014/main" id="{00000000-0008-0000-0600-0000A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a:extLst>
            <a:ext uri="{FF2B5EF4-FFF2-40B4-BE49-F238E27FC236}">
              <a16:creationId xmlns:a16="http://schemas.microsoft.com/office/drawing/2014/main" id="{00000000-0008-0000-0600-0000A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a:extLst>
            <a:ext uri="{FF2B5EF4-FFF2-40B4-BE49-F238E27FC236}">
              <a16:creationId xmlns:a16="http://schemas.microsoft.com/office/drawing/2014/main" id="{00000000-0008-0000-0600-0000A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2" name="積立金グラフ枠">
          <a:extLst>
            <a:ext uri="{FF2B5EF4-FFF2-40B4-BE49-F238E27FC236}">
              <a16:creationId xmlns:a16="http://schemas.microsoft.com/office/drawing/2014/main" id="{00000000-0008-0000-0600-0000B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143717</xdr:rowOff>
    </xdr:from>
    <xdr:to>
      <xdr:col>85</xdr:col>
      <xdr:colOff>126364</xdr:colOff>
      <xdr:row>99</xdr:row>
      <xdr:rowOff>36111</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6317595" y="15574217"/>
          <a:ext cx="1269" cy="1435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39938</xdr:rowOff>
    </xdr:from>
    <xdr:ext cx="469744" cy="259045"/>
    <xdr:sp macro="" textlink="">
      <xdr:nvSpPr>
        <xdr:cNvPr id="694" name="積立金最小値テキスト">
          <a:extLst>
            <a:ext uri="{FF2B5EF4-FFF2-40B4-BE49-F238E27FC236}">
              <a16:creationId xmlns:a16="http://schemas.microsoft.com/office/drawing/2014/main" id="{00000000-0008-0000-0600-0000B6020000}"/>
            </a:ext>
          </a:extLst>
        </xdr:cNvPr>
        <xdr:cNvSpPr txBox="1"/>
      </xdr:nvSpPr>
      <xdr:spPr>
        <a:xfrm>
          <a:off x="16370300" y="17013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36111</xdr:rowOff>
    </xdr:from>
    <xdr:to>
      <xdr:col>86</xdr:col>
      <xdr:colOff>25400</xdr:colOff>
      <xdr:row>99</xdr:row>
      <xdr:rowOff>36111</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a:off x="16230600" y="17009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90394</xdr:rowOff>
    </xdr:from>
    <xdr:ext cx="534377" cy="259045"/>
    <xdr:sp macro="" textlink="">
      <xdr:nvSpPr>
        <xdr:cNvPr id="696" name="積立金最大値テキスト">
          <a:extLst>
            <a:ext uri="{FF2B5EF4-FFF2-40B4-BE49-F238E27FC236}">
              <a16:creationId xmlns:a16="http://schemas.microsoft.com/office/drawing/2014/main" id="{00000000-0008-0000-0600-0000B8020000}"/>
            </a:ext>
          </a:extLst>
        </xdr:cNvPr>
        <xdr:cNvSpPr txBox="1"/>
      </xdr:nvSpPr>
      <xdr:spPr>
        <a:xfrm>
          <a:off x="16370300" y="15349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143717</xdr:rowOff>
    </xdr:from>
    <xdr:to>
      <xdr:col>86</xdr:col>
      <xdr:colOff>25400</xdr:colOff>
      <xdr:row>90</xdr:row>
      <xdr:rowOff>143717</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a:off x="16230600" y="15574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121314</xdr:rowOff>
    </xdr:from>
    <xdr:to>
      <xdr:col>85</xdr:col>
      <xdr:colOff>127000</xdr:colOff>
      <xdr:row>97</xdr:row>
      <xdr:rowOff>129969</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a:off x="15481300" y="16751964"/>
          <a:ext cx="838200" cy="8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40846</xdr:rowOff>
    </xdr:from>
    <xdr:ext cx="534377" cy="259045"/>
    <xdr:sp macro="" textlink="">
      <xdr:nvSpPr>
        <xdr:cNvPr id="699" name="積立金平均値テキスト">
          <a:extLst>
            <a:ext uri="{FF2B5EF4-FFF2-40B4-BE49-F238E27FC236}">
              <a16:creationId xmlns:a16="http://schemas.microsoft.com/office/drawing/2014/main" id="{00000000-0008-0000-0600-0000BB020000}"/>
            </a:ext>
          </a:extLst>
        </xdr:cNvPr>
        <xdr:cNvSpPr txBox="1"/>
      </xdr:nvSpPr>
      <xdr:spPr>
        <a:xfrm>
          <a:off x="16370300" y="16500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17969</xdr:rowOff>
    </xdr:from>
    <xdr:to>
      <xdr:col>85</xdr:col>
      <xdr:colOff>177800</xdr:colOff>
      <xdr:row>97</xdr:row>
      <xdr:rowOff>119569</xdr:rowOff>
    </xdr:to>
    <xdr:sp macro="" textlink="">
      <xdr:nvSpPr>
        <xdr:cNvPr id="700" name="フローチャート: 判断 699">
          <a:extLst>
            <a:ext uri="{FF2B5EF4-FFF2-40B4-BE49-F238E27FC236}">
              <a16:creationId xmlns:a16="http://schemas.microsoft.com/office/drawing/2014/main" id="{00000000-0008-0000-0600-0000BC020000}"/>
            </a:ext>
          </a:extLst>
        </xdr:cNvPr>
        <xdr:cNvSpPr/>
      </xdr:nvSpPr>
      <xdr:spPr>
        <a:xfrm>
          <a:off x="16268700" y="1664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16746</xdr:rowOff>
    </xdr:from>
    <xdr:to>
      <xdr:col>81</xdr:col>
      <xdr:colOff>50800</xdr:colOff>
      <xdr:row>97</xdr:row>
      <xdr:rowOff>121314</xdr:rowOff>
    </xdr:to>
    <xdr:cxnSp macro="">
      <xdr:nvCxnSpPr>
        <xdr:cNvPr id="701" name="直線コネクタ 700">
          <a:extLst>
            <a:ext uri="{FF2B5EF4-FFF2-40B4-BE49-F238E27FC236}">
              <a16:creationId xmlns:a16="http://schemas.microsoft.com/office/drawing/2014/main" id="{00000000-0008-0000-0600-0000BD020000}"/>
            </a:ext>
          </a:extLst>
        </xdr:cNvPr>
        <xdr:cNvCxnSpPr/>
      </xdr:nvCxnSpPr>
      <xdr:spPr>
        <a:xfrm>
          <a:off x="14592300" y="16304496"/>
          <a:ext cx="889000" cy="447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154019</xdr:rowOff>
    </xdr:from>
    <xdr:to>
      <xdr:col>81</xdr:col>
      <xdr:colOff>101600</xdr:colOff>
      <xdr:row>97</xdr:row>
      <xdr:rowOff>84169</xdr:rowOff>
    </xdr:to>
    <xdr:sp macro="" textlink="">
      <xdr:nvSpPr>
        <xdr:cNvPr id="702" name="フローチャート: 判断 701">
          <a:extLst>
            <a:ext uri="{FF2B5EF4-FFF2-40B4-BE49-F238E27FC236}">
              <a16:creationId xmlns:a16="http://schemas.microsoft.com/office/drawing/2014/main" id="{00000000-0008-0000-0600-0000BE020000}"/>
            </a:ext>
          </a:extLst>
        </xdr:cNvPr>
        <xdr:cNvSpPr/>
      </xdr:nvSpPr>
      <xdr:spPr>
        <a:xfrm>
          <a:off x="15430500" y="16613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100696</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14111" y="16388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16746</xdr:rowOff>
    </xdr:from>
    <xdr:to>
      <xdr:col>76</xdr:col>
      <xdr:colOff>114300</xdr:colOff>
      <xdr:row>98</xdr:row>
      <xdr:rowOff>74157</xdr:rowOff>
    </xdr:to>
    <xdr:cxnSp macro="">
      <xdr:nvCxnSpPr>
        <xdr:cNvPr id="704" name="直線コネクタ 703">
          <a:extLst>
            <a:ext uri="{FF2B5EF4-FFF2-40B4-BE49-F238E27FC236}">
              <a16:creationId xmlns:a16="http://schemas.microsoft.com/office/drawing/2014/main" id="{00000000-0008-0000-0600-0000C0020000}"/>
            </a:ext>
          </a:extLst>
        </xdr:cNvPr>
        <xdr:cNvCxnSpPr/>
      </xdr:nvCxnSpPr>
      <xdr:spPr>
        <a:xfrm flipV="1">
          <a:off x="13703300" y="16304496"/>
          <a:ext cx="889000" cy="571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147520</xdr:rowOff>
    </xdr:from>
    <xdr:to>
      <xdr:col>76</xdr:col>
      <xdr:colOff>165100</xdr:colOff>
      <xdr:row>97</xdr:row>
      <xdr:rowOff>77670</xdr:rowOff>
    </xdr:to>
    <xdr:sp macro="" textlink="">
      <xdr:nvSpPr>
        <xdr:cNvPr id="705" name="フローチャート: 判断 704">
          <a:extLst>
            <a:ext uri="{FF2B5EF4-FFF2-40B4-BE49-F238E27FC236}">
              <a16:creationId xmlns:a16="http://schemas.microsoft.com/office/drawing/2014/main" id="{00000000-0008-0000-0600-0000C1020000}"/>
            </a:ext>
          </a:extLst>
        </xdr:cNvPr>
        <xdr:cNvSpPr/>
      </xdr:nvSpPr>
      <xdr:spPr>
        <a:xfrm>
          <a:off x="14541500" y="1660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68797</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325111" y="1669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26870</xdr:rowOff>
    </xdr:from>
    <xdr:to>
      <xdr:col>71</xdr:col>
      <xdr:colOff>177800</xdr:colOff>
      <xdr:row>98</xdr:row>
      <xdr:rowOff>74157</xdr:rowOff>
    </xdr:to>
    <xdr:cxnSp macro="">
      <xdr:nvCxnSpPr>
        <xdr:cNvPr id="707" name="直線コネクタ 706">
          <a:extLst>
            <a:ext uri="{FF2B5EF4-FFF2-40B4-BE49-F238E27FC236}">
              <a16:creationId xmlns:a16="http://schemas.microsoft.com/office/drawing/2014/main" id="{00000000-0008-0000-0600-0000C3020000}"/>
            </a:ext>
          </a:extLst>
        </xdr:cNvPr>
        <xdr:cNvCxnSpPr/>
      </xdr:nvCxnSpPr>
      <xdr:spPr>
        <a:xfrm>
          <a:off x="12814300" y="16657520"/>
          <a:ext cx="889000" cy="218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143013</xdr:rowOff>
    </xdr:from>
    <xdr:to>
      <xdr:col>72</xdr:col>
      <xdr:colOff>38100</xdr:colOff>
      <xdr:row>98</xdr:row>
      <xdr:rowOff>73163</xdr:rowOff>
    </xdr:to>
    <xdr:sp macro="" textlink="">
      <xdr:nvSpPr>
        <xdr:cNvPr id="708" name="フローチャート: 判断 707">
          <a:extLst>
            <a:ext uri="{FF2B5EF4-FFF2-40B4-BE49-F238E27FC236}">
              <a16:creationId xmlns:a16="http://schemas.microsoft.com/office/drawing/2014/main" id="{00000000-0008-0000-0600-0000C4020000}"/>
            </a:ext>
          </a:extLst>
        </xdr:cNvPr>
        <xdr:cNvSpPr/>
      </xdr:nvSpPr>
      <xdr:spPr>
        <a:xfrm>
          <a:off x="13652500" y="1677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89690</xdr:rowOff>
    </xdr:from>
    <xdr:ext cx="469744"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468428" y="16548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21365</xdr:rowOff>
    </xdr:from>
    <xdr:to>
      <xdr:col>67</xdr:col>
      <xdr:colOff>101600</xdr:colOff>
      <xdr:row>98</xdr:row>
      <xdr:rowOff>122965</xdr:rowOff>
    </xdr:to>
    <xdr:sp macro="" textlink="">
      <xdr:nvSpPr>
        <xdr:cNvPr id="710" name="フローチャート: 判断 709">
          <a:extLst>
            <a:ext uri="{FF2B5EF4-FFF2-40B4-BE49-F238E27FC236}">
              <a16:creationId xmlns:a16="http://schemas.microsoft.com/office/drawing/2014/main" id="{00000000-0008-0000-0600-0000C6020000}"/>
            </a:ext>
          </a:extLst>
        </xdr:cNvPr>
        <xdr:cNvSpPr/>
      </xdr:nvSpPr>
      <xdr:spPr>
        <a:xfrm>
          <a:off x="12763500" y="1682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114092</xdr:rowOff>
    </xdr:from>
    <xdr:ext cx="469744"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579428" y="16916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79169</xdr:rowOff>
    </xdr:from>
    <xdr:to>
      <xdr:col>85</xdr:col>
      <xdr:colOff>177800</xdr:colOff>
      <xdr:row>98</xdr:row>
      <xdr:rowOff>9319</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6268700" y="1670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57596</xdr:rowOff>
    </xdr:from>
    <xdr:ext cx="469744" cy="259045"/>
    <xdr:sp macro="" textlink="">
      <xdr:nvSpPr>
        <xdr:cNvPr id="718" name="積立金該当値テキスト">
          <a:extLst>
            <a:ext uri="{FF2B5EF4-FFF2-40B4-BE49-F238E27FC236}">
              <a16:creationId xmlns:a16="http://schemas.microsoft.com/office/drawing/2014/main" id="{00000000-0008-0000-0600-0000CE020000}"/>
            </a:ext>
          </a:extLst>
        </xdr:cNvPr>
        <xdr:cNvSpPr txBox="1"/>
      </xdr:nvSpPr>
      <xdr:spPr>
        <a:xfrm>
          <a:off x="16370300" y="16688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70514</xdr:rowOff>
    </xdr:from>
    <xdr:to>
      <xdr:col>81</xdr:col>
      <xdr:colOff>101600</xdr:colOff>
      <xdr:row>98</xdr:row>
      <xdr:rowOff>664</xdr:rowOff>
    </xdr:to>
    <xdr:sp macro="" textlink="">
      <xdr:nvSpPr>
        <xdr:cNvPr id="719" name="楕円 718">
          <a:extLst>
            <a:ext uri="{FF2B5EF4-FFF2-40B4-BE49-F238E27FC236}">
              <a16:creationId xmlns:a16="http://schemas.microsoft.com/office/drawing/2014/main" id="{00000000-0008-0000-0600-0000CF020000}"/>
            </a:ext>
          </a:extLst>
        </xdr:cNvPr>
        <xdr:cNvSpPr/>
      </xdr:nvSpPr>
      <xdr:spPr>
        <a:xfrm>
          <a:off x="15430500" y="16701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163241</xdr:rowOff>
    </xdr:from>
    <xdr:ext cx="469744"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5246428" y="16793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137396</xdr:rowOff>
    </xdr:from>
    <xdr:to>
      <xdr:col>76</xdr:col>
      <xdr:colOff>165100</xdr:colOff>
      <xdr:row>95</xdr:row>
      <xdr:rowOff>67546</xdr:rowOff>
    </xdr:to>
    <xdr:sp macro="" textlink="">
      <xdr:nvSpPr>
        <xdr:cNvPr id="721" name="楕円 720">
          <a:extLst>
            <a:ext uri="{FF2B5EF4-FFF2-40B4-BE49-F238E27FC236}">
              <a16:creationId xmlns:a16="http://schemas.microsoft.com/office/drawing/2014/main" id="{00000000-0008-0000-0600-0000D1020000}"/>
            </a:ext>
          </a:extLst>
        </xdr:cNvPr>
        <xdr:cNvSpPr/>
      </xdr:nvSpPr>
      <xdr:spPr>
        <a:xfrm>
          <a:off x="14541500" y="16253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84073</xdr:rowOff>
    </xdr:from>
    <xdr:ext cx="534377"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4325111" y="16028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23357</xdr:rowOff>
    </xdr:from>
    <xdr:to>
      <xdr:col>72</xdr:col>
      <xdr:colOff>38100</xdr:colOff>
      <xdr:row>98</xdr:row>
      <xdr:rowOff>124957</xdr:rowOff>
    </xdr:to>
    <xdr:sp macro="" textlink="">
      <xdr:nvSpPr>
        <xdr:cNvPr id="723" name="楕円 722">
          <a:extLst>
            <a:ext uri="{FF2B5EF4-FFF2-40B4-BE49-F238E27FC236}">
              <a16:creationId xmlns:a16="http://schemas.microsoft.com/office/drawing/2014/main" id="{00000000-0008-0000-0600-0000D3020000}"/>
            </a:ext>
          </a:extLst>
        </xdr:cNvPr>
        <xdr:cNvSpPr/>
      </xdr:nvSpPr>
      <xdr:spPr>
        <a:xfrm>
          <a:off x="13652500" y="16825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116084</xdr:rowOff>
    </xdr:from>
    <xdr:ext cx="469744"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3468428" y="16918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147520</xdr:rowOff>
    </xdr:from>
    <xdr:to>
      <xdr:col>67</xdr:col>
      <xdr:colOff>101600</xdr:colOff>
      <xdr:row>97</xdr:row>
      <xdr:rowOff>77670</xdr:rowOff>
    </xdr:to>
    <xdr:sp macro="" textlink="">
      <xdr:nvSpPr>
        <xdr:cNvPr id="725" name="楕円 724">
          <a:extLst>
            <a:ext uri="{FF2B5EF4-FFF2-40B4-BE49-F238E27FC236}">
              <a16:creationId xmlns:a16="http://schemas.microsoft.com/office/drawing/2014/main" id="{00000000-0008-0000-0600-0000D5020000}"/>
            </a:ext>
          </a:extLst>
        </xdr:cNvPr>
        <xdr:cNvSpPr/>
      </xdr:nvSpPr>
      <xdr:spPr>
        <a:xfrm>
          <a:off x="12763500" y="1660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94197</xdr:rowOff>
    </xdr:from>
    <xdr:ext cx="534377"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2547111" y="16381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9" name="正方形/長方形 728">
          <a:extLst>
            <a:ext uri="{FF2B5EF4-FFF2-40B4-BE49-F238E27FC236}">
              <a16:creationId xmlns:a16="http://schemas.microsoft.com/office/drawing/2014/main" id="{00000000-0008-0000-0600-0000D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0" name="正方形/長方形 729">
          <a:extLst>
            <a:ext uri="{FF2B5EF4-FFF2-40B4-BE49-F238E27FC236}">
              <a16:creationId xmlns:a16="http://schemas.microsoft.com/office/drawing/2014/main" id="{00000000-0008-0000-0600-0000D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1" name="正方形/長方形 730">
          <a:extLst>
            <a:ext uri="{FF2B5EF4-FFF2-40B4-BE49-F238E27FC236}">
              <a16:creationId xmlns:a16="http://schemas.microsoft.com/office/drawing/2014/main" id="{00000000-0008-0000-0600-0000D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2" name="正方形/長方形 731">
          <a:extLst>
            <a:ext uri="{FF2B5EF4-FFF2-40B4-BE49-F238E27FC236}">
              <a16:creationId xmlns:a16="http://schemas.microsoft.com/office/drawing/2014/main" id="{00000000-0008-0000-0600-0000D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3" name="正方形/長方形 732">
          <a:extLst>
            <a:ext uri="{FF2B5EF4-FFF2-40B4-BE49-F238E27FC236}">
              <a16:creationId xmlns:a16="http://schemas.microsoft.com/office/drawing/2014/main" id="{00000000-0008-0000-0600-0000D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4" name="正方形/長方形 733">
          <a:extLst>
            <a:ext uri="{FF2B5EF4-FFF2-40B4-BE49-F238E27FC236}">
              <a16:creationId xmlns:a16="http://schemas.microsoft.com/office/drawing/2014/main" id="{00000000-0008-0000-0600-0000D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9" name="投資及び出資金グラフ枠">
          <a:extLst>
            <a:ext uri="{FF2B5EF4-FFF2-40B4-BE49-F238E27FC236}">
              <a16:creationId xmlns:a16="http://schemas.microsoft.com/office/drawing/2014/main" id="{00000000-0008-0000-0600-0000E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114173</xdr:rowOff>
    </xdr:from>
    <xdr:to>
      <xdr:col>116</xdr:col>
      <xdr:colOff>62864</xdr:colOff>
      <xdr:row>39</xdr:row>
      <xdr:rowOff>44450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flipV="1">
          <a:off x="22159595" y="5429123"/>
          <a:ext cx="1269" cy="1301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1" name="投資及び出資金最小値テキスト">
          <a:extLst>
            <a:ext uri="{FF2B5EF4-FFF2-40B4-BE49-F238E27FC236}">
              <a16:creationId xmlns:a16="http://schemas.microsoft.com/office/drawing/2014/main" id="{00000000-0008-0000-0600-0000EF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60850</xdr:rowOff>
    </xdr:from>
    <xdr:ext cx="469744" cy="259045"/>
    <xdr:sp macro="" textlink="">
      <xdr:nvSpPr>
        <xdr:cNvPr id="753" name="投資及び出資金最大値テキスト">
          <a:extLst>
            <a:ext uri="{FF2B5EF4-FFF2-40B4-BE49-F238E27FC236}">
              <a16:creationId xmlns:a16="http://schemas.microsoft.com/office/drawing/2014/main" id="{00000000-0008-0000-0600-0000F1020000}"/>
            </a:ext>
          </a:extLst>
        </xdr:cNvPr>
        <xdr:cNvSpPr txBox="1"/>
      </xdr:nvSpPr>
      <xdr:spPr>
        <a:xfrm>
          <a:off x="22212300" y="5204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114173</xdr:rowOff>
    </xdr:from>
    <xdr:to>
      <xdr:col>116</xdr:col>
      <xdr:colOff>152400</xdr:colOff>
      <xdr:row>31</xdr:row>
      <xdr:rowOff>114173</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a:off x="22072600" y="5429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33</xdr:row>
      <xdr:rowOff>49974</xdr:rowOff>
    </xdr:from>
    <xdr:to>
      <xdr:col>116</xdr:col>
      <xdr:colOff>63500</xdr:colOff>
      <xdr:row>34</xdr:row>
      <xdr:rowOff>158750</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21323300" y="5707824"/>
          <a:ext cx="838200" cy="28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130763</xdr:rowOff>
    </xdr:from>
    <xdr:ext cx="469744" cy="259045"/>
    <xdr:sp macro="" textlink="">
      <xdr:nvSpPr>
        <xdr:cNvPr id="756" name="投資及び出資金平均値テキスト">
          <a:extLst>
            <a:ext uri="{FF2B5EF4-FFF2-40B4-BE49-F238E27FC236}">
              <a16:creationId xmlns:a16="http://schemas.microsoft.com/office/drawing/2014/main" id="{00000000-0008-0000-0600-0000F4020000}"/>
            </a:ext>
          </a:extLst>
        </xdr:cNvPr>
        <xdr:cNvSpPr txBox="1"/>
      </xdr:nvSpPr>
      <xdr:spPr>
        <a:xfrm>
          <a:off x="22212300" y="63029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152336</xdr:rowOff>
    </xdr:from>
    <xdr:to>
      <xdr:col>116</xdr:col>
      <xdr:colOff>114300</xdr:colOff>
      <xdr:row>37</xdr:row>
      <xdr:rowOff>82486</xdr:rowOff>
    </xdr:to>
    <xdr:sp macro="" textlink="">
      <xdr:nvSpPr>
        <xdr:cNvPr id="757" name="フローチャート: 判断 756">
          <a:extLst>
            <a:ext uri="{FF2B5EF4-FFF2-40B4-BE49-F238E27FC236}">
              <a16:creationId xmlns:a16="http://schemas.microsoft.com/office/drawing/2014/main" id="{00000000-0008-0000-0600-0000F5020000}"/>
            </a:ext>
          </a:extLst>
        </xdr:cNvPr>
        <xdr:cNvSpPr/>
      </xdr:nvSpPr>
      <xdr:spPr>
        <a:xfrm>
          <a:off x="22110700" y="632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49974</xdr:rowOff>
    </xdr:from>
    <xdr:to>
      <xdr:col>111</xdr:col>
      <xdr:colOff>177800</xdr:colOff>
      <xdr:row>33</xdr:row>
      <xdr:rowOff>55118</xdr:rowOff>
    </xdr:to>
    <xdr:cxnSp macro="">
      <xdr:nvCxnSpPr>
        <xdr:cNvPr id="758" name="直線コネクタ 757">
          <a:extLst>
            <a:ext uri="{FF2B5EF4-FFF2-40B4-BE49-F238E27FC236}">
              <a16:creationId xmlns:a16="http://schemas.microsoft.com/office/drawing/2014/main" id="{00000000-0008-0000-0600-0000F6020000}"/>
            </a:ext>
          </a:extLst>
        </xdr:cNvPr>
        <xdr:cNvCxnSpPr/>
      </xdr:nvCxnSpPr>
      <xdr:spPr>
        <a:xfrm flipV="1">
          <a:off x="20434300" y="5707824"/>
          <a:ext cx="889000" cy="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139383</xdr:rowOff>
    </xdr:from>
    <xdr:to>
      <xdr:col>112</xdr:col>
      <xdr:colOff>38100</xdr:colOff>
      <xdr:row>37</xdr:row>
      <xdr:rowOff>69533</xdr:rowOff>
    </xdr:to>
    <xdr:sp macro="" textlink="">
      <xdr:nvSpPr>
        <xdr:cNvPr id="759" name="フローチャート: 判断 758">
          <a:extLst>
            <a:ext uri="{FF2B5EF4-FFF2-40B4-BE49-F238E27FC236}">
              <a16:creationId xmlns:a16="http://schemas.microsoft.com/office/drawing/2014/main" id="{00000000-0008-0000-0600-0000F7020000}"/>
            </a:ext>
          </a:extLst>
        </xdr:cNvPr>
        <xdr:cNvSpPr/>
      </xdr:nvSpPr>
      <xdr:spPr>
        <a:xfrm>
          <a:off x="21272500" y="6311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60660</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088428" y="6404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33</xdr:row>
      <xdr:rowOff>55118</xdr:rowOff>
    </xdr:from>
    <xdr:to>
      <xdr:col>107</xdr:col>
      <xdr:colOff>50800</xdr:colOff>
      <xdr:row>34</xdr:row>
      <xdr:rowOff>1778</xdr:rowOff>
    </xdr:to>
    <xdr:cxnSp macro="">
      <xdr:nvCxnSpPr>
        <xdr:cNvPr id="761" name="直線コネクタ 760">
          <a:extLst>
            <a:ext uri="{FF2B5EF4-FFF2-40B4-BE49-F238E27FC236}">
              <a16:creationId xmlns:a16="http://schemas.microsoft.com/office/drawing/2014/main" id="{00000000-0008-0000-0600-0000F9020000}"/>
            </a:ext>
          </a:extLst>
        </xdr:cNvPr>
        <xdr:cNvCxnSpPr/>
      </xdr:nvCxnSpPr>
      <xdr:spPr>
        <a:xfrm flipV="1">
          <a:off x="19545300" y="5712968"/>
          <a:ext cx="889000" cy="11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141859</xdr:rowOff>
    </xdr:from>
    <xdr:to>
      <xdr:col>107</xdr:col>
      <xdr:colOff>101600</xdr:colOff>
      <xdr:row>37</xdr:row>
      <xdr:rowOff>72009</xdr:rowOff>
    </xdr:to>
    <xdr:sp macro="" textlink="">
      <xdr:nvSpPr>
        <xdr:cNvPr id="762" name="フローチャート: 判断 761">
          <a:extLst>
            <a:ext uri="{FF2B5EF4-FFF2-40B4-BE49-F238E27FC236}">
              <a16:creationId xmlns:a16="http://schemas.microsoft.com/office/drawing/2014/main" id="{00000000-0008-0000-0600-0000FA020000}"/>
            </a:ext>
          </a:extLst>
        </xdr:cNvPr>
        <xdr:cNvSpPr/>
      </xdr:nvSpPr>
      <xdr:spPr>
        <a:xfrm>
          <a:off x="20383500" y="6314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63136</xdr:rowOff>
    </xdr:from>
    <xdr:ext cx="469744"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199428" y="6406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34</xdr:row>
      <xdr:rowOff>1778</xdr:rowOff>
    </xdr:from>
    <xdr:to>
      <xdr:col>102</xdr:col>
      <xdr:colOff>114300</xdr:colOff>
      <xdr:row>36</xdr:row>
      <xdr:rowOff>74168</xdr:rowOff>
    </xdr:to>
    <xdr:cxnSp macro="">
      <xdr:nvCxnSpPr>
        <xdr:cNvPr id="764" name="直線コネクタ 763">
          <a:extLst>
            <a:ext uri="{FF2B5EF4-FFF2-40B4-BE49-F238E27FC236}">
              <a16:creationId xmlns:a16="http://schemas.microsoft.com/office/drawing/2014/main" id="{00000000-0008-0000-0600-0000FC020000}"/>
            </a:ext>
          </a:extLst>
        </xdr:cNvPr>
        <xdr:cNvCxnSpPr/>
      </xdr:nvCxnSpPr>
      <xdr:spPr>
        <a:xfrm flipV="1">
          <a:off x="18656300" y="5831078"/>
          <a:ext cx="889000" cy="415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142430</xdr:rowOff>
    </xdr:from>
    <xdr:to>
      <xdr:col>102</xdr:col>
      <xdr:colOff>165100</xdr:colOff>
      <xdr:row>37</xdr:row>
      <xdr:rowOff>72580</xdr:rowOff>
    </xdr:to>
    <xdr:sp macro="" textlink="">
      <xdr:nvSpPr>
        <xdr:cNvPr id="765" name="フローチャート: 判断 764">
          <a:extLst>
            <a:ext uri="{FF2B5EF4-FFF2-40B4-BE49-F238E27FC236}">
              <a16:creationId xmlns:a16="http://schemas.microsoft.com/office/drawing/2014/main" id="{00000000-0008-0000-0600-0000FD020000}"/>
            </a:ext>
          </a:extLst>
        </xdr:cNvPr>
        <xdr:cNvSpPr/>
      </xdr:nvSpPr>
      <xdr:spPr>
        <a:xfrm>
          <a:off x="19494500" y="631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63707</xdr:rowOff>
    </xdr:from>
    <xdr:ext cx="469744"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9310428" y="6407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117284</xdr:rowOff>
    </xdr:from>
    <xdr:to>
      <xdr:col>98</xdr:col>
      <xdr:colOff>38100</xdr:colOff>
      <xdr:row>37</xdr:row>
      <xdr:rowOff>47434</xdr:rowOff>
    </xdr:to>
    <xdr:sp macro="" textlink="">
      <xdr:nvSpPr>
        <xdr:cNvPr id="767" name="フローチャート: 判断 766">
          <a:extLst>
            <a:ext uri="{FF2B5EF4-FFF2-40B4-BE49-F238E27FC236}">
              <a16:creationId xmlns:a16="http://schemas.microsoft.com/office/drawing/2014/main" id="{00000000-0008-0000-0600-0000FF020000}"/>
            </a:ext>
          </a:extLst>
        </xdr:cNvPr>
        <xdr:cNvSpPr/>
      </xdr:nvSpPr>
      <xdr:spPr>
        <a:xfrm>
          <a:off x="18605500" y="628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38561</xdr:rowOff>
    </xdr:from>
    <xdr:ext cx="469744"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421428" y="6382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107950</xdr:rowOff>
    </xdr:from>
    <xdr:to>
      <xdr:col>116</xdr:col>
      <xdr:colOff>114300</xdr:colOff>
      <xdr:row>35</xdr:row>
      <xdr:rowOff>38100</xdr:rowOff>
    </xdr:to>
    <xdr:sp macro="" textlink="">
      <xdr:nvSpPr>
        <xdr:cNvPr id="774" name="楕円 773">
          <a:extLst>
            <a:ext uri="{FF2B5EF4-FFF2-40B4-BE49-F238E27FC236}">
              <a16:creationId xmlns:a16="http://schemas.microsoft.com/office/drawing/2014/main" id="{00000000-0008-0000-0600-000006030000}"/>
            </a:ext>
          </a:extLst>
        </xdr:cNvPr>
        <xdr:cNvSpPr/>
      </xdr:nvSpPr>
      <xdr:spPr>
        <a:xfrm>
          <a:off x="22110700" y="5937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33</xdr:row>
      <xdr:rowOff>130827</xdr:rowOff>
    </xdr:from>
    <xdr:ext cx="469744" cy="259045"/>
    <xdr:sp macro="" textlink="">
      <xdr:nvSpPr>
        <xdr:cNvPr id="775" name="投資及び出資金該当値テキスト">
          <a:extLst>
            <a:ext uri="{FF2B5EF4-FFF2-40B4-BE49-F238E27FC236}">
              <a16:creationId xmlns:a16="http://schemas.microsoft.com/office/drawing/2014/main" id="{00000000-0008-0000-0600-000007030000}"/>
            </a:ext>
          </a:extLst>
        </xdr:cNvPr>
        <xdr:cNvSpPr txBox="1"/>
      </xdr:nvSpPr>
      <xdr:spPr>
        <a:xfrm>
          <a:off x="22212300" y="5788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32</xdr:row>
      <xdr:rowOff>170624</xdr:rowOff>
    </xdr:from>
    <xdr:to>
      <xdr:col>112</xdr:col>
      <xdr:colOff>38100</xdr:colOff>
      <xdr:row>33</xdr:row>
      <xdr:rowOff>100774</xdr:rowOff>
    </xdr:to>
    <xdr:sp macro="" textlink="">
      <xdr:nvSpPr>
        <xdr:cNvPr id="776" name="楕円 775">
          <a:extLst>
            <a:ext uri="{FF2B5EF4-FFF2-40B4-BE49-F238E27FC236}">
              <a16:creationId xmlns:a16="http://schemas.microsoft.com/office/drawing/2014/main" id="{00000000-0008-0000-0600-000008030000}"/>
            </a:ext>
          </a:extLst>
        </xdr:cNvPr>
        <xdr:cNvSpPr/>
      </xdr:nvSpPr>
      <xdr:spPr>
        <a:xfrm>
          <a:off x="21272500" y="565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31</xdr:row>
      <xdr:rowOff>117301</xdr:rowOff>
    </xdr:from>
    <xdr:ext cx="469744"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21088428" y="5432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33</xdr:row>
      <xdr:rowOff>4318</xdr:rowOff>
    </xdr:from>
    <xdr:to>
      <xdr:col>107</xdr:col>
      <xdr:colOff>101600</xdr:colOff>
      <xdr:row>33</xdr:row>
      <xdr:rowOff>105918</xdr:rowOff>
    </xdr:to>
    <xdr:sp macro="" textlink="">
      <xdr:nvSpPr>
        <xdr:cNvPr id="778" name="楕円 777">
          <a:extLst>
            <a:ext uri="{FF2B5EF4-FFF2-40B4-BE49-F238E27FC236}">
              <a16:creationId xmlns:a16="http://schemas.microsoft.com/office/drawing/2014/main" id="{00000000-0008-0000-0600-00000A030000}"/>
            </a:ext>
          </a:extLst>
        </xdr:cNvPr>
        <xdr:cNvSpPr/>
      </xdr:nvSpPr>
      <xdr:spPr>
        <a:xfrm>
          <a:off x="20383500" y="5662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31</xdr:row>
      <xdr:rowOff>122445</xdr:rowOff>
    </xdr:from>
    <xdr:ext cx="469744"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20199428" y="5437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33</xdr:row>
      <xdr:rowOff>122428</xdr:rowOff>
    </xdr:from>
    <xdr:to>
      <xdr:col>102</xdr:col>
      <xdr:colOff>165100</xdr:colOff>
      <xdr:row>34</xdr:row>
      <xdr:rowOff>52578</xdr:rowOff>
    </xdr:to>
    <xdr:sp macro="" textlink="">
      <xdr:nvSpPr>
        <xdr:cNvPr id="780" name="楕円 779">
          <a:extLst>
            <a:ext uri="{FF2B5EF4-FFF2-40B4-BE49-F238E27FC236}">
              <a16:creationId xmlns:a16="http://schemas.microsoft.com/office/drawing/2014/main" id="{00000000-0008-0000-0600-00000C030000}"/>
            </a:ext>
          </a:extLst>
        </xdr:cNvPr>
        <xdr:cNvSpPr/>
      </xdr:nvSpPr>
      <xdr:spPr>
        <a:xfrm>
          <a:off x="19494500" y="5780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32</xdr:row>
      <xdr:rowOff>69105</xdr:rowOff>
    </xdr:from>
    <xdr:ext cx="469744"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9310428" y="5555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23368</xdr:rowOff>
    </xdr:from>
    <xdr:to>
      <xdr:col>98</xdr:col>
      <xdr:colOff>38100</xdr:colOff>
      <xdr:row>36</xdr:row>
      <xdr:rowOff>124968</xdr:rowOff>
    </xdr:to>
    <xdr:sp macro="" textlink="">
      <xdr:nvSpPr>
        <xdr:cNvPr id="782" name="楕円 781">
          <a:extLst>
            <a:ext uri="{FF2B5EF4-FFF2-40B4-BE49-F238E27FC236}">
              <a16:creationId xmlns:a16="http://schemas.microsoft.com/office/drawing/2014/main" id="{00000000-0008-0000-0600-00000E030000}"/>
            </a:ext>
          </a:extLst>
        </xdr:cNvPr>
        <xdr:cNvSpPr/>
      </xdr:nvSpPr>
      <xdr:spPr>
        <a:xfrm>
          <a:off x="18605500" y="6195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141495</xdr:rowOff>
    </xdr:from>
    <xdr:ext cx="469744"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421428" y="5970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6" name="正方形/長方形 785">
          <a:extLst>
            <a:ext uri="{FF2B5EF4-FFF2-40B4-BE49-F238E27FC236}">
              <a16:creationId xmlns:a16="http://schemas.microsoft.com/office/drawing/2014/main" id="{00000000-0008-0000-0600-00001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7" name="正方形/長方形 786">
          <a:extLst>
            <a:ext uri="{FF2B5EF4-FFF2-40B4-BE49-F238E27FC236}">
              <a16:creationId xmlns:a16="http://schemas.microsoft.com/office/drawing/2014/main" id="{00000000-0008-0000-0600-00001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8" name="正方形/長方形 787">
          <a:extLst>
            <a:ext uri="{FF2B5EF4-FFF2-40B4-BE49-F238E27FC236}">
              <a16:creationId xmlns:a16="http://schemas.microsoft.com/office/drawing/2014/main" id="{00000000-0008-0000-0600-00001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9" name="正方形/長方形 788">
          <a:extLst>
            <a:ext uri="{FF2B5EF4-FFF2-40B4-BE49-F238E27FC236}">
              <a16:creationId xmlns:a16="http://schemas.microsoft.com/office/drawing/2014/main" id="{00000000-0008-0000-0600-00001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0" name="正方形/長方形 789">
          <a:extLst>
            <a:ext uri="{FF2B5EF4-FFF2-40B4-BE49-F238E27FC236}">
              <a16:creationId xmlns:a16="http://schemas.microsoft.com/office/drawing/2014/main" id="{00000000-0008-0000-0600-00001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1" name="正方形/長方形 790">
          <a:extLst>
            <a:ext uri="{FF2B5EF4-FFF2-40B4-BE49-F238E27FC236}">
              <a16:creationId xmlns:a16="http://schemas.microsoft.com/office/drawing/2014/main" id="{00000000-0008-0000-0600-00001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6" name="貸付金グラフ枠">
          <a:extLst>
            <a:ext uri="{FF2B5EF4-FFF2-40B4-BE49-F238E27FC236}">
              <a16:creationId xmlns:a16="http://schemas.microsoft.com/office/drawing/2014/main" id="{00000000-0008-0000-0600-00002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37973</xdr:rowOff>
    </xdr:from>
    <xdr:to>
      <xdr:col>116</xdr:col>
      <xdr:colOff>62864</xdr:colOff>
      <xdr:row>59</xdr:row>
      <xdr:rowOff>44259</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22159595" y="8781923"/>
          <a:ext cx="1269" cy="1377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48086</xdr:rowOff>
    </xdr:from>
    <xdr:ext cx="313932" cy="259045"/>
    <xdr:sp macro="" textlink="">
      <xdr:nvSpPr>
        <xdr:cNvPr id="808" name="貸付金最小値テキスト">
          <a:extLst>
            <a:ext uri="{FF2B5EF4-FFF2-40B4-BE49-F238E27FC236}">
              <a16:creationId xmlns:a16="http://schemas.microsoft.com/office/drawing/2014/main" id="{00000000-0008-0000-0600-000028030000}"/>
            </a:ext>
          </a:extLst>
        </xdr:cNvPr>
        <xdr:cNvSpPr txBox="1"/>
      </xdr:nvSpPr>
      <xdr:spPr>
        <a:xfrm>
          <a:off x="22212300" y="101636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44259</xdr:rowOff>
    </xdr:from>
    <xdr:to>
      <xdr:col>116</xdr:col>
      <xdr:colOff>152400</xdr:colOff>
      <xdr:row>59</xdr:row>
      <xdr:rowOff>44259</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22072600" y="10159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156100</xdr:rowOff>
    </xdr:from>
    <xdr:ext cx="534377" cy="259045"/>
    <xdr:sp macro="" textlink="">
      <xdr:nvSpPr>
        <xdr:cNvPr id="810" name="貸付金最大値テキスト">
          <a:extLst>
            <a:ext uri="{FF2B5EF4-FFF2-40B4-BE49-F238E27FC236}">
              <a16:creationId xmlns:a16="http://schemas.microsoft.com/office/drawing/2014/main" id="{00000000-0008-0000-0600-00002A030000}"/>
            </a:ext>
          </a:extLst>
        </xdr:cNvPr>
        <xdr:cNvSpPr txBox="1"/>
      </xdr:nvSpPr>
      <xdr:spPr>
        <a:xfrm>
          <a:off x="22212300" y="8557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37973</xdr:rowOff>
    </xdr:from>
    <xdr:to>
      <xdr:col>116</xdr:col>
      <xdr:colOff>152400</xdr:colOff>
      <xdr:row>51</xdr:row>
      <xdr:rowOff>37973</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22072600" y="8781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124402</xdr:rowOff>
    </xdr:from>
    <xdr:to>
      <xdr:col>116</xdr:col>
      <xdr:colOff>63500</xdr:colOff>
      <xdr:row>58</xdr:row>
      <xdr:rowOff>125222</xdr:rowOff>
    </xdr:to>
    <xdr:cxnSp macro="">
      <xdr:nvCxnSpPr>
        <xdr:cNvPr id="812" name="直線コネクタ 811">
          <a:extLst>
            <a:ext uri="{FF2B5EF4-FFF2-40B4-BE49-F238E27FC236}">
              <a16:creationId xmlns:a16="http://schemas.microsoft.com/office/drawing/2014/main" id="{00000000-0008-0000-0600-00002C030000}"/>
            </a:ext>
          </a:extLst>
        </xdr:cNvPr>
        <xdr:cNvCxnSpPr/>
      </xdr:nvCxnSpPr>
      <xdr:spPr>
        <a:xfrm flipV="1">
          <a:off x="21323300" y="10068502"/>
          <a:ext cx="838200" cy="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45197</xdr:rowOff>
    </xdr:from>
    <xdr:ext cx="469744" cy="259045"/>
    <xdr:sp macro="" textlink="">
      <xdr:nvSpPr>
        <xdr:cNvPr id="813" name="貸付金平均値テキスト">
          <a:extLst>
            <a:ext uri="{FF2B5EF4-FFF2-40B4-BE49-F238E27FC236}">
              <a16:creationId xmlns:a16="http://schemas.microsoft.com/office/drawing/2014/main" id="{00000000-0008-0000-0600-00002D030000}"/>
            </a:ext>
          </a:extLst>
        </xdr:cNvPr>
        <xdr:cNvSpPr txBox="1"/>
      </xdr:nvSpPr>
      <xdr:spPr>
        <a:xfrm>
          <a:off x="22212300" y="9817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22320</xdr:rowOff>
    </xdr:from>
    <xdr:to>
      <xdr:col>116</xdr:col>
      <xdr:colOff>114300</xdr:colOff>
      <xdr:row>58</xdr:row>
      <xdr:rowOff>123920</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22110700" y="99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125222</xdr:rowOff>
    </xdr:from>
    <xdr:to>
      <xdr:col>111</xdr:col>
      <xdr:colOff>177800</xdr:colOff>
      <xdr:row>58</xdr:row>
      <xdr:rowOff>126384</xdr:rowOff>
    </xdr:to>
    <xdr:cxnSp macro="">
      <xdr:nvCxnSpPr>
        <xdr:cNvPr id="815" name="直線コネクタ 814">
          <a:extLst>
            <a:ext uri="{FF2B5EF4-FFF2-40B4-BE49-F238E27FC236}">
              <a16:creationId xmlns:a16="http://schemas.microsoft.com/office/drawing/2014/main" id="{00000000-0008-0000-0600-00002F030000}"/>
            </a:ext>
          </a:extLst>
        </xdr:cNvPr>
        <xdr:cNvCxnSpPr/>
      </xdr:nvCxnSpPr>
      <xdr:spPr>
        <a:xfrm flipV="1">
          <a:off x="20434300" y="10069322"/>
          <a:ext cx="889000" cy="1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21768</xdr:rowOff>
    </xdr:from>
    <xdr:to>
      <xdr:col>112</xdr:col>
      <xdr:colOff>38100</xdr:colOff>
      <xdr:row>58</xdr:row>
      <xdr:rowOff>123368</xdr:rowOff>
    </xdr:to>
    <xdr:sp macro="" textlink="">
      <xdr:nvSpPr>
        <xdr:cNvPr id="816" name="フローチャート: 判断 815">
          <a:extLst>
            <a:ext uri="{FF2B5EF4-FFF2-40B4-BE49-F238E27FC236}">
              <a16:creationId xmlns:a16="http://schemas.microsoft.com/office/drawing/2014/main" id="{00000000-0008-0000-0600-000030030000}"/>
            </a:ext>
          </a:extLst>
        </xdr:cNvPr>
        <xdr:cNvSpPr/>
      </xdr:nvSpPr>
      <xdr:spPr>
        <a:xfrm>
          <a:off x="21272500" y="9965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139895</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088428" y="9741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126384</xdr:rowOff>
    </xdr:from>
    <xdr:to>
      <xdr:col>107</xdr:col>
      <xdr:colOff>50800</xdr:colOff>
      <xdr:row>58</xdr:row>
      <xdr:rowOff>127051</xdr:rowOff>
    </xdr:to>
    <xdr:cxnSp macro="">
      <xdr:nvCxnSpPr>
        <xdr:cNvPr id="818" name="直線コネクタ 817">
          <a:extLst>
            <a:ext uri="{FF2B5EF4-FFF2-40B4-BE49-F238E27FC236}">
              <a16:creationId xmlns:a16="http://schemas.microsoft.com/office/drawing/2014/main" id="{00000000-0008-0000-0600-000032030000}"/>
            </a:ext>
          </a:extLst>
        </xdr:cNvPr>
        <xdr:cNvCxnSpPr/>
      </xdr:nvCxnSpPr>
      <xdr:spPr>
        <a:xfrm flipV="1">
          <a:off x="19545300" y="10070484"/>
          <a:ext cx="889000" cy="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9481</xdr:rowOff>
    </xdr:from>
    <xdr:to>
      <xdr:col>107</xdr:col>
      <xdr:colOff>101600</xdr:colOff>
      <xdr:row>58</xdr:row>
      <xdr:rowOff>111081</xdr:rowOff>
    </xdr:to>
    <xdr:sp macro="" textlink="">
      <xdr:nvSpPr>
        <xdr:cNvPr id="819" name="フローチャート: 判断 818">
          <a:extLst>
            <a:ext uri="{FF2B5EF4-FFF2-40B4-BE49-F238E27FC236}">
              <a16:creationId xmlns:a16="http://schemas.microsoft.com/office/drawing/2014/main" id="{00000000-0008-0000-0600-000033030000}"/>
            </a:ext>
          </a:extLst>
        </xdr:cNvPr>
        <xdr:cNvSpPr/>
      </xdr:nvSpPr>
      <xdr:spPr>
        <a:xfrm>
          <a:off x="20383500" y="995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127608</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199428" y="9728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120002</xdr:rowOff>
    </xdr:from>
    <xdr:to>
      <xdr:col>102</xdr:col>
      <xdr:colOff>114300</xdr:colOff>
      <xdr:row>58</xdr:row>
      <xdr:rowOff>127051</xdr:rowOff>
    </xdr:to>
    <xdr:cxnSp macro="">
      <xdr:nvCxnSpPr>
        <xdr:cNvPr id="821" name="直線コネクタ 820">
          <a:extLst>
            <a:ext uri="{FF2B5EF4-FFF2-40B4-BE49-F238E27FC236}">
              <a16:creationId xmlns:a16="http://schemas.microsoft.com/office/drawing/2014/main" id="{00000000-0008-0000-0600-000035030000}"/>
            </a:ext>
          </a:extLst>
        </xdr:cNvPr>
        <xdr:cNvCxnSpPr/>
      </xdr:nvCxnSpPr>
      <xdr:spPr>
        <a:xfrm>
          <a:off x="18656300" y="10064102"/>
          <a:ext cx="889000" cy="7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160547</xdr:rowOff>
    </xdr:from>
    <xdr:to>
      <xdr:col>102</xdr:col>
      <xdr:colOff>165100</xdr:colOff>
      <xdr:row>58</xdr:row>
      <xdr:rowOff>90697</xdr:rowOff>
    </xdr:to>
    <xdr:sp macro="" textlink="">
      <xdr:nvSpPr>
        <xdr:cNvPr id="822" name="フローチャート: 判断 821">
          <a:extLst>
            <a:ext uri="{FF2B5EF4-FFF2-40B4-BE49-F238E27FC236}">
              <a16:creationId xmlns:a16="http://schemas.microsoft.com/office/drawing/2014/main" id="{00000000-0008-0000-0600-000036030000}"/>
            </a:ext>
          </a:extLst>
        </xdr:cNvPr>
        <xdr:cNvSpPr/>
      </xdr:nvSpPr>
      <xdr:spPr>
        <a:xfrm>
          <a:off x="19494500" y="993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107224</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9310428" y="9708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44285</xdr:rowOff>
    </xdr:from>
    <xdr:to>
      <xdr:col>98</xdr:col>
      <xdr:colOff>38100</xdr:colOff>
      <xdr:row>58</xdr:row>
      <xdr:rowOff>145885</xdr:rowOff>
    </xdr:to>
    <xdr:sp macro="" textlink="">
      <xdr:nvSpPr>
        <xdr:cNvPr id="824" name="フローチャート: 判断 823">
          <a:extLst>
            <a:ext uri="{FF2B5EF4-FFF2-40B4-BE49-F238E27FC236}">
              <a16:creationId xmlns:a16="http://schemas.microsoft.com/office/drawing/2014/main" id="{00000000-0008-0000-0600-000038030000}"/>
            </a:ext>
          </a:extLst>
        </xdr:cNvPr>
        <xdr:cNvSpPr/>
      </xdr:nvSpPr>
      <xdr:spPr>
        <a:xfrm>
          <a:off x="18605500" y="998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162412</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421428" y="976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73602</xdr:rowOff>
    </xdr:from>
    <xdr:to>
      <xdr:col>116</xdr:col>
      <xdr:colOff>114300</xdr:colOff>
      <xdr:row>59</xdr:row>
      <xdr:rowOff>3752</xdr:rowOff>
    </xdr:to>
    <xdr:sp macro="" textlink="">
      <xdr:nvSpPr>
        <xdr:cNvPr id="831" name="楕円 830">
          <a:extLst>
            <a:ext uri="{FF2B5EF4-FFF2-40B4-BE49-F238E27FC236}">
              <a16:creationId xmlns:a16="http://schemas.microsoft.com/office/drawing/2014/main" id="{00000000-0008-0000-0600-00003F030000}"/>
            </a:ext>
          </a:extLst>
        </xdr:cNvPr>
        <xdr:cNvSpPr/>
      </xdr:nvSpPr>
      <xdr:spPr>
        <a:xfrm>
          <a:off x="22110700" y="10017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746</xdr:rowOff>
    </xdr:from>
    <xdr:ext cx="469744" cy="259045"/>
    <xdr:sp macro="" textlink="">
      <xdr:nvSpPr>
        <xdr:cNvPr id="832" name="貸付金該当値テキスト">
          <a:extLst>
            <a:ext uri="{FF2B5EF4-FFF2-40B4-BE49-F238E27FC236}">
              <a16:creationId xmlns:a16="http://schemas.microsoft.com/office/drawing/2014/main" id="{00000000-0008-0000-0600-000040030000}"/>
            </a:ext>
          </a:extLst>
        </xdr:cNvPr>
        <xdr:cNvSpPr txBox="1"/>
      </xdr:nvSpPr>
      <xdr:spPr>
        <a:xfrm>
          <a:off x="22212300" y="9944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74422</xdr:rowOff>
    </xdr:from>
    <xdr:to>
      <xdr:col>112</xdr:col>
      <xdr:colOff>38100</xdr:colOff>
      <xdr:row>59</xdr:row>
      <xdr:rowOff>4572</xdr:rowOff>
    </xdr:to>
    <xdr:sp macro="" textlink="">
      <xdr:nvSpPr>
        <xdr:cNvPr id="833" name="楕円 832">
          <a:extLst>
            <a:ext uri="{FF2B5EF4-FFF2-40B4-BE49-F238E27FC236}">
              <a16:creationId xmlns:a16="http://schemas.microsoft.com/office/drawing/2014/main" id="{00000000-0008-0000-0600-000041030000}"/>
            </a:ext>
          </a:extLst>
        </xdr:cNvPr>
        <xdr:cNvSpPr/>
      </xdr:nvSpPr>
      <xdr:spPr>
        <a:xfrm>
          <a:off x="21272500" y="10018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167149</xdr:rowOff>
    </xdr:from>
    <xdr:ext cx="469744"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21088428" y="10111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75584</xdr:rowOff>
    </xdr:from>
    <xdr:to>
      <xdr:col>107</xdr:col>
      <xdr:colOff>101600</xdr:colOff>
      <xdr:row>59</xdr:row>
      <xdr:rowOff>5734</xdr:rowOff>
    </xdr:to>
    <xdr:sp macro="" textlink="">
      <xdr:nvSpPr>
        <xdr:cNvPr id="835" name="楕円 834">
          <a:extLst>
            <a:ext uri="{FF2B5EF4-FFF2-40B4-BE49-F238E27FC236}">
              <a16:creationId xmlns:a16="http://schemas.microsoft.com/office/drawing/2014/main" id="{00000000-0008-0000-0600-000043030000}"/>
            </a:ext>
          </a:extLst>
        </xdr:cNvPr>
        <xdr:cNvSpPr/>
      </xdr:nvSpPr>
      <xdr:spPr>
        <a:xfrm>
          <a:off x="20383500" y="1001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168311</xdr:rowOff>
    </xdr:from>
    <xdr:ext cx="469744"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20199428" y="10112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76251</xdr:rowOff>
    </xdr:from>
    <xdr:to>
      <xdr:col>102</xdr:col>
      <xdr:colOff>165100</xdr:colOff>
      <xdr:row>59</xdr:row>
      <xdr:rowOff>6401</xdr:rowOff>
    </xdr:to>
    <xdr:sp macro="" textlink="">
      <xdr:nvSpPr>
        <xdr:cNvPr id="837" name="楕円 836">
          <a:extLst>
            <a:ext uri="{FF2B5EF4-FFF2-40B4-BE49-F238E27FC236}">
              <a16:creationId xmlns:a16="http://schemas.microsoft.com/office/drawing/2014/main" id="{00000000-0008-0000-0600-000045030000}"/>
            </a:ext>
          </a:extLst>
        </xdr:cNvPr>
        <xdr:cNvSpPr/>
      </xdr:nvSpPr>
      <xdr:spPr>
        <a:xfrm>
          <a:off x="19494500" y="10020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168978</xdr:rowOff>
    </xdr:from>
    <xdr:ext cx="469744"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9310428" y="10113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69202</xdr:rowOff>
    </xdr:from>
    <xdr:to>
      <xdr:col>98</xdr:col>
      <xdr:colOff>38100</xdr:colOff>
      <xdr:row>58</xdr:row>
      <xdr:rowOff>170802</xdr:rowOff>
    </xdr:to>
    <xdr:sp macro="" textlink="">
      <xdr:nvSpPr>
        <xdr:cNvPr id="839" name="楕円 838">
          <a:extLst>
            <a:ext uri="{FF2B5EF4-FFF2-40B4-BE49-F238E27FC236}">
              <a16:creationId xmlns:a16="http://schemas.microsoft.com/office/drawing/2014/main" id="{00000000-0008-0000-0600-000047030000}"/>
            </a:ext>
          </a:extLst>
        </xdr:cNvPr>
        <xdr:cNvSpPr/>
      </xdr:nvSpPr>
      <xdr:spPr>
        <a:xfrm>
          <a:off x="18605500" y="10013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161929</xdr:rowOff>
    </xdr:from>
    <xdr:ext cx="469744"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421428" y="10106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43" name="正方形/長方形 842">
          <a:extLst>
            <a:ext uri="{FF2B5EF4-FFF2-40B4-BE49-F238E27FC236}">
              <a16:creationId xmlns:a16="http://schemas.microsoft.com/office/drawing/2014/main" id="{00000000-0008-0000-0600-00004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4" name="正方形/長方形 843">
          <a:extLst>
            <a:ext uri="{FF2B5EF4-FFF2-40B4-BE49-F238E27FC236}">
              <a16:creationId xmlns:a16="http://schemas.microsoft.com/office/drawing/2014/main" id="{00000000-0008-0000-0600-00004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5" name="正方形/長方形 844">
          <a:extLst>
            <a:ext uri="{FF2B5EF4-FFF2-40B4-BE49-F238E27FC236}">
              <a16:creationId xmlns:a16="http://schemas.microsoft.com/office/drawing/2014/main" id="{00000000-0008-0000-0600-00004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6" name="正方形/長方形 845">
          <a:extLst>
            <a:ext uri="{FF2B5EF4-FFF2-40B4-BE49-F238E27FC236}">
              <a16:creationId xmlns:a16="http://schemas.microsoft.com/office/drawing/2014/main" id="{00000000-0008-0000-0600-00004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7" name="正方形/長方形 846">
          <a:extLst>
            <a:ext uri="{FF2B5EF4-FFF2-40B4-BE49-F238E27FC236}">
              <a16:creationId xmlns:a16="http://schemas.microsoft.com/office/drawing/2014/main" id="{00000000-0008-0000-0600-00004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8" name="正方形/長方形 847">
          <a:extLst>
            <a:ext uri="{FF2B5EF4-FFF2-40B4-BE49-F238E27FC236}">
              <a16:creationId xmlns:a16="http://schemas.microsoft.com/office/drawing/2014/main" id="{00000000-0008-0000-0600-00005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4" name="繰出金グラフ枠">
          <a:extLst>
            <a:ext uri="{FF2B5EF4-FFF2-40B4-BE49-F238E27FC236}">
              <a16:creationId xmlns:a16="http://schemas.microsoft.com/office/drawing/2014/main" id="{00000000-0008-0000-0600-000060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43117</xdr:rowOff>
    </xdr:from>
    <xdr:to>
      <xdr:col>116</xdr:col>
      <xdr:colOff>62864</xdr:colOff>
      <xdr:row>78</xdr:row>
      <xdr:rowOff>68035</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22159595" y="12216067"/>
          <a:ext cx="1269" cy="1225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71862</xdr:rowOff>
    </xdr:from>
    <xdr:ext cx="534377" cy="259045"/>
    <xdr:sp macro="" textlink="">
      <xdr:nvSpPr>
        <xdr:cNvPr id="866" name="繰出金最小値テキスト">
          <a:extLst>
            <a:ext uri="{FF2B5EF4-FFF2-40B4-BE49-F238E27FC236}">
              <a16:creationId xmlns:a16="http://schemas.microsoft.com/office/drawing/2014/main" id="{00000000-0008-0000-0600-000062030000}"/>
            </a:ext>
          </a:extLst>
        </xdr:cNvPr>
        <xdr:cNvSpPr txBox="1"/>
      </xdr:nvSpPr>
      <xdr:spPr>
        <a:xfrm>
          <a:off x="22212300" y="13444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68035</xdr:rowOff>
    </xdr:from>
    <xdr:to>
      <xdr:col>116</xdr:col>
      <xdr:colOff>152400</xdr:colOff>
      <xdr:row>78</xdr:row>
      <xdr:rowOff>68035</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22072600" y="13441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161244</xdr:rowOff>
    </xdr:from>
    <xdr:ext cx="534377" cy="259045"/>
    <xdr:sp macro="" textlink="">
      <xdr:nvSpPr>
        <xdr:cNvPr id="868" name="繰出金最大値テキスト">
          <a:extLst>
            <a:ext uri="{FF2B5EF4-FFF2-40B4-BE49-F238E27FC236}">
              <a16:creationId xmlns:a16="http://schemas.microsoft.com/office/drawing/2014/main" id="{00000000-0008-0000-0600-000064030000}"/>
            </a:ext>
          </a:extLst>
        </xdr:cNvPr>
        <xdr:cNvSpPr txBox="1"/>
      </xdr:nvSpPr>
      <xdr:spPr>
        <a:xfrm>
          <a:off x="22212300" y="11991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43117</xdr:rowOff>
    </xdr:from>
    <xdr:to>
      <xdr:col>116</xdr:col>
      <xdr:colOff>152400</xdr:colOff>
      <xdr:row>71</xdr:row>
      <xdr:rowOff>43117</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a:off x="22072600" y="12216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82703</xdr:rowOff>
    </xdr:from>
    <xdr:to>
      <xdr:col>116</xdr:col>
      <xdr:colOff>63500</xdr:colOff>
      <xdr:row>74</xdr:row>
      <xdr:rowOff>105676</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flipV="1">
          <a:off x="21323300" y="12770003"/>
          <a:ext cx="838200" cy="22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104856</xdr:rowOff>
    </xdr:from>
    <xdr:ext cx="534377" cy="259045"/>
    <xdr:sp macro="" textlink="">
      <xdr:nvSpPr>
        <xdr:cNvPr id="871" name="繰出金平均値テキスト">
          <a:extLst>
            <a:ext uri="{FF2B5EF4-FFF2-40B4-BE49-F238E27FC236}">
              <a16:creationId xmlns:a16="http://schemas.microsoft.com/office/drawing/2014/main" id="{00000000-0008-0000-0600-000067030000}"/>
            </a:ext>
          </a:extLst>
        </xdr:cNvPr>
        <xdr:cNvSpPr txBox="1"/>
      </xdr:nvSpPr>
      <xdr:spPr>
        <a:xfrm>
          <a:off x="22212300" y="127921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126429</xdr:rowOff>
    </xdr:from>
    <xdr:to>
      <xdr:col>116</xdr:col>
      <xdr:colOff>114300</xdr:colOff>
      <xdr:row>75</xdr:row>
      <xdr:rowOff>56579</xdr:rowOff>
    </xdr:to>
    <xdr:sp macro="" textlink="">
      <xdr:nvSpPr>
        <xdr:cNvPr id="872" name="フローチャート: 判断 871">
          <a:extLst>
            <a:ext uri="{FF2B5EF4-FFF2-40B4-BE49-F238E27FC236}">
              <a16:creationId xmlns:a16="http://schemas.microsoft.com/office/drawing/2014/main" id="{00000000-0008-0000-0600-000068030000}"/>
            </a:ext>
          </a:extLst>
        </xdr:cNvPr>
        <xdr:cNvSpPr/>
      </xdr:nvSpPr>
      <xdr:spPr>
        <a:xfrm>
          <a:off x="22110700" y="12813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105676</xdr:rowOff>
    </xdr:from>
    <xdr:to>
      <xdr:col>111</xdr:col>
      <xdr:colOff>177800</xdr:colOff>
      <xdr:row>74</xdr:row>
      <xdr:rowOff>151244</xdr:rowOff>
    </xdr:to>
    <xdr:cxnSp macro="">
      <xdr:nvCxnSpPr>
        <xdr:cNvPr id="873" name="直線コネクタ 872">
          <a:extLst>
            <a:ext uri="{FF2B5EF4-FFF2-40B4-BE49-F238E27FC236}">
              <a16:creationId xmlns:a16="http://schemas.microsoft.com/office/drawing/2014/main" id="{00000000-0008-0000-0600-000069030000}"/>
            </a:ext>
          </a:extLst>
        </xdr:cNvPr>
        <xdr:cNvCxnSpPr/>
      </xdr:nvCxnSpPr>
      <xdr:spPr>
        <a:xfrm flipV="1">
          <a:off x="20434300" y="12792976"/>
          <a:ext cx="889000" cy="45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14605</xdr:rowOff>
    </xdr:from>
    <xdr:to>
      <xdr:col>112</xdr:col>
      <xdr:colOff>38100</xdr:colOff>
      <xdr:row>75</xdr:row>
      <xdr:rowOff>116205</xdr:rowOff>
    </xdr:to>
    <xdr:sp macro="" textlink="">
      <xdr:nvSpPr>
        <xdr:cNvPr id="874" name="フローチャート: 判断 873">
          <a:extLst>
            <a:ext uri="{FF2B5EF4-FFF2-40B4-BE49-F238E27FC236}">
              <a16:creationId xmlns:a16="http://schemas.microsoft.com/office/drawing/2014/main" id="{00000000-0008-0000-0600-00006A030000}"/>
            </a:ext>
          </a:extLst>
        </xdr:cNvPr>
        <xdr:cNvSpPr/>
      </xdr:nvSpPr>
      <xdr:spPr>
        <a:xfrm>
          <a:off x="21272500" y="1287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107332</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056111" y="12966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151244</xdr:rowOff>
    </xdr:from>
    <xdr:to>
      <xdr:col>107</xdr:col>
      <xdr:colOff>50800</xdr:colOff>
      <xdr:row>75</xdr:row>
      <xdr:rowOff>18961</xdr:rowOff>
    </xdr:to>
    <xdr:cxnSp macro="">
      <xdr:nvCxnSpPr>
        <xdr:cNvPr id="876" name="直線コネクタ 875">
          <a:extLst>
            <a:ext uri="{FF2B5EF4-FFF2-40B4-BE49-F238E27FC236}">
              <a16:creationId xmlns:a16="http://schemas.microsoft.com/office/drawing/2014/main" id="{00000000-0008-0000-0600-00006C030000}"/>
            </a:ext>
          </a:extLst>
        </xdr:cNvPr>
        <xdr:cNvCxnSpPr/>
      </xdr:nvCxnSpPr>
      <xdr:spPr>
        <a:xfrm flipV="1">
          <a:off x="19545300" y="12838544"/>
          <a:ext cx="889000" cy="39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47142</xdr:rowOff>
    </xdr:from>
    <xdr:to>
      <xdr:col>107</xdr:col>
      <xdr:colOff>101600</xdr:colOff>
      <xdr:row>75</xdr:row>
      <xdr:rowOff>148741</xdr:rowOff>
    </xdr:to>
    <xdr:sp macro="" textlink="">
      <xdr:nvSpPr>
        <xdr:cNvPr id="877" name="フローチャート: 判断 876">
          <a:extLst>
            <a:ext uri="{FF2B5EF4-FFF2-40B4-BE49-F238E27FC236}">
              <a16:creationId xmlns:a16="http://schemas.microsoft.com/office/drawing/2014/main" id="{00000000-0008-0000-0600-00006D030000}"/>
            </a:ext>
          </a:extLst>
        </xdr:cNvPr>
        <xdr:cNvSpPr/>
      </xdr:nvSpPr>
      <xdr:spPr>
        <a:xfrm>
          <a:off x="20383500" y="1290589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139870</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167111" y="12998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20524</xdr:rowOff>
    </xdr:from>
    <xdr:to>
      <xdr:col>102</xdr:col>
      <xdr:colOff>114300</xdr:colOff>
      <xdr:row>75</xdr:row>
      <xdr:rowOff>18961</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18656300" y="12364924"/>
          <a:ext cx="889000" cy="512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63830</xdr:rowOff>
    </xdr:from>
    <xdr:to>
      <xdr:col>102</xdr:col>
      <xdr:colOff>165100</xdr:colOff>
      <xdr:row>75</xdr:row>
      <xdr:rowOff>165430</xdr:rowOff>
    </xdr:to>
    <xdr:sp macro="" textlink="">
      <xdr:nvSpPr>
        <xdr:cNvPr id="880" name="フローチャート: 判断 879">
          <a:extLst>
            <a:ext uri="{FF2B5EF4-FFF2-40B4-BE49-F238E27FC236}">
              <a16:creationId xmlns:a16="http://schemas.microsoft.com/office/drawing/2014/main" id="{00000000-0008-0000-0600-000070030000}"/>
            </a:ext>
          </a:extLst>
        </xdr:cNvPr>
        <xdr:cNvSpPr/>
      </xdr:nvSpPr>
      <xdr:spPr>
        <a:xfrm>
          <a:off x="19494500" y="129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156557</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9278111" y="1301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69050</xdr:rowOff>
    </xdr:from>
    <xdr:to>
      <xdr:col>98</xdr:col>
      <xdr:colOff>38100</xdr:colOff>
      <xdr:row>75</xdr:row>
      <xdr:rowOff>170650</xdr:rowOff>
    </xdr:to>
    <xdr:sp macro="" textlink="">
      <xdr:nvSpPr>
        <xdr:cNvPr id="882" name="フローチャート: 判断 881">
          <a:extLst>
            <a:ext uri="{FF2B5EF4-FFF2-40B4-BE49-F238E27FC236}">
              <a16:creationId xmlns:a16="http://schemas.microsoft.com/office/drawing/2014/main" id="{00000000-0008-0000-0600-000072030000}"/>
            </a:ext>
          </a:extLst>
        </xdr:cNvPr>
        <xdr:cNvSpPr/>
      </xdr:nvSpPr>
      <xdr:spPr>
        <a:xfrm>
          <a:off x="18605500" y="129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161777</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389111" y="13020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31903</xdr:rowOff>
    </xdr:from>
    <xdr:to>
      <xdr:col>116</xdr:col>
      <xdr:colOff>114300</xdr:colOff>
      <xdr:row>74</xdr:row>
      <xdr:rowOff>133503</xdr:rowOff>
    </xdr:to>
    <xdr:sp macro="" textlink="">
      <xdr:nvSpPr>
        <xdr:cNvPr id="889" name="楕円 888">
          <a:extLst>
            <a:ext uri="{FF2B5EF4-FFF2-40B4-BE49-F238E27FC236}">
              <a16:creationId xmlns:a16="http://schemas.microsoft.com/office/drawing/2014/main" id="{00000000-0008-0000-0600-000079030000}"/>
            </a:ext>
          </a:extLst>
        </xdr:cNvPr>
        <xdr:cNvSpPr/>
      </xdr:nvSpPr>
      <xdr:spPr>
        <a:xfrm>
          <a:off x="22110700" y="1271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54780</xdr:rowOff>
    </xdr:from>
    <xdr:ext cx="534377" cy="259045"/>
    <xdr:sp macro="" textlink="">
      <xdr:nvSpPr>
        <xdr:cNvPr id="890" name="繰出金該当値テキスト">
          <a:extLst>
            <a:ext uri="{FF2B5EF4-FFF2-40B4-BE49-F238E27FC236}">
              <a16:creationId xmlns:a16="http://schemas.microsoft.com/office/drawing/2014/main" id="{00000000-0008-0000-0600-00007A030000}"/>
            </a:ext>
          </a:extLst>
        </xdr:cNvPr>
        <xdr:cNvSpPr txBox="1"/>
      </xdr:nvSpPr>
      <xdr:spPr>
        <a:xfrm>
          <a:off x="22212300" y="12570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54876</xdr:rowOff>
    </xdr:from>
    <xdr:to>
      <xdr:col>112</xdr:col>
      <xdr:colOff>38100</xdr:colOff>
      <xdr:row>74</xdr:row>
      <xdr:rowOff>156476</xdr:rowOff>
    </xdr:to>
    <xdr:sp macro="" textlink="">
      <xdr:nvSpPr>
        <xdr:cNvPr id="891" name="楕円 890">
          <a:extLst>
            <a:ext uri="{FF2B5EF4-FFF2-40B4-BE49-F238E27FC236}">
              <a16:creationId xmlns:a16="http://schemas.microsoft.com/office/drawing/2014/main" id="{00000000-0008-0000-0600-00007B030000}"/>
            </a:ext>
          </a:extLst>
        </xdr:cNvPr>
        <xdr:cNvSpPr/>
      </xdr:nvSpPr>
      <xdr:spPr>
        <a:xfrm>
          <a:off x="21272500" y="12742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1553</xdr:rowOff>
    </xdr:from>
    <xdr:ext cx="534377"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21056111" y="12517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100444</xdr:rowOff>
    </xdr:from>
    <xdr:to>
      <xdr:col>107</xdr:col>
      <xdr:colOff>101600</xdr:colOff>
      <xdr:row>75</xdr:row>
      <xdr:rowOff>30594</xdr:rowOff>
    </xdr:to>
    <xdr:sp macro="" textlink="">
      <xdr:nvSpPr>
        <xdr:cNvPr id="893" name="楕円 892">
          <a:extLst>
            <a:ext uri="{FF2B5EF4-FFF2-40B4-BE49-F238E27FC236}">
              <a16:creationId xmlns:a16="http://schemas.microsoft.com/office/drawing/2014/main" id="{00000000-0008-0000-0600-00007D030000}"/>
            </a:ext>
          </a:extLst>
        </xdr:cNvPr>
        <xdr:cNvSpPr/>
      </xdr:nvSpPr>
      <xdr:spPr>
        <a:xfrm>
          <a:off x="20383500" y="12787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47121</xdr:rowOff>
    </xdr:from>
    <xdr:ext cx="534377"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20167111" y="12562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139611</xdr:rowOff>
    </xdr:from>
    <xdr:to>
      <xdr:col>102</xdr:col>
      <xdr:colOff>165100</xdr:colOff>
      <xdr:row>75</xdr:row>
      <xdr:rowOff>69761</xdr:rowOff>
    </xdr:to>
    <xdr:sp macro="" textlink="">
      <xdr:nvSpPr>
        <xdr:cNvPr id="895" name="楕円 894">
          <a:extLst>
            <a:ext uri="{FF2B5EF4-FFF2-40B4-BE49-F238E27FC236}">
              <a16:creationId xmlns:a16="http://schemas.microsoft.com/office/drawing/2014/main" id="{00000000-0008-0000-0600-00007F030000}"/>
            </a:ext>
          </a:extLst>
        </xdr:cNvPr>
        <xdr:cNvSpPr/>
      </xdr:nvSpPr>
      <xdr:spPr>
        <a:xfrm>
          <a:off x="19494500" y="12826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86288</xdr:rowOff>
    </xdr:from>
    <xdr:ext cx="534377"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9278111" y="12602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141174</xdr:rowOff>
    </xdr:from>
    <xdr:to>
      <xdr:col>98</xdr:col>
      <xdr:colOff>38100</xdr:colOff>
      <xdr:row>72</xdr:row>
      <xdr:rowOff>71324</xdr:rowOff>
    </xdr:to>
    <xdr:sp macro="" textlink="">
      <xdr:nvSpPr>
        <xdr:cNvPr id="897" name="楕円 896">
          <a:extLst>
            <a:ext uri="{FF2B5EF4-FFF2-40B4-BE49-F238E27FC236}">
              <a16:creationId xmlns:a16="http://schemas.microsoft.com/office/drawing/2014/main" id="{00000000-0008-0000-0600-000081030000}"/>
            </a:ext>
          </a:extLst>
        </xdr:cNvPr>
        <xdr:cNvSpPr/>
      </xdr:nvSpPr>
      <xdr:spPr>
        <a:xfrm>
          <a:off x="18605500" y="1231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87851</xdr:rowOff>
    </xdr:from>
    <xdr:ext cx="534377"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389111" y="12089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901" name="正方形/長方形 900">
          <a:extLst>
            <a:ext uri="{FF2B5EF4-FFF2-40B4-BE49-F238E27FC236}">
              <a16:creationId xmlns:a16="http://schemas.microsoft.com/office/drawing/2014/main" id="{00000000-0008-0000-0600-000085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902" name="正方形/長方形 901">
          <a:extLst>
            <a:ext uri="{FF2B5EF4-FFF2-40B4-BE49-F238E27FC236}">
              <a16:creationId xmlns:a16="http://schemas.microsoft.com/office/drawing/2014/main" id="{00000000-0008-0000-0600-000086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3" name="正方形/長方形 902">
          <a:extLst>
            <a:ext uri="{FF2B5EF4-FFF2-40B4-BE49-F238E27FC236}">
              <a16:creationId xmlns:a16="http://schemas.microsoft.com/office/drawing/2014/main" id="{00000000-0008-0000-0600-000087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4" name="正方形/長方形 903">
          <a:extLst>
            <a:ext uri="{FF2B5EF4-FFF2-40B4-BE49-F238E27FC236}">
              <a16:creationId xmlns:a16="http://schemas.microsoft.com/office/drawing/2014/main" id="{00000000-0008-0000-0600-000088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5" name="正方形/長方形 904">
          <a:extLst>
            <a:ext uri="{FF2B5EF4-FFF2-40B4-BE49-F238E27FC236}">
              <a16:creationId xmlns:a16="http://schemas.microsoft.com/office/drawing/2014/main" id="{00000000-0008-0000-0600-000089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6" name="正方形/長方形 905">
          <a:extLst>
            <a:ext uri="{FF2B5EF4-FFF2-40B4-BE49-F238E27FC236}">
              <a16:creationId xmlns:a16="http://schemas.microsoft.com/office/drawing/2014/main" id="{00000000-0008-0000-0600-00008A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3" name="前年度繰上充用金グラフ枠">
          <a:extLst>
            <a:ext uri="{FF2B5EF4-FFF2-40B4-BE49-F238E27FC236}">
              <a16:creationId xmlns:a16="http://schemas.microsoft.com/office/drawing/2014/main" id="{00000000-0008-0000-0600-000091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5" name="前年度繰上充用金最小値テキスト">
          <a:extLst>
            <a:ext uri="{FF2B5EF4-FFF2-40B4-BE49-F238E27FC236}">
              <a16:creationId xmlns:a16="http://schemas.microsoft.com/office/drawing/2014/main" id="{00000000-0008-0000-0600-000093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7" name="前年度繰上充用金最大値テキスト">
          <a:extLst>
            <a:ext uri="{FF2B5EF4-FFF2-40B4-BE49-F238E27FC236}">
              <a16:creationId xmlns:a16="http://schemas.microsoft.com/office/drawing/2014/main" id="{00000000-0008-0000-0600-000095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20" name="前年度繰上充用金平均値テキスト">
          <a:extLst>
            <a:ext uri="{FF2B5EF4-FFF2-40B4-BE49-F238E27FC236}">
              <a16:creationId xmlns:a16="http://schemas.microsoft.com/office/drawing/2014/main" id="{00000000-0008-0000-0600-000098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22" name="直線コネクタ 921">
          <a:extLst>
            <a:ext uri="{FF2B5EF4-FFF2-40B4-BE49-F238E27FC236}">
              <a16:creationId xmlns:a16="http://schemas.microsoft.com/office/drawing/2014/main" id="{00000000-0008-0000-0600-00009A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23" name="フローチャート: 判断 922">
          <a:extLst>
            <a:ext uri="{FF2B5EF4-FFF2-40B4-BE49-F238E27FC236}">
              <a16:creationId xmlns:a16="http://schemas.microsoft.com/office/drawing/2014/main" id="{00000000-0008-0000-0600-00009B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5" name="直線コネクタ 924">
          <a:extLst>
            <a:ext uri="{FF2B5EF4-FFF2-40B4-BE49-F238E27FC236}">
              <a16:creationId xmlns:a16="http://schemas.microsoft.com/office/drawing/2014/main" id="{00000000-0008-0000-0600-00009D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6" name="フローチャート: 判断 925">
          <a:extLst>
            <a:ext uri="{FF2B5EF4-FFF2-40B4-BE49-F238E27FC236}">
              <a16:creationId xmlns:a16="http://schemas.microsoft.com/office/drawing/2014/main" id="{00000000-0008-0000-0600-00009E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8" name="直線コネクタ 927">
          <a:extLst>
            <a:ext uri="{FF2B5EF4-FFF2-40B4-BE49-F238E27FC236}">
              <a16:creationId xmlns:a16="http://schemas.microsoft.com/office/drawing/2014/main" id="{00000000-0008-0000-0600-0000A0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9" name="フローチャート: 判断 928">
          <a:extLst>
            <a:ext uri="{FF2B5EF4-FFF2-40B4-BE49-F238E27FC236}">
              <a16:creationId xmlns:a16="http://schemas.microsoft.com/office/drawing/2014/main" id="{00000000-0008-0000-0600-0000A1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フローチャート: 判断 930">
          <a:extLst>
            <a:ext uri="{FF2B5EF4-FFF2-40B4-BE49-F238E27FC236}">
              <a16:creationId xmlns:a16="http://schemas.microsoft.com/office/drawing/2014/main" id="{00000000-0008-0000-0600-0000A3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9" name="前年度繰上充用金該当値テキスト">
          <a:extLst>
            <a:ext uri="{FF2B5EF4-FFF2-40B4-BE49-F238E27FC236}">
              <a16:creationId xmlns:a16="http://schemas.microsoft.com/office/drawing/2014/main" id="{00000000-0008-0000-0600-0000AB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42" name="楕円 941">
          <a:extLst>
            <a:ext uri="{FF2B5EF4-FFF2-40B4-BE49-F238E27FC236}">
              <a16:creationId xmlns:a16="http://schemas.microsoft.com/office/drawing/2014/main" id="{00000000-0008-0000-0600-0000AE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4" name="楕円 943">
          <a:extLst>
            <a:ext uri="{FF2B5EF4-FFF2-40B4-BE49-F238E27FC236}">
              <a16:creationId xmlns:a16="http://schemas.microsoft.com/office/drawing/2014/main" id="{00000000-0008-0000-0600-0000B0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5" name="テキスト ボックス 944">
          <a:extLst>
            <a:ext uri="{FF2B5EF4-FFF2-40B4-BE49-F238E27FC236}">
              <a16:creationId xmlns:a16="http://schemas.microsoft.com/office/drawing/2014/main" id="{00000000-0008-0000-0600-0000B1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6" name="楕円 945">
          <a:extLst>
            <a:ext uri="{FF2B5EF4-FFF2-40B4-BE49-F238E27FC236}">
              <a16:creationId xmlns:a16="http://schemas.microsoft.com/office/drawing/2014/main" id="{00000000-0008-0000-0600-0000B2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7" name="テキスト ボックス 946">
          <a:extLst>
            <a:ext uri="{FF2B5EF4-FFF2-40B4-BE49-F238E27FC236}">
              <a16:creationId xmlns:a16="http://schemas.microsoft.com/office/drawing/2014/main" id="{00000000-0008-0000-0600-0000B3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8" name="正方形/長方形 947">
          <a:extLst>
            <a:ext uri="{FF2B5EF4-FFF2-40B4-BE49-F238E27FC236}">
              <a16:creationId xmlns:a16="http://schemas.microsoft.com/office/drawing/2014/main" id="{00000000-0008-0000-0600-0000B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9" name="正方形/長方形 948">
          <a:extLst>
            <a:ext uri="{FF2B5EF4-FFF2-40B4-BE49-F238E27FC236}">
              <a16:creationId xmlns:a16="http://schemas.microsoft.com/office/drawing/2014/main" id="{00000000-0008-0000-0600-0000B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50" name="テキスト ボックス 949">
          <a:extLst>
            <a:ext uri="{FF2B5EF4-FFF2-40B4-BE49-F238E27FC236}">
              <a16:creationId xmlns:a16="http://schemas.microsoft.com/office/drawing/2014/main" id="{00000000-0008-0000-0600-0000B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・歳出決算総額は、住民一人当たり約</a:t>
          </a:r>
          <a:r>
            <a:rPr kumimoji="1" lang="en-US" altLang="ja-JP" sz="1100">
              <a:solidFill>
                <a:sysClr val="windowText" lastClr="000000"/>
              </a:solidFill>
              <a:effectLst/>
              <a:latin typeface="+mn-lt"/>
              <a:ea typeface="+mn-ea"/>
              <a:cs typeface="+mn-cs"/>
            </a:rPr>
            <a:t>50</a:t>
          </a:r>
          <a:r>
            <a:rPr kumimoji="1" lang="ja-JP" altLang="ja-JP" sz="1100">
              <a:solidFill>
                <a:sysClr val="windowText" lastClr="000000"/>
              </a:solidFill>
              <a:effectLst/>
              <a:latin typeface="+mn-lt"/>
              <a:ea typeface="+mn-ea"/>
              <a:cs typeface="+mn-cs"/>
            </a:rPr>
            <a:t>万円で、前年度（約</a:t>
          </a:r>
          <a:r>
            <a:rPr kumimoji="1" lang="en-US" altLang="ja-JP" sz="1100">
              <a:solidFill>
                <a:sysClr val="windowText" lastClr="000000"/>
              </a:solidFill>
              <a:effectLst/>
              <a:latin typeface="+mn-lt"/>
              <a:ea typeface="+mn-ea"/>
              <a:cs typeface="+mn-cs"/>
            </a:rPr>
            <a:t>48</a:t>
          </a:r>
          <a:r>
            <a:rPr kumimoji="1" lang="ja-JP" altLang="ja-JP" sz="1100">
              <a:solidFill>
                <a:sysClr val="windowText" lastClr="000000"/>
              </a:solidFill>
              <a:effectLst/>
              <a:latin typeface="+mn-lt"/>
              <a:ea typeface="+mn-ea"/>
              <a:cs typeface="+mn-cs"/>
            </a:rPr>
            <a:t>万円）より約</a:t>
          </a:r>
          <a:r>
            <a:rPr kumimoji="1" lang="en-US" altLang="ja-JP" sz="1100">
              <a:solidFill>
                <a:sysClr val="windowText" lastClr="000000"/>
              </a:solidFill>
              <a:effectLst/>
              <a:latin typeface="+mn-lt"/>
              <a:ea typeface="+mn-ea"/>
              <a:cs typeface="+mn-cs"/>
            </a:rPr>
            <a:t>2</a:t>
          </a:r>
          <a:r>
            <a:rPr kumimoji="1" lang="ja-JP" altLang="ja-JP" sz="1100">
              <a:solidFill>
                <a:sysClr val="windowText" lastClr="000000"/>
              </a:solidFill>
              <a:effectLst/>
              <a:latin typeface="+mn-lt"/>
              <a:ea typeface="+mn-ea"/>
              <a:cs typeface="+mn-cs"/>
            </a:rPr>
            <a:t>万円</a:t>
          </a:r>
          <a:r>
            <a:rPr kumimoji="1" lang="ja-JP" altLang="en-US" sz="1100">
              <a:solidFill>
                <a:sysClr val="windowText" lastClr="000000"/>
              </a:solidFill>
              <a:effectLst/>
              <a:latin typeface="+mn-lt"/>
              <a:ea typeface="+mn-ea"/>
              <a:cs typeface="+mn-cs"/>
            </a:rPr>
            <a:t>増加</a:t>
          </a:r>
          <a:r>
            <a:rPr kumimoji="1" lang="ja-JP" altLang="ja-JP" sz="1100">
              <a:solidFill>
                <a:sysClr val="windowText" lastClr="000000"/>
              </a:solidFill>
              <a:effectLst/>
              <a:latin typeface="+mn-lt"/>
              <a:ea typeface="+mn-ea"/>
              <a:cs typeface="+mn-cs"/>
            </a:rPr>
            <a:t>している。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・主に、投資的経費の</a:t>
          </a:r>
          <a:r>
            <a:rPr kumimoji="1" lang="ja-JP" altLang="en-US" sz="1100">
              <a:solidFill>
                <a:sysClr val="windowText" lastClr="000000"/>
              </a:solidFill>
              <a:effectLst/>
              <a:latin typeface="+mn-lt"/>
              <a:ea typeface="+mn-ea"/>
              <a:cs typeface="+mn-cs"/>
            </a:rPr>
            <a:t>増</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十三日町・十六日町地区再整備支援事業</a:t>
          </a:r>
          <a:r>
            <a:rPr kumimoji="1" lang="ja-JP" altLang="ja-JP" sz="1100">
              <a:solidFill>
                <a:sysClr val="windowText" lastClr="000000"/>
              </a:solidFill>
              <a:effectLst/>
              <a:latin typeface="+mn-lt"/>
              <a:ea typeface="+mn-ea"/>
              <a:cs typeface="+mn-cs"/>
            </a:rPr>
            <a:t>や</a:t>
          </a:r>
          <a:r>
            <a:rPr kumimoji="1" lang="ja-JP" altLang="en-US" sz="1100">
              <a:solidFill>
                <a:sysClr val="windowText" lastClr="000000"/>
              </a:solidFill>
              <a:effectLst/>
              <a:latin typeface="+mn-lt"/>
              <a:ea typeface="+mn-ea"/>
              <a:cs typeface="+mn-cs"/>
            </a:rPr>
            <a:t>新大橋整備事業</a:t>
          </a:r>
          <a:r>
            <a:rPr kumimoji="1" lang="ja-JP" altLang="ja-JP" sz="1100">
              <a:solidFill>
                <a:sysClr val="windowText" lastClr="000000"/>
              </a:solidFill>
              <a:effectLst/>
              <a:latin typeface="+mn-lt"/>
              <a:ea typeface="+mn-ea"/>
              <a:cs typeface="+mn-cs"/>
            </a:rPr>
            <a:t>等）や</a:t>
          </a:r>
          <a:r>
            <a:rPr kumimoji="1" lang="ja-JP" altLang="en-US" sz="1100">
              <a:solidFill>
                <a:sysClr val="windowText" lastClr="000000"/>
              </a:solidFill>
              <a:effectLst/>
              <a:latin typeface="+mn-lt"/>
              <a:ea typeface="+mn-ea"/>
              <a:cs typeface="+mn-cs"/>
            </a:rPr>
            <a:t>扶助費</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自立支援給付事業や障害児通所等給付事業</a:t>
          </a:r>
          <a:r>
            <a:rPr kumimoji="1" lang="ja-JP" altLang="ja-JP" sz="1100">
              <a:solidFill>
                <a:sysClr val="windowText" lastClr="000000"/>
              </a:solidFill>
              <a:effectLst/>
              <a:latin typeface="+mn-lt"/>
              <a:ea typeface="+mn-ea"/>
              <a:cs typeface="+mn-cs"/>
            </a:rPr>
            <a:t>等）の</a:t>
          </a:r>
          <a:r>
            <a:rPr kumimoji="1" lang="ja-JP" altLang="en-US" sz="1100">
              <a:solidFill>
                <a:sysClr val="windowText" lastClr="000000"/>
              </a:solidFill>
              <a:effectLst/>
              <a:latin typeface="+mn-lt"/>
              <a:ea typeface="+mn-ea"/>
              <a:cs typeface="+mn-cs"/>
            </a:rPr>
            <a:t>増</a:t>
          </a:r>
          <a:r>
            <a:rPr kumimoji="1" lang="ja-JP" altLang="ja-JP" sz="1100">
              <a:solidFill>
                <a:sysClr val="windowText" lastClr="000000"/>
              </a:solidFill>
              <a:effectLst/>
              <a:latin typeface="+mn-lt"/>
              <a:ea typeface="+mn-ea"/>
              <a:cs typeface="+mn-cs"/>
            </a:rPr>
            <a:t>が要因である。</a:t>
          </a:r>
          <a:endParaRPr lang="ja-JP" altLang="ja-JP" sz="1400">
            <a:solidFill>
              <a:sysClr val="windowText" lastClr="000000"/>
            </a:solidFill>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青森県八戸市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218,182
216,487
305.56
112,551,650
108,767,060
3,037,042
54,521,540
120,216,750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91.1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23114</xdr:rowOff>
    </xdr:from>
    <xdr:to>
      <xdr:col>24</xdr:col>
      <xdr:colOff>62865</xdr:colOff>
      <xdr:row>37</xdr:row>
      <xdr:rowOff>167132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38064"/>
          <a:ext cx="1270" cy="1172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170959</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14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167132</xdr:rowOff>
    </xdr:from>
    <xdr:to>
      <xdr:col>24</xdr:col>
      <xdr:colOff>152400</xdr:colOff>
      <xdr:row>37</xdr:row>
      <xdr:rowOff>167132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10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141241</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13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2,828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23114</xdr:rowOff>
    </xdr:from>
    <xdr:to>
      <xdr:col>24</xdr:col>
      <xdr:colOff>152400</xdr:colOff>
      <xdr:row>31</xdr:row>
      <xdr:rowOff>23114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38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62738</xdr:rowOff>
    </xdr:from>
    <xdr:to>
      <xdr:col>24</xdr:col>
      <xdr:colOff>63500</xdr:colOff>
      <xdr:row>32</xdr:row>
      <xdr:rowOff>90932</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549138"/>
          <a:ext cx="838200" cy="2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6367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071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27940</xdr:rowOff>
    </xdr:from>
    <xdr:to>
      <xdr:col>24</xdr:col>
      <xdr:colOff>114300</xdr:colOff>
      <xdr:row>35</xdr:row>
      <xdr:rowOff>129540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2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90932</xdr:rowOff>
    </xdr:from>
    <xdr:to>
      <xdr:col>19</xdr:col>
      <xdr:colOff>177800</xdr:colOff>
      <xdr:row>33</xdr:row>
      <xdr:rowOff>40640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577332"/>
          <a:ext cx="889000" cy="121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42418</xdr:rowOff>
    </xdr:from>
    <xdr:to>
      <xdr:col>20</xdr:col>
      <xdr:colOff>38100</xdr:colOff>
      <xdr:row>35</xdr:row>
      <xdr:rowOff>144018</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135145</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35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125222</xdr:rowOff>
    </xdr:from>
    <xdr:to>
      <xdr:col>15</xdr:col>
      <xdr:colOff>50800</xdr:colOff>
      <xdr:row>33</xdr:row>
      <xdr:rowOff>40640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61162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56134</xdr:rowOff>
    </xdr:from>
    <xdr:to>
      <xdr:col>15</xdr:col>
      <xdr:colOff>101600</xdr:colOff>
      <xdr:row>35</xdr:row>
      <xdr:rowOff>157734</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5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148861</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4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97790</xdr:rowOff>
    </xdr:from>
    <xdr:to>
      <xdr:col>10</xdr:col>
      <xdr:colOff>114300</xdr:colOff>
      <xdr:row>32</xdr:row>
      <xdr:rowOff>125222</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58419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58420</xdr:rowOff>
    </xdr:from>
    <xdr:to>
      <xdr:col>10</xdr:col>
      <xdr:colOff>165100</xdr:colOff>
      <xdr:row>35</xdr:row>
      <xdr:rowOff>160020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5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151147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51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21082</xdr:rowOff>
    </xdr:from>
    <xdr:to>
      <xdr:col>6</xdr:col>
      <xdr:colOff>38100</xdr:colOff>
      <xdr:row>35</xdr:row>
      <xdr:rowOff>122682</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2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113809</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14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11938</xdr:rowOff>
    </xdr:from>
    <xdr:to>
      <xdr:col>24</xdr:col>
      <xdr:colOff>114300</xdr:colOff>
      <xdr:row>32</xdr:row>
      <xdr:rowOff>113538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498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34815</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349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40132</xdr:rowOff>
    </xdr:from>
    <xdr:to>
      <xdr:col>20</xdr:col>
      <xdr:colOff>38100</xdr:colOff>
      <xdr:row>32</xdr:row>
      <xdr:rowOff>141732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52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158259</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30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161290</xdr:rowOff>
    </xdr:from>
    <xdr:to>
      <xdr:col>15</xdr:col>
      <xdr:colOff>101600</xdr:colOff>
      <xdr:row>33</xdr:row>
      <xdr:rowOff>91440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64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107967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42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74422</xdr:rowOff>
    </xdr:from>
    <xdr:to>
      <xdr:col>10</xdr:col>
      <xdr:colOff>165100</xdr:colOff>
      <xdr:row>33</xdr:row>
      <xdr:rowOff>4572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56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21099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336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46990</xdr:rowOff>
    </xdr:from>
    <xdr:to>
      <xdr:col>6</xdr:col>
      <xdr:colOff>38100</xdr:colOff>
      <xdr:row>32</xdr:row>
      <xdr:rowOff>148590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53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165117</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30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54</xdr:row>
      <xdr:rowOff>115074</xdr:rowOff>
    </xdr:from>
    <xdr:to>
      <xdr:col>24</xdr:col>
      <xdr:colOff>62865</xdr:colOff>
      <xdr:row>59</xdr:row>
      <xdr:rowOff>121094</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9373374"/>
          <a:ext cx="1270" cy="863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124921</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240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121094</xdr:rowOff>
    </xdr:from>
    <xdr:to>
      <xdr:col>24</xdr:col>
      <xdr:colOff>152400</xdr:colOff>
      <xdr:row>59</xdr:row>
      <xdr:rowOff>121094</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236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61751</xdr:rowOff>
    </xdr:from>
    <xdr:ext cx="534377"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9148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91,939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54</xdr:row>
      <xdr:rowOff>115074</xdr:rowOff>
    </xdr:from>
    <xdr:to>
      <xdr:col>24</xdr:col>
      <xdr:colOff>152400</xdr:colOff>
      <xdr:row>54</xdr:row>
      <xdr:rowOff>115074</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9373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153086</xdr:rowOff>
    </xdr:from>
    <xdr:to>
      <xdr:col>24</xdr:col>
      <xdr:colOff>63500</xdr:colOff>
      <xdr:row>59</xdr:row>
      <xdr:rowOff>12853</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3797300" y="10097186"/>
          <a:ext cx="838200" cy="31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19969</xdr:rowOff>
    </xdr:from>
    <xdr:ext cx="534377"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7926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168542</xdr:rowOff>
    </xdr:from>
    <xdr:to>
      <xdr:col>24</xdr:col>
      <xdr:colOff>114300</xdr:colOff>
      <xdr:row>58</xdr:row>
      <xdr:rowOff>98692</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941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166763</xdr:rowOff>
    </xdr:from>
    <xdr:to>
      <xdr:col>19</xdr:col>
      <xdr:colOff>177800</xdr:colOff>
      <xdr:row>59</xdr:row>
      <xdr:rowOff>12853</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908300" y="9939413"/>
          <a:ext cx="889000" cy="188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145872</xdr:rowOff>
    </xdr:from>
    <xdr:to>
      <xdr:col>20</xdr:col>
      <xdr:colOff>38100</xdr:colOff>
      <xdr:row>58</xdr:row>
      <xdr:rowOff>76022</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91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92549</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530111" y="9693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51257</xdr:rowOff>
    </xdr:from>
    <xdr:to>
      <xdr:col>15</xdr:col>
      <xdr:colOff>50800</xdr:colOff>
      <xdr:row>57</xdr:row>
      <xdr:rowOff>166763</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019300" y="8795207"/>
          <a:ext cx="889000" cy="1144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146786</xdr:rowOff>
    </xdr:from>
    <xdr:to>
      <xdr:col>15</xdr:col>
      <xdr:colOff>101600</xdr:colOff>
      <xdr:row>58</xdr:row>
      <xdr:rowOff>76936</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9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68063</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41111" y="10012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51257</xdr:rowOff>
    </xdr:from>
    <xdr:to>
      <xdr:col>10</xdr:col>
      <xdr:colOff>114300</xdr:colOff>
      <xdr:row>58</xdr:row>
      <xdr:rowOff>151536</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1130300" y="8795207"/>
          <a:ext cx="889000" cy="1300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50</xdr:row>
      <xdr:rowOff>124523</xdr:rowOff>
    </xdr:from>
    <xdr:to>
      <xdr:col>10</xdr:col>
      <xdr:colOff>165100</xdr:colOff>
      <xdr:row>51</xdr:row>
      <xdr:rowOff>54673</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869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49</xdr:row>
      <xdr:rowOff>71200</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19795" y="8472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62750</xdr:rowOff>
    </xdr:from>
    <xdr:to>
      <xdr:col>6</xdr:col>
      <xdr:colOff>38100</xdr:colOff>
      <xdr:row>58</xdr:row>
      <xdr:rowOff>164350</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1000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9427</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9782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102286</xdr:rowOff>
    </xdr:from>
    <xdr:to>
      <xdr:col>24</xdr:col>
      <xdr:colOff>114300</xdr:colOff>
      <xdr:row>59</xdr:row>
      <xdr:rowOff>32436</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10046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80713</xdr:rowOff>
    </xdr:from>
    <xdr:ext cx="534377"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10024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133503</xdr:rowOff>
    </xdr:from>
    <xdr:to>
      <xdr:col>20</xdr:col>
      <xdr:colOff>38100</xdr:colOff>
      <xdr:row>59</xdr:row>
      <xdr:rowOff>63653</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10077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54780</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530111" y="1017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115963</xdr:rowOff>
    </xdr:from>
    <xdr:to>
      <xdr:col>15</xdr:col>
      <xdr:colOff>101600</xdr:colOff>
      <xdr:row>58</xdr:row>
      <xdr:rowOff>46113</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888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62640</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41111" y="9663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51</xdr:row>
      <xdr:rowOff>457</xdr:rowOff>
    </xdr:from>
    <xdr:to>
      <xdr:col>10</xdr:col>
      <xdr:colOff>165100</xdr:colOff>
      <xdr:row>51</xdr:row>
      <xdr:rowOff>102057</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8744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51</xdr:row>
      <xdr:rowOff>93184</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19795" y="8837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100736</xdr:rowOff>
    </xdr:from>
    <xdr:to>
      <xdr:col>6</xdr:col>
      <xdr:colOff>38100</xdr:colOff>
      <xdr:row>59</xdr:row>
      <xdr:rowOff>30886</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10044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22013</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63111" y="10137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a:extLst>
            <a:ext uri="{FF2B5EF4-FFF2-40B4-BE49-F238E27FC236}">
              <a16:creationId xmlns:a16="http://schemas.microsoft.com/office/drawing/2014/main" id="{00000000-0008-0000-07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89390</xdr:rowOff>
    </xdr:from>
    <xdr:to>
      <xdr:col>24</xdr:col>
      <xdr:colOff>62865</xdr:colOff>
      <xdr:row>78</xdr:row>
      <xdr:rowOff>156680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4633595" y="12090890"/>
          <a:ext cx="1270" cy="1438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160507</xdr:rowOff>
    </xdr:from>
    <xdr:ext cx="599010" cy="259045"/>
    <xdr:sp macro="" textlink="">
      <xdr:nvSpPr>
        <xdr:cNvPr id="171" name="民生費最小値テキスト">
          <a:extLst>
            <a:ext uri="{FF2B5EF4-FFF2-40B4-BE49-F238E27FC236}">
              <a16:creationId xmlns:a16="http://schemas.microsoft.com/office/drawing/2014/main" id="{00000000-0008-0000-0700-0000AB000000}"/>
            </a:ext>
          </a:extLst>
        </xdr:cNvPr>
        <xdr:cNvSpPr txBox="1"/>
      </xdr:nvSpPr>
      <xdr:spPr>
        <a:xfrm>
          <a:off x="4686300" y="13533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156680</xdr:rowOff>
    </xdr:from>
    <xdr:to>
      <xdr:col>24</xdr:col>
      <xdr:colOff>152400</xdr:colOff>
      <xdr:row>78</xdr:row>
      <xdr:rowOff>156680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352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36067</xdr:rowOff>
    </xdr:from>
    <xdr:ext cx="599010" cy="259045"/>
    <xdr:sp macro="" textlink="">
      <xdr:nvSpPr>
        <xdr:cNvPr id="173" name="民生費最大値テキスト">
          <a:extLst>
            <a:ext uri="{FF2B5EF4-FFF2-40B4-BE49-F238E27FC236}">
              <a16:creationId xmlns:a16="http://schemas.microsoft.com/office/drawing/2014/main" id="{00000000-0008-0000-0700-0000AD000000}"/>
            </a:ext>
          </a:extLst>
        </xdr:cNvPr>
        <xdr:cNvSpPr txBox="1"/>
      </xdr:nvSpPr>
      <xdr:spPr>
        <a:xfrm>
          <a:off x="4686300" y="11866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305,502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89390</xdr:rowOff>
    </xdr:from>
    <xdr:to>
      <xdr:col>24</xdr:col>
      <xdr:colOff>152400</xdr:colOff>
      <xdr:row>70</xdr:row>
      <xdr:rowOff>89390</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2090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140953</xdr:rowOff>
    </xdr:from>
    <xdr:to>
      <xdr:col>24</xdr:col>
      <xdr:colOff>63500</xdr:colOff>
      <xdr:row>76</xdr:row>
      <xdr:rowOff>80155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3797300" y="12999703"/>
          <a:ext cx="838200" cy="110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90169</xdr:rowOff>
    </xdr:from>
    <xdr:ext cx="599010" cy="259045"/>
    <xdr:sp macro="" textlink="">
      <xdr:nvSpPr>
        <xdr:cNvPr id="176" name="民生費平均値テキスト">
          <a:extLst>
            <a:ext uri="{FF2B5EF4-FFF2-40B4-BE49-F238E27FC236}">
              <a16:creationId xmlns:a16="http://schemas.microsoft.com/office/drawing/2014/main" id="{00000000-0008-0000-0700-0000B0000000}"/>
            </a:ext>
          </a:extLst>
        </xdr:cNvPr>
        <xdr:cNvSpPr txBox="1"/>
      </xdr:nvSpPr>
      <xdr:spPr>
        <a:xfrm>
          <a:off x="4686300" y="129489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111742</xdr:rowOff>
    </xdr:from>
    <xdr:to>
      <xdr:col>24</xdr:col>
      <xdr:colOff>114300</xdr:colOff>
      <xdr:row>76</xdr:row>
      <xdr:rowOff>41892</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4584700" y="1297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10020</xdr:rowOff>
    </xdr:from>
    <xdr:to>
      <xdr:col>19</xdr:col>
      <xdr:colOff>177800</xdr:colOff>
      <xdr:row>76</xdr:row>
      <xdr:rowOff>80155</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2908300" y="13040220"/>
          <a:ext cx="889000" cy="70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32334</xdr:rowOff>
    </xdr:from>
    <xdr:to>
      <xdr:col>20</xdr:col>
      <xdr:colOff>38100</xdr:colOff>
      <xdr:row>76</xdr:row>
      <xdr:rowOff>133934</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3746500" y="1306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125061</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3497795" y="13155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10020</xdr:rowOff>
    </xdr:from>
    <xdr:to>
      <xdr:col>15</xdr:col>
      <xdr:colOff>50800</xdr:colOff>
      <xdr:row>77</xdr:row>
      <xdr:rowOff>67170</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019300" y="1304022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142018</xdr:rowOff>
    </xdr:from>
    <xdr:to>
      <xdr:col>15</xdr:col>
      <xdr:colOff>101600</xdr:colOff>
      <xdr:row>76</xdr:row>
      <xdr:rowOff>72168</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2857500" y="1300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63295</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2608795" y="13093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67170</xdr:rowOff>
    </xdr:from>
    <xdr:to>
      <xdr:col>10</xdr:col>
      <xdr:colOff>114300</xdr:colOff>
      <xdr:row>77</xdr:row>
      <xdr:rowOff>141511</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1130300" y="13268820"/>
          <a:ext cx="889000" cy="74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33176</xdr:rowOff>
    </xdr:from>
    <xdr:to>
      <xdr:col>10</xdr:col>
      <xdr:colOff>165100</xdr:colOff>
      <xdr:row>77</xdr:row>
      <xdr:rowOff>134776</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968500" y="1323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125903</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1719795" y="13327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90171</xdr:rowOff>
    </xdr:from>
    <xdr:to>
      <xdr:col>6</xdr:col>
      <xdr:colOff>38100</xdr:colOff>
      <xdr:row>78</xdr:row>
      <xdr:rowOff>20321</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079500" y="13291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36848</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830795" y="13067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90153</xdr:rowOff>
    </xdr:from>
    <xdr:to>
      <xdr:col>24</xdr:col>
      <xdr:colOff>114300</xdr:colOff>
      <xdr:row>76</xdr:row>
      <xdr:rowOff>20303</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4584700" y="12948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113030</xdr:rowOff>
    </xdr:from>
    <xdr:ext cx="599010" cy="259045"/>
    <xdr:sp macro="" textlink="">
      <xdr:nvSpPr>
        <xdr:cNvPr id="195" name="民生費該当値テキスト">
          <a:extLst>
            <a:ext uri="{FF2B5EF4-FFF2-40B4-BE49-F238E27FC236}">
              <a16:creationId xmlns:a16="http://schemas.microsoft.com/office/drawing/2014/main" id="{00000000-0008-0000-0700-0000C3000000}"/>
            </a:ext>
          </a:extLst>
        </xdr:cNvPr>
        <xdr:cNvSpPr txBox="1"/>
      </xdr:nvSpPr>
      <xdr:spPr>
        <a:xfrm>
          <a:off x="4686300" y="12800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29355</xdr:rowOff>
    </xdr:from>
    <xdr:to>
      <xdr:col>20</xdr:col>
      <xdr:colOff>38100</xdr:colOff>
      <xdr:row>76</xdr:row>
      <xdr:rowOff>130955</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3746500" y="1305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147481</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497795" y="12834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130670</xdr:rowOff>
    </xdr:from>
    <xdr:to>
      <xdr:col>15</xdr:col>
      <xdr:colOff>101600</xdr:colOff>
      <xdr:row>76</xdr:row>
      <xdr:rowOff>60820</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2857500" y="129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77347</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608795" y="12764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16370</xdr:rowOff>
    </xdr:from>
    <xdr:to>
      <xdr:col>10</xdr:col>
      <xdr:colOff>165100</xdr:colOff>
      <xdr:row>77</xdr:row>
      <xdr:rowOff>117970</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968500" y="1321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134497</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1719795" y="12993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90711</xdr:rowOff>
    </xdr:from>
    <xdr:to>
      <xdr:col>6</xdr:col>
      <xdr:colOff>38100</xdr:colOff>
      <xdr:row>78</xdr:row>
      <xdr:rowOff>20861</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079500" y="13292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11988</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830795" y="13385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85694</xdr:rowOff>
    </xdr:from>
    <xdr:to>
      <xdr:col>24</xdr:col>
      <xdr:colOff>62865</xdr:colOff>
      <xdr:row>98</xdr:row>
      <xdr:rowOff>55918</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687644"/>
          <a:ext cx="1270" cy="1170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59745</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861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55918</xdr:rowOff>
    </xdr:from>
    <xdr:to>
      <xdr:col>24</xdr:col>
      <xdr:colOff>152400</xdr:colOff>
      <xdr:row>98</xdr:row>
      <xdr:rowOff>55918</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858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32371</xdr:rowOff>
    </xdr:from>
    <xdr:ext cx="534377"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462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89,835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85694</xdr:rowOff>
    </xdr:from>
    <xdr:to>
      <xdr:col>24</xdr:col>
      <xdr:colOff>152400</xdr:colOff>
      <xdr:row>91</xdr:row>
      <xdr:rowOff>85694</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687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85827</xdr:rowOff>
    </xdr:from>
    <xdr:to>
      <xdr:col>24</xdr:col>
      <xdr:colOff>63500</xdr:colOff>
      <xdr:row>96</xdr:row>
      <xdr:rowOff>69214</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3797300" y="16373577"/>
          <a:ext cx="838200" cy="154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70375</xdr:rowOff>
    </xdr:from>
    <xdr:ext cx="534377"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5295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91948</xdr:rowOff>
    </xdr:from>
    <xdr:to>
      <xdr:col>24</xdr:col>
      <xdr:colOff>114300</xdr:colOff>
      <xdr:row>97</xdr:row>
      <xdr:rowOff>22098</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551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70949</xdr:rowOff>
    </xdr:from>
    <xdr:to>
      <xdr:col>19</xdr:col>
      <xdr:colOff>177800</xdr:colOff>
      <xdr:row>95</xdr:row>
      <xdr:rowOff>85827</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2908300" y="16358699"/>
          <a:ext cx="889000" cy="14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133192</xdr:rowOff>
    </xdr:from>
    <xdr:to>
      <xdr:col>20</xdr:col>
      <xdr:colOff>38100</xdr:colOff>
      <xdr:row>96</xdr:row>
      <xdr:rowOff>63342</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42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54469</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530111" y="16513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70949</xdr:rowOff>
    </xdr:from>
    <xdr:to>
      <xdr:col>15</xdr:col>
      <xdr:colOff>50800</xdr:colOff>
      <xdr:row>95</xdr:row>
      <xdr:rowOff>131775</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019300" y="16358699"/>
          <a:ext cx="889000" cy="60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1022</xdr:rowOff>
    </xdr:from>
    <xdr:to>
      <xdr:col>15</xdr:col>
      <xdr:colOff>101600</xdr:colOff>
      <xdr:row>96</xdr:row>
      <xdr:rowOff>102622</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46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93749</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41111" y="16552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131775</xdr:rowOff>
    </xdr:from>
    <xdr:to>
      <xdr:col>10</xdr:col>
      <xdr:colOff>114300</xdr:colOff>
      <xdr:row>95</xdr:row>
      <xdr:rowOff>149930</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1130300" y="16419525"/>
          <a:ext cx="889000" cy="18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38379</xdr:rowOff>
    </xdr:from>
    <xdr:to>
      <xdr:col>10</xdr:col>
      <xdr:colOff>165100</xdr:colOff>
      <xdr:row>97</xdr:row>
      <xdr:rowOff>139979</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669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131106</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761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51657</xdr:rowOff>
    </xdr:from>
    <xdr:to>
      <xdr:col>6</xdr:col>
      <xdr:colOff>38100</xdr:colOff>
      <xdr:row>97</xdr:row>
      <xdr:rowOff>153257</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68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144384</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775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18414</xdr:rowOff>
    </xdr:from>
    <xdr:to>
      <xdr:col>24</xdr:col>
      <xdr:colOff>114300</xdr:colOff>
      <xdr:row>96</xdr:row>
      <xdr:rowOff>120014</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47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41291</xdr:rowOff>
    </xdr:from>
    <xdr:ext cx="534377"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329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35027</xdr:rowOff>
    </xdr:from>
    <xdr:to>
      <xdr:col>20</xdr:col>
      <xdr:colOff>38100</xdr:colOff>
      <xdr:row>95</xdr:row>
      <xdr:rowOff>136627</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322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153154</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30111" y="16098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20149</xdr:rowOff>
    </xdr:from>
    <xdr:to>
      <xdr:col>15</xdr:col>
      <xdr:colOff>101600</xdr:colOff>
      <xdr:row>95</xdr:row>
      <xdr:rowOff>121749</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307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138276</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6083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80975</xdr:rowOff>
    </xdr:from>
    <xdr:to>
      <xdr:col>10</xdr:col>
      <xdr:colOff>165100</xdr:colOff>
      <xdr:row>96</xdr:row>
      <xdr:rowOff>11125</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368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27652</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6143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99130</xdr:rowOff>
    </xdr:from>
    <xdr:to>
      <xdr:col>6</xdr:col>
      <xdr:colOff>38100</xdr:colOff>
      <xdr:row>96</xdr:row>
      <xdr:rowOff>29280</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38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45807</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6162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88265</xdr:rowOff>
    </xdr:from>
    <xdr:to>
      <xdr:col>54</xdr:col>
      <xdr:colOff>189865</xdr:colOff>
      <xdr:row>39</xdr:row>
      <xdr:rowOff>44450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403215"/>
          <a:ext cx="1270" cy="1327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34942</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178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88265</xdr:rowOff>
    </xdr:from>
    <xdr:to>
      <xdr:col>55</xdr:col>
      <xdr:colOff>88900</xdr:colOff>
      <xdr:row>31</xdr:row>
      <xdr:rowOff>88265</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403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105791</xdr:rowOff>
    </xdr:from>
    <xdr:to>
      <xdr:col>55</xdr:col>
      <xdr:colOff>0</xdr:colOff>
      <xdr:row>37</xdr:row>
      <xdr:rowOff>151892</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9639300" y="6449441"/>
          <a:ext cx="838200" cy="46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57040</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40069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78613</xdr:rowOff>
    </xdr:from>
    <xdr:to>
      <xdr:col>55</xdr:col>
      <xdr:colOff>50800</xdr:colOff>
      <xdr:row>38</xdr:row>
      <xdr:rowOff>8763</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422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148082</xdr:rowOff>
    </xdr:from>
    <xdr:to>
      <xdr:col>50</xdr:col>
      <xdr:colOff>114300</xdr:colOff>
      <xdr:row>37</xdr:row>
      <xdr:rowOff>151892</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491732"/>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72517</xdr:rowOff>
    </xdr:from>
    <xdr:to>
      <xdr:col>50</xdr:col>
      <xdr:colOff>165100</xdr:colOff>
      <xdr:row>38</xdr:row>
      <xdr:rowOff>2667</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41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19194</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191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109601</xdr:rowOff>
    </xdr:from>
    <xdr:to>
      <xdr:col>45</xdr:col>
      <xdr:colOff>177800</xdr:colOff>
      <xdr:row>37</xdr:row>
      <xdr:rowOff>148082</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453251"/>
          <a:ext cx="889000" cy="38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59944</xdr:rowOff>
    </xdr:from>
    <xdr:to>
      <xdr:col>46</xdr:col>
      <xdr:colOff>38100</xdr:colOff>
      <xdr:row>37</xdr:row>
      <xdr:rowOff>161544</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40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6621</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1788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109601</xdr:rowOff>
    </xdr:from>
    <xdr:to>
      <xdr:col>41</xdr:col>
      <xdr:colOff>50800</xdr:colOff>
      <xdr:row>37</xdr:row>
      <xdr:rowOff>165608</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6972300" y="6453251"/>
          <a:ext cx="889000" cy="56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57277</xdr:rowOff>
    </xdr:from>
    <xdr:to>
      <xdr:col>41</xdr:col>
      <xdr:colOff>101600</xdr:colOff>
      <xdr:row>37</xdr:row>
      <xdr:rowOff>158877</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40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3954</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1761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69088</xdr:rowOff>
    </xdr:from>
    <xdr:to>
      <xdr:col>36</xdr:col>
      <xdr:colOff>165100</xdr:colOff>
      <xdr:row>37</xdr:row>
      <xdr:rowOff>170688</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412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15765</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17" y="61879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54991</xdr:rowOff>
    </xdr:from>
    <xdr:to>
      <xdr:col>55</xdr:col>
      <xdr:colOff>50800</xdr:colOff>
      <xdr:row>37</xdr:row>
      <xdr:rowOff>156591</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398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77868</xdr:rowOff>
    </xdr:from>
    <xdr:ext cx="378565"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2500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101092</xdr:rowOff>
    </xdr:from>
    <xdr:to>
      <xdr:col>50</xdr:col>
      <xdr:colOff>165100</xdr:colOff>
      <xdr:row>38</xdr:row>
      <xdr:rowOff>31242</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44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22369</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50017" y="6537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97282</xdr:rowOff>
    </xdr:from>
    <xdr:to>
      <xdr:col>46</xdr:col>
      <xdr:colOff>38100</xdr:colOff>
      <xdr:row>38</xdr:row>
      <xdr:rowOff>27432</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44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18559</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61017" y="65336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58801</xdr:rowOff>
    </xdr:from>
    <xdr:to>
      <xdr:col>41</xdr:col>
      <xdr:colOff>101600</xdr:colOff>
      <xdr:row>37</xdr:row>
      <xdr:rowOff>160401</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402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151528</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672017" y="64951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114808</xdr:rowOff>
    </xdr:from>
    <xdr:to>
      <xdr:col>36</xdr:col>
      <xdr:colOff>165100</xdr:colOff>
      <xdr:row>38</xdr:row>
      <xdr:rowOff>44958</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458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36085</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83017" y="65511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120345</xdr:rowOff>
    </xdr:from>
    <xdr:to>
      <xdr:col>54</xdr:col>
      <xdr:colOff>189865</xdr:colOff>
      <xdr:row>59</xdr:row>
      <xdr:rowOff>35763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692845"/>
          <a:ext cx="1270" cy="1458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39590</xdr:rowOff>
    </xdr:from>
    <xdr:ext cx="378565"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155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35763</xdr:rowOff>
    </xdr:from>
    <xdr:to>
      <xdr:col>55</xdr:col>
      <xdr:colOff>88900</xdr:colOff>
      <xdr:row>59</xdr:row>
      <xdr:rowOff>35763</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151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67022</xdr:rowOff>
    </xdr:from>
    <xdr:ext cx="534377"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468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19,254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120345</xdr:rowOff>
    </xdr:from>
    <xdr:to>
      <xdr:col>55</xdr:col>
      <xdr:colOff>88900</xdr:colOff>
      <xdr:row>50</xdr:row>
      <xdr:rowOff>120345</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692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133985</xdr:rowOff>
    </xdr:from>
    <xdr:to>
      <xdr:col>55</xdr:col>
      <xdr:colOff>0</xdr:colOff>
      <xdr:row>56</xdr:row>
      <xdr:rowOff>47955</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9639300" y="9563735"/>
          <a:ext cx="838200" cy="85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54068</xdr:rowOff>
    </xdr:from>
    <xdr:ext cx="469744"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6552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75641</xdr:rowOff>
    </xdr:from>
    <xdr:to>
      <xdr:col>55</xdr:col>
      <xdr:colOff>50800</xdr:colOff>
      <xdr:row>57</xdr:row>
      <xdr:rowOff>5791</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676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47727</xdr:rowOff>
    </xdr:from>
    <xdr:to>
      <xdr:col>50</xdr:col>
      <xdr:colOff>114300</xdr:colOff>
      <xdr:row>56</xdr:row>
      <xdr:rowOff>47955</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8750300" y="9648927"/>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100406</xdr:rowOff>
    </xdr:from>
    <xdr:to>
      <xdr:col>50</xdr:col>
      <xdr:colOff>165100</xdr:colOff>
      <xdr:row>57</xdr:row>
      <xdr:rowOff>30556</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701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21683</xdr:rowOff>
    </xdr:from>
    <xdr:ext cx="469744"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404428" y="9794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27839</xdr:rowOff>
    </xdr:from>
    <xdr:to>
      <xdr:col>45</xdr:col>
      <xdr:colOff>177800</xdr:colOff>
      <xdr:row>56</xdr:row>
      <xdr:rowOff>47727</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7861300" y="9114689"/>
          <a:ext cx="889000" cy="53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107950</xdr:rowOff>
    </xdr:from>
    <xdr:to>
      <xdr:col>46</xdr:col>
      <xdr:colOff>38100</xdr:colOff>
      <xdr:row>57</xdr:row>
      <xdr:rowOff>38100</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70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29227</xdr:rowOff>
    </xdr:from>
    <xdr:ext cx="469744"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15428" y="980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27839</xdr:rowOff>
    </xdr:from>
    <xdr:to>
      <xdr:col>41</xdr:col>
      <xdr:colOff>50800</xdr:colOff>
      <xdr:row>54</xdr:row>
      <xdr:rowOff>21513</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6972300" y="9114689"/>
          <a:ext cx="889000" cy="165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76632</xdr:rowOff>
    </xdr:from>
    <xdr:to>
      <xdr:col>41</xdr:col>
      <xdr:colOff>101600</xdr:colOff>
      <xdr:row>57</xdr:row>
      <xdr:rowOff>6782</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677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169359</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626428" y="9770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99492</xdr:rowOff>
    </xdr:from>
    <xdr:to>
      <xdr:col>36</xdr:col>
      <xdr:colOff>165100</xdr:colOff>
      <xdr:row>57</xdr:row>
      <xdr:rowOff>29642</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700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20769</xdr:rowOff>
    </xdr:from>
    <xdr:ext cx="469744"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37428" y="9793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83185</xdr:rowOff>
    </xdr:from>
    <xdr:to>
      <xdr:col>55</xdr:col>
      <xdr:colOff>50800</xdr:colOff>
      <xdr:row>56</xdr:row>
      <xdr:rowOff>13335</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512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106062</xdr:rowOff>
    </xdr:from>
    <xdr:ext cx="469744"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364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168605</xdr:rowOff>
    </xdr:from>
    <xdr:to>
      <xdr:col>50</xdr:col>
      <xdr:colOff>165100</xdr:colOff>
      <xdr:row>56</xdr:row>
      <xdr:rowOff>98755</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598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54</xdr:row>
      <xdr:rowOff>115282</xdr:rowOff>
    </xdr:from>
    <xdr:ext cx="469744"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04428" y="9373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168377</xdr:rowOff>
    </xdr:from>
    <xdr:to>
      <xdr:col>46</xdr:col>
      <xdr:colOff>38100</xdr:colOff>
      <xdr:row>56</xdr:row>
      <xdr:rowOff>98527</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598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54</xdr:row>
      <xdr:rowOff>115054</xdr:rowOff>
    </xdr:from>
    <xdr:ext cx="469744"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515428" y="9373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148489</xdr:rowOff>
    </xdr:from>
    <xdr:to>
      <xdr:col>41</xdr:col>
      <xdr:colOff>101600</xdr:colOff>
      <xdr:row>53</xdr:row>
      <xdr:rowOff>78639</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06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51</xdr:row>
      <xdr:rowOff>95166</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94111" y="8839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142163</xdr:rowOff>
    </xdr:from>
    <xdr:to>
      <xdr:col>36</xdr:col>
      <xdr:colOff>165100</xdr:colOff>
      <xdr:row>54</xdr:row>
      <xdr:rowOff>72313</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229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88840</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05111" y="9004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45615</xdr:rowOff>
    </xdr:from>
    <xdr:to>
      <xdr:col>54</xdr:col>
      <xdr:colOff>189865</xdr:colOff>
      <xdr:row>79</xdr:row>
      <xdr:rowOff>74712</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218565"/>
          <a:ext cx="1270" cy="1400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78539</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623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74712</xdr:rowOff>
    </xdr:from>
    <xdr:to>
      <xdr:col>55</xdr:col>
      <xdr:colOff>88900</xdr:colOff>
      <xdr:row>79</xdr:row>
      <xdr:rowOff>74712</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619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163742</xdr:rowOff>
    </xdr:from>
    <xdr:ext cx="534377"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993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87,262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45615</xdr:rowOff>
    </xdr:from>
    <xdr:to>
      <xdr:col>55</xdr:col>
      <xdr:colOff>88900</xdr:colOff>
      <xdr:row>71</xdr:row>
      <xdr:rowOff>45615</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218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84248</xdr:rowOff>
    </xdr:from>
    <xdr:to>
      <xdr:col>55</xdr:col>
      <xdr:colOff>0</xdr:colOff>
      <xdr:row>77</xdr:row>
      <xdr:rowOff>150721</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9639300" y="13285898"/>
          <a:ext cx="838200" cy="66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146014</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3476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167587</xdr:rowOff>
    </xdr:from>
    <xdr:to>
      <xdr:col>55</xdr:col>
      <xdr:colOff>50800</xdr:colOff>
      <xdr:row>78</xdr:row>
      <xdr:rowOff>97737</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369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68132</xdr:rowOff>
    </xdr:from>
    <xdr:to>
      <xdr:col>50</xdr:col>
      <xdr:colOff>114300</xdr:colOff>
      <xdr:row>77</xdr:row>
      <xdr:rowOff>84248</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8750300" y="13269782"/>
          <a:ext cx="889000" cy="16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122504</xdr:rowOff>
    </xdr:from>
    <xdr:to>
      <xdr:col>50</xdr:col>
      <xdr:colOff>165100</xdr:colOff>
      <xdr:row>78</xdr:row>
      <xdr:rowOff>52654</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32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43781</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3416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68132</xdr:rowOff>
    </xdr:from>
    <xdr:to>
      <xdr:col>45</xdr:col>
      <xdr:colOff>177800</xdr:colOff>
      <xdr:row>77</xdr:row>
      <xdr:rowOff>147896</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7861300" y="13269782"/>
          <a:ext cx="889000" cy="79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95431</xdr:rowOff>
    </xdr:from>
    <xdr:to>
      <xdr:col>46</xdr:col>
      <xdr:colOff>38100</xdr:colOff>
      <xdr:row>78</xdr:row>
      <xdr:rowOff>25581</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29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16708</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3389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147896</xdr:rowOff>
    </xdr:from>
    <xdr:to>
      <xdr:col>41</xdr:col>
      <xdr:colOff>50800</xdr:colOff>
      <xdr:row>78</xdr:row>
      <xdr:rowOff>63691</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6972300" y="13349546"/>
          <a:ext cx="889000" cy="8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68914</xdr:rowOff>
    </xdr:from>
    <xdr:to>
      <xdr:col>41</xdr:col>
      <xdr:colOff>101600</xdr:colOff>
      <xdr:row>77</xdr:row>
      <xdr:rowOff>170514</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27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15591</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045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38134</xdr:rowOff>
    </xdr:from>
    <xdr:to>
      <xdr:col>36</xdr:col>
      <xdr:colOff>165100</xdr:colOff>
      <xdr:row>78</xdr:row>
      <xdr:rowOff>139734</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411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130861</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503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99921</xdr:rowOff>
    </xdr:from>
    <xdr:to>
      <xdr:col>55</xdr:col>
      <xdr:colOff>50800</xdr:colOff>
      <xdr:row>78</xdr:row>
      <xdr:rowOff>30071</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301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122798</xdr:rowOff>
    </xdr:from>
    <xdr:ext cx="534377"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152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33448</xdr:rowOff>
    </xdr:from>
    <xdr:to>
      <xdr:col>50</xdr:col>
      <xdr:colOff>165100</xdr:colOff>
      <xdr:row>77</xdr:row>
      <xdr:rowOff>135048</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235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151575</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372111" y="13010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17332</xdr:rowOff>
    </xdr:from>
    <xdr:to>
      <xdr:col>46</xdr:col>
      <xdr:colOff>38100</xdr:colOff>
      <xdr:row>77</xdr:row>
      <xdr:rowOff>118932</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218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135459</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483111" y="12994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97096</xdr:rowOff>
    </xdr:from>
    <xdr:to>
      <xdr:col>41</xdr:col>
      <xdr:colOff>101600</xdr:colOff>
      <xdr:row>78</xdr:row>
      <xdr:rowOff>27246</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298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18373</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594111" y="13391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12891</xdr:rowOff>
    </xdr:from>
    <xdr:to>
      <xdr:col>36</xdr:col>
      <xdr:colOff>165100</xdr:colOff>
      <xdr:row>78</xdr:row>
      <xdr:rowOff>114491</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385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131018</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05111" y="13161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a:extLst>
            <a:ext uri="{FF2B5EF4-FFF2-40B4-BE49-F238E27FC236}">
              <a16:creationId xmlns:a16="http://schemas.microsoft.com/office/drawing/2014/main" id="{00000000-0008-0000-07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67371</xdr:rowOff>
    </xdr:from>
    <xdr:to>
      <xdr:col>54</xdr:col>
      <xdr:colOff>189865</xdr:colOff>
      <xdr:row>98</xdr:row>
      <xdr:rowOff>65291</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10475595" y="15497871"/>
          <a:ext cx="1270" cy="1369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69118</xdr:rowOff>
    </xdr:from>
    <xdr:ext cx="534377" cy="259045"/>
    <xdr:sp macro="" textlink="">
      <xdr:nvSpPr>
        <xdr:cNvPr id="458" name="土木費最小値テキスト">
          <a:extLst>
            <a:ext uri="{FF2B5EF4-FFF2-40B4-BE49-F238E27FC236}">
              <a16:creationId xmlns:a16="http://schemas.microsoft.com/office/drawing/2014/main" id="{00000000-0008-0000-0700-0000CA010000}"/>
            </a:ext>
          </a:extLst>
        </xdr:cNvPr>
        <xdr:cNvSpPr txBox="1"/>
      </xdr:nvSpPr>
      <xdr:spPr>
        <a:xfrm>
          <a:off x="10528300" y="16871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65291</xdr:rowOff>
    </xdr:from>
    <xdr:to>
      <xdr:col>55</xdr:col>
      <xdr:colOff>88900</xdr:colOff>
      <xdr:row>98</xdr:row>
      <xdr:rowOff>65291</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6867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14048</xdr:rowOff>
    </xdr:from>
    <xdr:ext cx="534377" cy="259045"/>
    <xdr:sp macro="" textlink="">
      <xdr:nvSpPr>
        <xdr:cNvPr id="460" name="土木費最大値テキスト">
          <a:extLst>
            <a:ext uri="{FF2B5EF4-FFF2-40B4-BE49-F238E27FC236}">
              <a16:creationId xmlns:a16="http://schemas.microsoft.com/office/drawing/2014/main" id="{00000000-0008-0000-0700-0000CC010000}"/>
            </a:ext>
          </a:extLst>
        </xdr:cNvPr>
        <xdr:cNvSpPr txBox="1"/>
      </xdr:nvSpPr>
      <xdr:spPr>
        <a:xfrm>
          <a:off x="10528300" y="15273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83,164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67371</xdr:rowOff>
    </xdr:from>
    <xdr:to>
      <xdr:col>55</xdr:col>
      <xdr:colOff>88900</xdr:colOff>
      <xdr:row>90</xdr:row>
      <xdr:rowOff>67371</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5497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12255</xdr:rowOff>
    </xdr:from>
    <xdr:to>
      <xdr:col>55</xdr:col>
      <xdr:colOff>0</xdr:colOff>
      <xdr:row>94</xdr:row>
      <xdr:rowOff>15136</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9639300" y="15957105"/>
          <a:ext cx="838200" cy="174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42981</xdr:rowOff>
    </xdr:from>
    <xdr:ext cx="534377" cy="259045"/>
    <xdr:sp macro="" textlink="">
      <xdr:nvSpPr>
        <xdr:cNvPr id="463" name="土木費平均値テキスト">
          <a:extLst>
            <a:ext uri="{FF2B5EF4-FFF2-40B4-BE49-F238E27FC236}">
              <a16:creationId xmlns:a16="http://schemas.microsoft.com/office/drawing/2014/main" id="{00000000-0008-0000-0700-0000CF010000}"/>
            </a:ext>
          </a:extLst>
        </xdr:cNvPr>
        <xdr:cNvSpPr txBox="1"/>
      </xdr:nvSpPr>
      <xdr:spPr>
        <a:xfrm>
          <a:off x="10528300" y="16330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64554</xdr:rowOff>
    </xdr:from>
    <xdr:to>
      <xdr:col>55</xdr:col>
      <xdr:colOff>50800</xdr:colOff>
      <xdr:row>95</xdr:row>
      <xdr:rowOff>166154</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10426700" y="16352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66799</xdr:rowOff>
    </xdr:from>
    <xdr:to>
      <xdr:col>50</xdr:col>
      <xdr:colOff>114300</xdr:colOff>
      <xdr:row>94</xdr:row>
      <xdr:rowOff>15136</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8750300" y="16011649"/>
          <a:ext cx="889000" cy="119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46861</xdr:rowOff>
    </xdr:from>
    <xdr:to>
      <xdr:col>50</xdr:col>
      <xdr:colOff>165100</xdr:colOff>
      <xdr:row>95</xdr:row>
      <xdr:rowOff>148461</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9588500" y="1633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139588</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372111" y="16427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126510</xdr:rowOff>
    </xdr:from>
    <xdr:to>
      <xdr:col>45</xdr:col>
      <xdr:colOff>177800</xdr:colOff>
      <xdr:row>93</xdr:row>
      <xdr:rowOff>66799</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7861300" y="15899910"/>
          <a:ext cx="889000" cy="111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76853</xdr:rowOff>
    </xdr:from>
    <xdr:to>
      <xdr:col>46</xdr:col>
      <xdr:colOff>38100</xdr:colOff>
      <xdr:row>96</xdr:row>
      <xdr:rowOff>7003</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8699500" y="16364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169580</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483111" y="16457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90</xdr:row>
      <xdr:rowOff>105524</xdr:rowOff>
    </xdr:from>
    <xdr:to>
      <xdr:col>41</xdr:col>
      <xdr:colOff>50800</xdr:colOff>
      <xdr:row>92</xdr:row>
      <xdr:rowOff>126510</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6972300" y="15536024"/>
          <a:ext cx="889000" cy="36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31705</xdr:rowOff>
    </xdr:from>
    <xdr:to>
      <xdr:col>41</xdr:col>
      <xdr:colOff>101600</xdr:colOff>
      <xdr:row>95</xdr:row>
      <xdr:rowOff>133305</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7810500" y="16319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124432</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594111" y="16412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63023</xdr:rowOff>
    </xdr:from>
    <xdr:to>
      <xdr:col>36</xdr:col>
      <xdr:colOff>165100</xdr:colOff>
      <xdr:row>95</xdr:row>
      <xdr:rowOff>164623</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6921500" y="1635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155750</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05111" y="16443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132905</xdr:rowOff>
    </xdr:from>
    <xdr:to>
      <xdr:col>55</xdr:col>
      <xdr:colOff>50800</xdr:colOff>
      <xdr:row>93</xdr:row>
      <xdr:rowOff>63055</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10426700" y="1590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155782</xdr:rowOff>
    </xdr:from>
    <xdr:ext cx="534377" cy="259045"/>
    <xdr:sp macro="" textlink="">
      <xdr:nvSpPr>
        <xdr:cNvPr id="482" name="土木費該当値テキスト">
          <a:extLst>
            <a:ext uri="{FF2B5EF4-FFF2-40B4-BE49-F238E27FC236}">
              <a16:creationId xmlns:a16="http://schemas.microsoft.com/office/drawing/2014/main" id="{00000000-0008-0000-0700-0000E2010000}"/>
            </a:ext>
          </a:extLst>
        </xdr:cNvPr>
        <xdr:cNvSpPr txBox="1"/>
      </xdr:nvSpPr>
      <xdr:spPr>
        <a:xfrm>
          <a:off x="10528300" y="15757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135786</xdr:rowOff>
    </xdr:from>
    <xdr:to>
      <xdr:col>50</xdr:col>
      <xdr:colOff>165100</xdr:colOff>
      <xdr:row>94</xdr:row>
      <xdr:rowOff>65936</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9588500" y="1608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82463</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372111" y="15855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15999</xdr:rowOff>
    </xdr:from>
    <xdr:to>
      <xdr:col>46</xdr:col>
      <xdr:colOff>38100</xdr:colOff>
      <xdr:row>93</xdr:row>
      <xdr:rowOff>117599</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8699500" y="15960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134126</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483111" y="15736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92</xdr:row>
      <xdr:rowOff>75710</xdr:rowOff>
    </xdr:from>
    <xdr:to>
      <xdr:col>41</xdr:col>
      <xdr:colOff>101600</xdr:colOff>
      <xdr:row>93</xdr:row>
      <xdr:rowOff>5860</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7810500" y="1584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22387</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7594111" y="15624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90</xdr:row>
      <xdr:rowOff>54724</xdr:rowOff>
    </xdr:from>
    <xdr:to>
      <xdr:col>36</xdr:col>
      <xdr:colOff>165100</xdr:colOff>
      <xdr:row>90</xdr:row>
      <xdr:rowOff>156324</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6921500" y="15485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89</xdr:row>
      <xdr:rowOff>1401</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705111" y="15260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130883</xdr:rowOff>
    </xdr:from>
    <xdr:to>
      <xdr:col>85</xdr:col>
      <xdr:colOff>126364</xdr:colOff>
      <xdr:row>39</xdr:row>
      <xdr:rowOff>61758</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274383"/>
          <a:ext cx="1269" cy="1473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65585</xdr:rowOff>
    </xdr:from>
    <xdr:ext cx="469744"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752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61758</xdr:rowOff>
    </xdr:from>
    <xdr:to>
      <xdr:col>86</xdr:col>
      <xdr:colOff>25400</xdr:colOff>
      <xdr:row>39</xdr:row>
      <xdr:rowOff>61758</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748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77560</xdr:rowOff>
    </xdr:from>
    <xdr:ext cx="534377"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5049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22,881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130883</xdr:rowOff>
    </xdr:from>
    <xdr:to>
      <xdr:col>86</xdr:col>
      <xdr:colOff>25400</xdr:colOff>
      <xdr:row>30</xdr:row>
      <xdr:rowOff>130883</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274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14623</xdr:rowOff>
    </xdr:from>
    <xdr:to>
      <xdr:col>85</xdr:col>
      <xdr:colOff>127000</xdr:colOff>
      <xdr:row>36</xdr:row>
      <xdr:rowOff>76672</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5481300" y="6186823"/>
          <a:ext cx="8382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102161</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2743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123734</xdr:rowOff>
    </xdr:from>
    <xdr:to>
      <xdr:col>85</xdr:col>
      <xdr:colOff>177800</xdr:colOff>
      <xdr:row>37</xdr:row>
      <xdr:rowOff>53884</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29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76672</xdr:rowOff>
    </xdr:from>
    <xdr:to>
      <xdr:col>81</xdr:col>
      <xdr:colOff>50800</xdr:colOff>
      <xdr:row>36</xdr:row>
      <xdr:rowOff>153743</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4592300" y="6248872"/>
          <a:ext cx="889000" cy="77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25328</xdr:rowOff>
    </xdr:from>
    <xdr:to>
      <xdr:col>81</xdr:col>
      <xdr:colOff>101600</xdr:colOff>
      <xdr:row>37</xdr:row>
      <xdr:rowOff>126928</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368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118055</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6461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54029</xdr:rowOff>
    </xdr:from>
    <xdr:to>
      <xdr:col>76</xdr:col>
      <xdr:colOff>114300</xdr:colOff>
      <xdr:row>36</xdr:row>
      <xdr:rowOff>153743</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3703300" y="6226229"/>
          <a:ext cx="889000" cy="99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61577</xdr:rowOff>
    </xdr:from>
    <xdr:to>
      <xdr:col>76</xdr:col>
      <xdr:colOff>165100</xdr:colOff>
      <xdr:row>37</xdr:row>
      <xdr:rowOff>163177</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405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154304</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6497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54029</xdr:rowOff>
    </xdr:from>
    <xdr:to>
      <xdr:col>71</xdr:col>
      <xdr:colOff>177800</xdr:colOff>
      <xdr:row>36</xdr:row>
      <xdr:rowOff>145143</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2814300" y="6226229"/>
          <a:ext cx="889000" cy="91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16401</xdr:rowOff>
    </xdr:from>
    <xdr:to>
      <xdr:col>72</xdr:col>
      <xdr:colOff>38100</xdr:colOff>
      <xdr:row>37</xdr:row>
      <xdr:rowOff>118001</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360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109128</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6452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32730</xdr:rowOff>
    </xdr:from>
    <xdr:to>
      <xdr:col>67</xdr:col>
      <xdr:colOff>101600</xdr:colOff>
      <xdr:row>37</xdr:row>
      <xdr:rowOff>134330</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37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125457</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469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135273</xdr:rowOff>
    </xdr:from>
    <xdr:to>
      <xdr:col>85</xdr:col>
      <xdr:colOff>177800</xdr:colOff>
      <xdr:row>36</xdr:row>
      <xdr:rowOff>65423</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6136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158150</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5987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25872</xdr:rowOff>
    </xdr:from>
    <xdr:to>
      <xdr:col>81</xdr:col>
      <xdr:colOff>101600</xdr:colOff>
      <xdr:row>36</xdr:row>
      <xdr:rowOff>127472</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6198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143999</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5973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102943</xdr:rowOff>
    </xdr:from>
    <xdr:to>
      <xdr:col>76</xdr:col>
      <xdr:colOff>165100</xdr:colOff>
      <xdr:row>37</xdr:row>
      <xdr:rowOff>33093</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6275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49620</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605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3229</xdr:rowOff>
    </xdr:from>
    <xdr:to>
      <xdr:col>72</xdr:col>
      <xdr:colOff>38100</xdr:colOff>
      <xdr:row>36</xdr:row>
      <xdr:rowOff>104829</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617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121356</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5950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94343</xdr:rowOff>
    </xdr:from>
    <xdr:to>
      <xdr:col>67</xdr:col>
      <xdr:colOff>101600</xdr:colOff>
      <xdr:row>37</xdr:row>
      <xdr:rowOff>24493</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626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41020</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6041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a:extLst>
            <a:ext uri="{FF2B5EF4-FFF2-40B4-BE49-F238E27FC236}">
              <a16:creationId xmlns:a16="http://schemas.microsoft.com/office/drawing/2014/main" id="{00000000-0008-0000-07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125184</xdr:rowOff>
    </xdr:from>
    <xdr:to>
      <xdr:col>85</xdr:col>
      <xdr:colOff>126364</xdr:colOff>
      <xdr:row>57</xdr:row>
      <xdr:rowOff>121092</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6317595" y="8697684"/>
          <a:ext cx="1269" cy="1196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124919</xdr:rowOff>
    </xdr:from>
    <xdr:ext cx="534377" cy="259045"/>
    <xdr:sp macro="" textlink="">
      <xdr:nvSpPr>
        <xdr:cNvPr id="574" name="教育費最小値テキスト">
          <a:extLst>
            <a:ext uri="{FF2B5EF4-FFF2-40B4-BE49-F238E27FC236}">
              <a16:creationId xmlns:a16="http://schemas.microsoft.com/office/drawing/2014/main" id="{00000000-0008-0000-0700-00003E020000}"/>
            </a:ext>
          </a:extLst>
        </xdr:cNvPr>
        <xdr:cNvSpPr txBox="1"/>
      </xdr:nvSpPr>
      <xdr:spPr>
        <a:xfrm>
          <a:off x="16370300" y="9897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121092</xdr:rowOff>
    </xdr:from>
    <xdr:to>
      <xdr:col>86</xdr:col>
      <xdr:colOff>25400</xdr:colOff>
      <xdr:row>57</xdr:row>
      <xdr:rowOff>121092</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9893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71861</xdr:rowOff>
    </xdr:from>
    <xdr:ext cx="534377" cy="259045"/>
    <xdr:sp macro="" textlink="">
      <xdr:nvSpPr>
        <xdr:cNvPr id="576" name="教育費最大値テキスト">
          <a:extLst>
            <a:ext uri="{FF2B5EF4-FFF2-40B4-BE49-F238E27FC236}">
              <a16:creationId xmlns:a16="http://schemas.microsoft.com/office/drawing/2014/main" id="{00000000-0008-0000-0700-000040020000}"/>
            </a:ext>
          </a:extLst>
        </xdr:cNvPr>
        <xdr:cNvSpPr txBox="1"/>
      </xdr:nvSpPr>
      <xdr:spPr>
        <a:xfrm>
          <a:off x="16370300" y="8472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80,635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125184</xdr:rowOff>
    </xdr:from>
    <xdr:to>
      <xdr:col>86</xdr:col>
      <xdr:colOff>25400</xdr:colOff>
      <xdr:row>50</xdr:row>
      <xdr:rowOff>125184</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8697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148067</xdr:rowOff>
    </xdr:from>
    <xdr:to>
      <xdr:col>85</xdr:col>
      <xdr:colOff>127000</xdr:colOff>
      <xdr:row>54</xdr:row>
      <xdr:rowOff>49952</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5481300" y="9234917"/>
          <a:ext cx="838200" cy="7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79740</xdr:rowOff>
    </xdr:from>
    <xdr:ext cx="534377" cy="259045"/>
    <xdr:sp macro="" textlink="">
      <xdr:nvSpPr>
        <xdr:cNvPr id="579" name="教育費平均値テキスト">
          <a:extLst>
            <a:ext uri="{FF2B5EF4-FFF2-40B4-BE49-F238E27FC236}">
              <a16:creationId xmlns:a16="http://schemas.microsoft.com/office/drawing/2014/main" id="{00000000-0008-0000-0700-000043020000}"/>
            </a:ext>
          </a:extLst>
        </xdr:cNvPr>
        <xdr:cNvSpPr txBox="1"/>
      </xdr:nvSpPr>
      <xdr:spPr>
        <a:xfrm>
          <a:off x="16370300" y="9338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101313</xdr:rowOff>
    </xdr:from>
    <xdr:to>
      <xdr:col>85</xdr:col>
      <xdr:colOff>177800</xdr:colOff>
      <xdr:row>55</xdr:row>
      <xdr:rowOff>31463</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6268700" y="935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21423</xdr:rowOff>
    </xdr:from>
    <xdr:to>
      <xdr:col>81</xdr:col>
      <xdr:colOff>50800</xdr:colOff>
      <xdr:row>54</xdr:row>
      <xdr:rowOff>49952</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4592300" y="9279723"/>
          <a:ext cx="889000" cy="28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134186</xdr:rowOff>
    </xdr:from>
    <xdr:to>
      <xdr:col>81</xdr:col>
      <xdr:colOff>101600</xdr:colOff>
      <xdr:row>55</xdr:row>
      <xdr:rowOff>64336</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5430500" y="9392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55463</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5214111" y="9485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52</xdr:row>
      <xdr:rowOff>1580</xdr:rowOff>
    </xdr:from>
    <xdr:to>
      <xdr:col>76</xdr:col>
      <xdr:colOff>114300</xdr:colOff>
      <xdr:row>54</xdr:row>
      <xdr:rowOff>21423</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3703300" y="8916980"/>
          <a:ext cx="889000" cy="36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169618</xdr:rowOff>
    </xdr:from>
    <xdr:to>
      <xdr:col>76</xdr:col>
      <xdr:colOff>165100</xdr:colOff>
      <xdr:row>55</xdr:row>
      <xdr:rowOff>99768</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4541500" y="9427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90895</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325111" y="9520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52</xdr:row>
      <xdr:rowOff>1580</xdr:rowOff>
    </xdr:from>
    <xdr:to>
      <xdr:col>71</xdr:col>
      <xdr:colOff>177800</xdr:colOff>
      <xdr:row>54</xdr:row>
      <xdr:rowOff>115422</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2814300" y="8916980"/>
          <a:ext cx="889000" cy="456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125590</xdr:rowOff>
    </xdr:from>
    <xdr:to>
      <xdr:col>72</xdr:col>
      <xdr:colOff>38100</xdr:colOff>
      <xdr:row>55</xdr:row>
      <xdr:rowOff>55740</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3652500" y="9383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46867</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436111" y="9476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40277</xdr:rowOff>
    </xdr:from>
    <xdr:to>
      <xdr:col>67</xdr:col>
      <xdr:colOff>101600</xdr:colOff>
      <xdr:row>55</xdr:row>
      <xdr:rowOff>141877</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2763500" y="9470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133004</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547111" y="9562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97267</xdr:rowOff>
    </xdr:from>
    <xdr:to>
      <xdr:col>85</xdr:col>
      <xdr:colOff>177800</xdr:colOff>
      <xdr:row>54</xdr:row>
      <xdr:rowOff>27417</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6268700" y="9184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120144</xdr:rowOff>
    </xdr:from>
    <xdr:ext cx="534377" cy="259045"/>
    <xdr:sp macro="" textlink="">
      <xdr:nvSpPr>
        <xdr:cNvPr id="598" name="教育費該当値テキスト">
          <a:extLst>
            <a:ext uri="{FF2B5EF4-FFF2-40B4-BE49-F238E27FC236}">
              <a16:creationId xmlns:a16="http://schemas.microsoft.com/office/drawing/2014/main" id="{00000000-0008-0000-0700-000056020000}"/>
            </a:ext>
          </a:extLst>
        </xdr:cNvPr>
        <xdr:cNvSpPr txBox="1"/>
      </xdr:nvSpPr>
      <xdr:spPr>
        <a:xfrm>
          <a:off x="16370300" y="9035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170602</xdr:rowOff>
    </xdr:from>
    <xdr:to>
      <xdr:col>81</xdr:col>
      <xdr:colOff>101600</xdr:colOff>
      <xdr:row>54</xdr:row>
      <xdr:rowOff>100752</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5430500" y="9257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117279</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5214111" y="9032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142073</xdr:rowOff>
    </xdr:from>
    <xdr:to>
      <xdr:col>76</xdr:col>
      <xdr:colOff>165100</xdr:colOff>
      <xdr:row>54</xdr:row>
      <xdr:rowOff>72223</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4541500" y="9228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88750</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325111" y="9004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51</xdr:row>
      <xdr:rowOff>122230</xdr:rowOff>
    </xdr:from>
    <xdr:to>
      <xdr:col>72</xdr:col>
      <xdr:colOff>38100</xdr:colOff>
      <xdr:row>52</xdr:row>
      <xdr:rowOff>52380</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3652500" y="886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50</xdr:row>
      <xdr:rowOff>68907</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436111" y="8641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64622</xdr:rowOff>
    </xdr:from>
    <xdr:to>
      <xdr:col>67</xdr:col>
      <xdr:colOff>101600</xdr:colOff>
      <xdr:row>54</xdr:row>
      <xdr:rowOff>166222</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2763500" y="9322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11299</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547111" y="9098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a:extLst>
            <a:ext uri="{FF2B5EF4-FFF2-40B4-BE49-F238E27FC236}">
              <a16:creationId xmlns:a16="http://schemas.microsoft.com/office/drawing/2014/main" id="{00000000-0008-0000-07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129337</xdr:rowOff>
    </xdr:from>
    <xdr:to>
      <xdr:col>85</xdr:col>
      <xdr:colOff>126364</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6317595" y="12302287"/>
          <a:ext cx="1269" cy="1286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1" name="災害復旧費最小値テキスト">
          <a:extLst>
            <a:ext uri="{FF2B5EF4-FFF2-40B4-BE49-F238E27FC236}">
              <a16:creationId xmlns:a16="http://schemas.microsoft.com/office/drawing/2014/main" id="{00000000-0008-0000-0700-000077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76014</xdr:rowOff>
    </xdr:from>
    <xdr:ext cx="534377" cy="259045"/>
    <xdr:sp macro="" textlink="">
      <xdr:nvSpPr>
        <xdr:cNvPr id="633" name="災害復旧費最大値テキスト">
          <a:extLst>
            <a:ext uri="{FF2B5EF4-FFF2-40B4-BE49-F238E27FC236}">
              <a16:creationId xmlns:a16="http://schemas.microsoft.com/office/drawing/2014/main" id="{00000000-0008-0000-0700-000079020000}"/>
            </a:ext>
          </a:extLst>
        </xdr:cNvPr>
        <xdr:cNvSpPr txBox="1"/>
      </xdr:nvSpPr>
      <xdr:spPr>
        <a:xfrm>
          <a:off x="16370300" y="12077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16,886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129337</xdr:rowOff>
    </xdr:from>
    <xdr:to>
      <xdr:col>86</xdr:col>
      <xdr:colOff>25400</xdr:colOff>
      <xdr:row>71</xdr:row>
      <xdr:rowOff>129337</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2302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103700</xdr:rowOff>
    </xdr:from>
    <xdr:ext cx="469744" cy="259045"/>
    <xdr:sp macro="" textlink="">
      <xdr:nvSpPr>
        <xdr:cNvPr id="636" name="災害復旧費平均値テキスト">
          <a:extLst>
            <a:ext uri="{FF2B5EF4-FFF2-40B4-BE49-F238E27FC236}">
              <a16:creationId xmlns:a16="http://schemas.microsoft.com/office/drawing/2014/main" id="{00000000-0008-0000-0700-00007C020000}"/>
            </a:ext>
          </a:extLst>
        </xdr:cNvPr>
        <xdr:cNvSpPr txBox="1"/>
      </xdr:nvSpPr>
      <xdr:spPr>
        <a:xfrm>
          <a:off x="16370300" y="133053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80823</xdr:rowOff>
    </xdr:from>
    <xdr:to>
      <xdr:col>85</xdr:col>
      <xdr:colOff>177800</xdr:colOff>
      <xdr:row>79</xdr:row>
      <xdr:rowOff>10973</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6268700" y="13453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106274</xdr:rowOff>
    </xdr:from>
    <xdr:to>
      <xdr:col>81</xdr:col>
      <xdr:colOff>101600</xdr:colOff>
      <xdr:row>79</xdr:row>
      <xdr:rowOff>36424</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5430500" y="1347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52951</xdr:rowOff>
    </xdr:from>
    <xdr:ext cx="378565"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2017" y="132546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26619</xdr:rowOff>
    </xdr:from>
    <xdr:to>
      <xdr:col>76</xdr:col>
      <xdr:colOff>114300</xdr:colOff>
      <xdr:row>79</xdr:row>
      <xdr:rowOff>44450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3703300" y="13571169"/>
          <a:ext cx="889000" cy="17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62534</xdr:rowOff>
    </xdr:from>
    <xdr:to>
      <xdr:col>76</xdr:col>
      <xdr:colOff>165100</xdr:colOff>
      <xdr:row>78</xdr:row>
      <xdr:rowOff>164134</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4541500" y="1343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9211</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357428" y="13210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26619</xdr:rowOff>
    </xdr:from>
    <xdr:to>
      <xdr:col>71</xdr:col>
      <xdr:colOff>177800</xdr:colOff>
      <xdr:row>79</xdr:row>
      <xdr:rowOff>44450</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flipV="1">
          <a:off x="12814300" y="13571169"/>
          <a:ext cx="889000" cy="17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108102</xdr:rowOff>
    </xdr:from>
    <xdr:to>
      <xdr:col>72</xdr:col>
      <xdr:colOff>38100</xdr:colOff>
      <xdr:row>78</xdr:row>
      <xdr:rowOff>38252</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3652500" y="1330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54779</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468428" y="1308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140030</xdr:rowOff>
    </xdr:from>
    <xdr:to>
      <xdr:col>67</xdr:col>
      <xdr:colOff>101600</xdr:colOff>
      <xdr:row>78</xdr:row>
      <xdr:rowOff>70180</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2763500" y="1334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86707</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579428" y="1311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5" name="災害復旧費該当値テキスト">
          <a:extLst>
            <a:ext uri="{FF2B5EF4-FFF2-40B4-BE49-F238E27FC236}">
              <a16:creationId xmlns:a16="http://schemas.microsoft.com/office/drawing/2014/main" id="{00000000-0008-0000-0700-00008F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147269</xdr:rowOff>
    </xdr:from>
    <xdr:to>
      <xdr:col>72</xdr:col>
      <xdr:colOff>38100</xdr:colOff>
      <xdr:row>79</xdr:row>
      <xdr:rowOff>77419</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3652500" y="13520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68546</xdr:rowOff>
    </xdr:from>
    <xdr:ext cx="378565"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3514017" y="136130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139700</xdr:rowOff>
    </xdr:from>
    <xdr:to>
      <xdr:col>89</xdr:col>
      <xdr:colOff>177800</xdr:colOff>
      <xdr:row>99</xdr:row>
      <xdr:rowOff>139700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168927</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82550</xdr:rowOff>
    </xdr:from>
    <xdr:to>
      <xdr:col>89</xdr:col>
      <xdr:colOff>177800</xdr:colOff>
      <xdr:row>96</xdr:row>
      <xdr:rowOff>82550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111777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25400</xdr:rowOff>
    </xdr:from>
    <xdr:to>
      <xdr:col>89</xdr:col>
      <xdr:colOff>177800</xdr:colOff>
      <xdr:row>93</xdr:row>
      <xdr:rowOff>25400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54627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90</xdr:row>
      <xdr:rowOff>111777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89</xdr:row>
      <xdr:rowOff>139700</xdr:rowOff>
    </xdr:from>
    <xdr:to>
      <xdr:col>89</xdr:col>
      <xdr:colOff>177800</xdr:colOff>
      <xdr:row>89</xdr:row>
      <xdr:rowOff>139700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88</xdr:row>
      <xdr:rowOff>168927</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a:extLst>
            <a:ext uri="{FF2B5EF4-FFF2-40B4-BE49-F238E27FC236}">
              <a16:creationId xmlns:a16="http://schemas.microsoft.com/office/drawing/2014/main" id="{00000000-0008-0000-0700-0000B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142129</xdr:rowOff>
    </xdr:from>
    <xdr:to>
      <xdr:col>85</xdr:col>
      <xdr:colOff>126364</xdr:colOff>
      <xdr:row>98</xdr:row>
      <xdr:rowOff>98067</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6317595" y="15572629"/>
          <a:ext cx="1269" cy="1327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101894</xdr:rowOff>
    </xdr:from>
    <xdr:ext cx="534377" cy="259045"/>
    <xdr:sp macro="" textlink="">
      <xdr:nvSpPr>
        <xdr:cNvPr id="693" name="公債費最小値テキスト">
          <a:extLst>
            <a:ext uri="{FF2B5EF4-FFF2-40B4-BE49-F238E27FC236}">
              <a16:creationId xmlns:a16="http://schemas.microsoft.com/office/drawing/2014/main" id="{00000000-0008-0000-0700-0000B5020000}"/>
            </a:ext>
          </a:extLst>
        </xdr:cNvPr>
        <xdr:cNvSpPr txBox="1"/>
      </xdr:nvSpPr>
      <xdr:spPr>
        <a:xfrm>
          <a:off x="16370300" y="16903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98067</xdr:rowOff>
    </xdr:from>
    <xdr:to>
      <xdr:col>86</xdr:col>
      <xdr:colOff>25400</xdr:colOff>
      <xdr:row>98</xdr:row>
      <xdr:rowOff>98067</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6900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88806</xdr:rowOff>
    </xdr:from>
    <xdr:ext cx="534377" cy="259045"/>
    <xdr:sp macro="" textlink="">
      <xdr:nvSpPr>
        <xdr:cNvPr id="695" name="公債費最大値テキスト">
          <a:extLst>
            <a:ext uri="{FF2B5EF4-FFF2-40B4-BE49-F238E27FC236}">
              <a16:creationId xmlns:a16="http://schemas.microsoft.com/office/drawing/2014/main" id="{00000000-0008-0000-0700-0000B7020000}"/>
            </a:ext>
          </a:extLst>
        </xdr:cNvPr>
        <xdr:cNvSpPr txBox="1"/>
      </xdr:nvSpPr>
      <xdr:spPr>
        <a:xfrm>
          <a:off x="16370300" y="15347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63,915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142129</xdr:rowOff>
    </xdr:from>
    <xdr:to>
      <xdr:col>86</xdr:col>
      <xdr:colOff>25400</xdr:colOff>
      <xdr:row>90</xdr:row>
      <xdr:rowOff>142129</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5572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167075</xdr:rowOff>
    </xdr:from>
    <xdr:to>
      <xdr:col>85</xdr:col>
      <xdr:colOff>127000</xdr:colOff>
      <xdr:row>94</xdr:row>
      <xdr:rowOff>4111</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5481300" y="16111925"/>
          <a:ext cx="838200" cy="8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138622</xdr:rowOff>
    </xdr:from>
    <xdr:ext cx="534377" cy="259045"/>
    <xdr:sp macro="" textlink="">
      <xdr:nvSpPr>
        <xdr:cNvPr id="698" name="公債費平均値テキスト">
          <a:extLst>
            <a:ext uri="{FF2B5EF4-FFF2-40B4-BE49-F238E27FC236}">
              <a16:creationId xmlns:a16="http://schemas.microsoft.com/office/drawing/2014/main" id="{00000000-0008-0000-0700-0000BA020000}"/>
            </a:ext>
          </a:extLst>
        </xdr:cNvPr>
        <xdr:cNvSpPr txBox="1"/>
      </xdr:nvSpPr>
      <xdr:spPr>
        <a:xfrm>
          <a:off x="16370300" y="162549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160195</xdr:rowOff>
    </xdr:from>
    <xdr:to>
      <xdr:col>85</xdr:col>
      <xdr:colOff>177800</xdr:colOff>
      <xdr:row>95</xdr:row>
      <xdr:rowOff>90345</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6268700" y="16276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4111</xdr:rowOff>
    </xdr:from>
    <xdr:to>
      <xdr:col>81</xdr:col>
      <xdr:colOff>50800</xdr:colOff>
      <xdr:row>94</xdr:row>
      <xdr:rowOff>26115</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4592300" y="16120411"/>
          <a:ext cx="889000" cy="2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157251</xdr:rowOff>
    </xdr:from>
    <xdr:to>
      <xdr:col>81</xdr:col>
      <xdr:colOff>101600</xdr:colOff>
      <xdr:row>95</xdr:row>
      <xdr:rowOff>87401</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5430500" y="16273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78528</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14111" y="16366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26115</xdr:rowOff>
    </xdr:from>
    <xdr:to>
      <xdr:col>76</xdr:col>
      <xdr:colOff>114300</xdr:colOff>
      <xdr:row>94</xdr:row>
      <xdr:rowOff>30772</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3703300" y="16142415"/>
          <a:ext cx="889000" cy="4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161623</xdr:rowOff>
    </xdr:from>
    <xdr:to>
      <xdr:col>76</xdr:col>
      <xdr:colOff>165100</xdr:colOff>
      <xdr:row>95</xdr:row>
      <xdr:rowOff>91773</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4541500" y="1627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82900</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325111" y="16370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30772</xdr:rowOff>
    </xdr:from>
    <xdr:to>
      <xdr:col>71</xdr:col>
      <xdr:colOff>177800</xdr:colOff>
      <xdr:row>94</xdr:row>
      <xdr:rowOff>148930</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flipV="1">
          <a:off x="12814300" y="16147072"/>
          <a:ext cx="889000" cy="118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10833</xdr:rowOff>
    </xdr:from>
    <xdr:to>
      <xdr:col>72</xdr:col>
      <xdr:colOff>38100</xdr:colOff>
      <xdr:row>95</xdr:row>
      <xdr:rowOff>112433</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3652500" y="1629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103560</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36111" y="1639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162852</xdr:rowOff>
    </xdr:from>
    <xdr:to>
      <xdr:col>67</xdr:col>
      <xdr:colOff>101600</xdr:colOff>
      <xdr:row>95</xdr:row>
      <xdr:rowOff>93002</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2763500" y="16279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84129</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47111" y="1637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116275</xdr:rowOff>
    </xdr:from>
    <xdr:to>
      <xdr:col>85</xdr:col>
      <xdr:colOff>177800</xdr:colOff>
      <xdr:row>94</xdr:row>
      <xdr:rowOff>46425</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6268700" y="16061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139152</xdr:rowOff>
    </xdr:from>
    <xdr:ext cx="534377" cy="259045"/>
    <xdr:sp macro="" textlink="">
      <xdr:nvSpPr>
        <xdr:cNvPr id="717" name="公債費該当値テキスト">
          <a:extLst>
            <a:ext uri="{FF2B5EF4-FFF2-40B4-BE49-F238E27FC236}">
              <a16:creationId xmlns:a16="http://schemas.microsoft.com/office/drawing/2014/main" id="{00000000-0008-0000-0700-0000CD020000}"/>
            </a:ext>
          </a:extLst>
        </xdr:cNvPr>
        <xdr:cNvSpPr txBox="1"/>
      </xdr:nvSpPr>
      <xdr:spPr>
        <a:xfrm>
          <a:off x="16370300" y="15912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124761</xdr:rowOff>
    </xdr:from>
    <xdr:to>
      <xdr:col>81</xdr:col>
      <xdr:colOff>101600</xdr:colOff>
      <xdr:row>94</xdr:row>
      <xdr:rowOff>54911</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5430500" y="16069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71438</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5214111" y="15844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146765</xdr:rowOff>
    </xdr:from>
    <xdr:to>
      <xdr:col>76</xdr:col>
      <xdr:colOff>165100</xdr:colOff>
      <xdr:row>94</xdr:row>
      <xdr:rowOff>76915</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4541500" y="1609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93442</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4325111" y="15866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151422</xdr:rowOff>
    </xdr:from>
    <xdr:to>
      <xdr:col>72</xdr:col>
      <xdr:colOff>38100</xdr:colOff>
      <xdr:row>94</xdr:row>
      <xdr:rowOff>81572</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3652500" y="1609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98099</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3436111" y="15871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98130</xdr:rowOff>
    </xdr:from>
    <xdr:to>
      <xdr:col>67</xdr:col>
      <xdr:colOff>101600</xdr:colOff>
      <xdr:row>95</xdr:row>
      <xdr:rowOff>28280</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2763500" y="1621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44807</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2547111" y="15989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a:extLst>
            <a:ext uri="{FF2B5EF4-FFF2-40B4-BE49-F238E27FC236}">
              <a16:creationId xmlns:a16="http://schemas.microsoft.com/office/drawing/2014/main" id="{00000000-0008-0000-0700-0000E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132080</xdr:rowOff>
    </xdr:from>
    <xdr:to>
      <xdr:col>116</xdr:col>
      <xdr:colOff>62864</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flipV="1">
          <a:off x="22159595" y="5447030"/>
          <a:ext cx="1269" cy="128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0" name="諸支出金最小値テキスト">
          <a:extLst>
            <a:ext uri="{FF2B5EF4-FFF2-40B4-BE49-F238E27FC236}">
              <a16:creationId xmlns:a16="http://schemas.microsoft.com/office/drawing/2014/main" id="{00000000-0008-0000-0700-0000EE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78757</xdr:rowOff>
    </xdr:from>
    <xdr:ext cx="469744" cy="259045"/>
    <xdr:sp macro="" textlink="">
      <xdr:nvSpPr>
        <xdr:cNvPr id="752" name="諸支出金最大値テキスト">
          <a:extLst>
            <a:ext uri="{FF2B5EF4-FFF2-40B4-BE49-F238E27FC236}">
              <a16:creationId xmlns:a16="http://schemas.microsoft.com/office/drawing/2014/main" id="{00000000-0008-0000-0700-0000F0020000}"/>
            </a:ext>
          </a:extLst>
        </xdr:cNvPr>
        <xdr:cNvSpPr txBox="1"/>
      </xdr:nvSpPr>
      <xdr:spPr>
        <a:xfrm>
          <a:off x="22212300" y="5222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3,370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132080</xdr:rowOff>
    </xdr:from>
    <xdr:to>
      <xdr:col>116</xdr:col>
      <xdr:colOff>152400</xdr:colOff>
      <xdr:row>31</xdr:row>
      <xdr:rowOff>132080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2072600" y="5447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32</xdr:row>
      <xdr:rowOff>76073</xdr:rowOff>
    </xdr:from>
    <xdr:to>
      <xdr:col>116</xdr:col>
      <xdr:colOff>63500</xdr:colOff>
      <xdr:row>33</xdr:row>
      <xdr:rowOff>124460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flipV="1">
          <a:off x="21323300" y="5562473"/>
          <a:ext cx="838200" cy="219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46753</xdr:rowOff>
    </xdr:from>
    <xdr:ext cx="378565" cy="259045"/>
    <xdr:sp macro="" textlink="">
      <xdr:nvSpPr>
        <xdr:cNvPr id="755" name="諸支出金平均値テキスト">
          <a:extLst>
            <a:ext uri="{FF2B5EF4-FFF2-40B4-BE49-F238E27FC236}">
              <a16:creationId xmlns:a16="http://schemas.microsoft.com/office/drawing/2014/main" id="{00000000-0008-0000-0700-0000F3020000}"/>
            </a:ext>
          </a:extLst>
        </xdr:cNvPr>
        <xdr:cNvSpPr txBox="1"/>
      </xdr:nvSpPr>
      <xdr:spPr>
        <a:xfrm>
          <a:off x="22212300" y="65618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68326</xdr:rowOff>
    </xdr:from>
    <xdr:to>
      <xdr:col>116</xdr:col>
      <xdr:colOff>114300</xdr:colOff>
      <xdr:row>38</xdr:row>
      <xdr:rowOff>169926</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2110700" y="658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124460</xdr:rowOff>
    </xdr:from>
    <xdr:to>
      <xdr:col>111</xdr:col>
      <xdr:colOff>177800</xdr:colOff>
      <xdr:row>34</xdr:row>
      <xdr:rowOff>65024</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flipV="1">
          <a:off x="20434300" y="5782310"/>
          <a:ext cx="889000" cy="112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122047</xdr:rowOff>
    </xdr:from>
    <xdr:to>
      <xdr:col>112</xdr:col>
      <xdr:colOff>38100</xdr:colOff>
      <xdr:row>37</xdr:row>
      <xdr:rowOff>52197</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1272500" y="6294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43324</xdr:rowOff>
    </xdr:from>
    <xdr:ext cx="469744"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088428" y="6386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34</xdr:row>
      <xdr:rowOff>65024</xdr:rowOff>
    </xdr:from>
    <xdr:to>
      <xdr:col>107</xdr:col>
      <xdr:colOff>50800</xdr:colOff>
      <xdr:row>34</xdr:row>
      <xdr:rowOff>137795</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flipV="1">
          <a:off x="19545300" y="5894324"/>
          <a:ext cx="889000" cy="72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54991</xdr:rowOff>
    </xdr:from>
    <xdr:to>
      <xdr:col>107</xdr:col>
      <xdr:colOff>101600</xdr:colOff>
      <xdr:row>38</xdr:row>
      <xdr:rowOff>156591</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0383500" y="6570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147718</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45017" y="66628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34</xdr:row>
      <xdr:rowOff>137795</xdr:rowOff>
    </xdr:from>
    <xdr:to>
      <xdr:col>102</xdr:col>
      <xdr:colOff>114300</xdr:colOff>
      <xdr:row>34</xdr:row>
      <xdr:rowOff>164084</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flipV="1">
          <a:off x="18656300" y="5967095"/>
          <a:ext cx="889000" cy="26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57658</xdr:rowOff>
    </xdr:from>
    <xdr:to>
      <xdr:col>102</xdr:col>
      <xdr:colOff>165100</xdr:colOff>
      <xdr:row>38</xdr:row>
      <xdr:rowOff>159258</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9494500" y="6572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150385</xdr:rowOff>
    </xdr:from>
    <xdr:ext cx="378565"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6017" y="66654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81661</xdr:rowOff>
    </xdr:from>
    <xdr:to>
      <xdr:col>98</xdr:col>
      <xdr:colOff>38100</xdr:colOff>
      <xdr:row>39</xdr:row>
      <xdr:rowOff>11811</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18605500" y="6596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2938</xdr:rowOff>
    </xdr:from>
    <xdr:ext cx="378565"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67017" y="66894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32</xdr:row>
      <xdr:rowOff>25273</xdr:rowOff>
    </xdr:from>
    <xdr:to>
      <xdr:col>116</xdr:col>
      <xdr:colOff>114300</xdr:colOff>
      <xdr:row>32</xdr:row>
      <xdr:rowOff>126873</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2110700" y="5511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31</xdr:row>
      <xdr:rowOff>111650</xdr:rowOff>
    </xdr:from>
    <xdr:ext cx="469744" cy="259045"/>
    <xdr:sp macro="" textlink="">
      <xdr:nvSpPr>
        <xdr:cNvPr id="774" name="諸支出金該当値テキスト">
          <a:extLst>
            <a:ext uri="{FF2B5EF4-FFF2-40B4-BE49-F238E27FC236}">
              <a16:creationId xmlns:a16="http://schemas.microsoft.com/office/drawing/2014/main" id="{00000000-0008-0000-0700-000006030000}"/>
            </a:ext>
          </a:extLst>
        </xdr:cNvPr>
        <xdr:cNvSpPr txBox="1"/>
      </xdr:nvSpPr>
      <xdr:spPr>
        <a:xfrm>
          <a:off x="22212300" y="5426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73660</xdr:rowOff>
    </xdr:from>
    <xdr:to>
      <xdr:col>112</xdr:col>
      <xdr:colOff>38100</xdr:colOff>
      <xdr:row>34</xdr:row>
      <xdr:rowOff>3810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1272500" y="573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32</xdr:row>
      <xdr:rowOff>20337</xdr:rowOff>
    </xdr:from>
    <xdr:ext cx="469744"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1088428" y="5506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34</xdr:row>
      <xdr:rowOff>14224</xdr:rowOff>
    </xdr:from>
    <xdr:to>
      <xdr:col>107</xdr:col>
      <xdr:colOff>101600</xdr:colOff>
      <xdr:row>34</xdr:row>
      <xdr:rowOff>115824</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0383500" y="5843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32</xdr:row>
      <xdr:rowOff>132351</xdr:rowOff>
    </xdr:from>
    <xdr:ext cx="469744"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0199428" y="5618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34</xdr:row>
      <xdr:rowOff>86995</xdr:rowOff>
    </xdr:from>
    <xdr:to>
      <xdr:col>102</xdr:col>
      <xdr:colOff>165100</xdr:colOff>
      <xdr:row>35</xdr:row>
      <xdr:rowOff>17145</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9494500" y="591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33</xdr:row>
      <xdr:rowOff>33672</xdr:rowOff>
    </xdr:from>
    <xdr:ext cx="469744"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9310428" y="5691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113284</xdr:rowOff>
    </xdr:from>
    <xdr:to>
      <xdr:col>98</xdr:col>
      <xdr:colOff>38100</xdr:colOff>
      <xdr:row>35</xdr:row>
      <xdr:rowOff>43434</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18605500" y="5942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33</xdr:row>
      <xdr:rowOff>59961</xdr:rowOff>
    </xdr:from>
    <xdr:ext cx="469744"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421428" y="5717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a:extLst>
            <a:ext uri="{FF2B5EF4-FFF2-40B4-BE49-F238E27FC236}">
              <a16:creationId xmlns:a16="http://schemas.microsoft.com/office/drawing/2014/main" id="{00000000-0008-0000-07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a:extLst>
            <a:ext uri="{FF2B5EF4-FFF2-40B4-BE49-F238E27FC236}">
              <a16:creationId xmlns:a16="http://schemas.microsoft.com/office/drawing/2014/main" id="{00000000-0008-0000-0700-00001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a:extLst>
            <a:ext uri="{FF2B5EF4-FFF2-40B4-BE49-F238E27FC236}">
              <a16:creationId xmlns:a16="http://schemas.microsoft.com/office/drawing/2014/main" id="{00000000-0008-0000-0700-00002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a:extLst>
            <a:ext uri="{FF2B5EF4-FFF2-40B4-BE49-F238E27FC236}">
              <a16:creationId xmlns:a16="http://schemas.microsoft.com/office/drawing/2014/main" id="{00000000-0008-0000-0700-00002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a:extLst>
            <a:ext uri="{FF2B5EF4-FFF2-40B4-BE49-F238E27FC236}">
              <a16:creationId xmlns:a16="http://schemas.microsoft.com/office/drawing/2014/main" id="{00000000-0008-0000-0700-00003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・民生費が、住民一人当たり</a:t>
          </a:r>
          <a:r>
            <a:rPr kumimoji="1" lang="en-US" altLang="ja-JP" sz="1100">
              <a:solidFill>
                <a:sysClr val="windowText" lastClr="000000"/>
              </a:solidFill>
              <a:effectLst/>
              <a:latin typeface="+mn-lt"/>
              <a:ea typeface="+mn-ea"/>
              <a:cs typeface="+mn-cs"/>
            </a:rPr>
            <a:t>206,113</a:t>
          </a:r>
          <a:r>
            <a:rPr kumimoji="1" lang="ja-JP" altLang="ja-JP" sz="1100">
              <a:solidFill>
                <a:sysClr val="windowText" lastClr="000000"/>
              </a:solidFill>
              <a:effectLst/>
              <a:latin typeface="+mn-lt"/>
              <a:ea typeface="+mn-ea"/>
              <a:cs typeface="+mn-cs"/>
            </a:rPr>
            <a:t>円と</a:t>
          </a:r>
          <a:r>
            <a:rPr kumimoji="1" lang="ja-JP" altLang="en-US" sz="1100">
              <a:solidFill>
                <a:sysClr val="windowText" lastClr="000000"/>
              </a:solidFill>
              <a:effectLst/>
              <a:latin typeface="+mn-lt"/>
              <a:ea typeface="+mn-ea"/>
              <a:cs typeface="+mn-cs"/>
            </a:rPr>
            <a:t>増加</a:t>
          </a:r>
          <a:r>
            <a:rPr kumimoji="1" lang="ja-JP" altLang="ja-JP" sz="1100">
              <a:solidFill>
                <a:sysClr val="windowText" lastClr="000000"/>
              </a:solidFill>
              <a:effectLst/>
              <a:latin typeface="+mn-lt"/>
              <a:ea typeface="+mn-ea"/>
              <a:cs typeface="+mn-cs"/>
            </a:rPr>
            <a:t>したのは、主に非課税世帯</a:t>
          </a:r>
          <a:r>
            <a:rPr kumimoji="1" lang="ja-JP" altLang="en-US" sz="1100">
              <a:solidFill>
                <a:sysClr val="windowText" lastClr="000000"/>
              </a:solidFill>
              <a:effectLst/>
              <a:latin typeface="+mn-lt"/>
              <a:ea typeface="+mn-ea"/>
              <a:cs typeface="+mn-cs"/>
            </a:rPr>
            <a:t>等</a:t>
          </a:r>
          <a:r>
            <a:rPr kumimoji="1" lang="ja-JP" altLang="ja-JP" sz="1100">
              <a:solidFill>
                <a:sysClr val="windowText" lastClr="000000"/>
              </a:solidFill>
              <a:effectLst/>
              <a:latin typeface="+mn-lt"/>
              <a:ea typeface="+mn-ea"/>
              <a:cs typeface="+mn-cs"/>
            </a:rPr>
            <a:t>臨時特別給付金や子育て世帯臨時特別給付金の</a:t>
          </a:r>
          <a:r>
            <a:rPr kumimoji="1" lang="ja-JP" altLang="en-US" sz="1100">
              <a:solidFill>
                <a:sysClr val="windowText" lastClr="000000"/>
              </a:solidFill>
              <a:effectLst/>
              <a:latin typeface="+mn-lt"/>
              <a:ea typeface="+mn-ea"/>
              <a:cs typeface="+mn-cs"/>
            </a:rPr>
            <a:t>増</a:t>
          </a:r>
          <a:r>
            <a:rPr kumimoji="1" lang="ja-JP" altLang="ja-JP" sz="1100">
              <a:solidFill>
                <a:sysClr val="windowText" lastClr="000000"/>
              </a:solidFill>
              <a:effectLst/>
              <a:latin typeface="+mn-lt"/>
              <a:ea typeface="+mn-ea"/>
              <a:cs typeface="+mn-cs"/>
            </a:rPr>
            <a:t>等によるものである。</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・衛生費が、住民一人当たり</a:t>
          </a:r>
          <a:r>
            <a:rPr kumimoji="1" lang="en-US" altLang="ja-JP" sz="1100">
              <a:solidFill>
                <a:sysClr val="windowText" lastClr="000000"/>
              </a:solidFill>
              <a:effectLst/>
              <a:latin typeface="+mn-lt"/>
              <a:ea typeface="+mn-ea"/>
              <a:cs typeface="+mn-cs"/>
            </a:rPr>
            <a:t>45,700</a:t>
          </a:r>
          <a:r>
            <a:rPr kumimoji="1" lang="ja-JP" altLang="en-US" sz="1100">
              <a:solidFill>
                <a:sysClr val="windowText" lastClr="000000"/>
              </a:solidFill>
              <a:effectLst/>
              <a:latin typeface="+mn-lt"/>
              <a:ea typeface="+mn-ea"/>
              <a:cs typeface="+mn-cs"/>
            </a:rPr>
            <a:t>円と減少したのは、主に</a:t>
          </a:r>
          <a:r>
            <a:rPr kumimoji="1" lang="ja-JP" altLang="ja-JP" sz="1100">
              <a:solidFill>
                <a:schemeClr val="dk1"/>
              </a:solidFill>
              <a:effectLst/>
              <a:latin typeface="+mn-lt"/>
              <a:ea typeface="+mn-ea"/>
              <a:cs typeface="+mn-cs"/>
            </a:rPr>
            <a:t>ワクチン接種や</a:t>
          </a:r>
          <a:r>
            <a:rPr kumimoji="1" lang="en-US" altLang="ja-JP" sz="1100">
              <a:solidFill>
                <a:schemeClr val="dk1"/>
              </a:solidFill>
              <a:effectLst/>
              <a:latin typeface="+mn-lt"/>
              <a:ea typeface="+mn-ea"/>
              <a:cs typeface="+mn-cs"/>
            </a:rPr>
            <a:t>PCR</a:t>
          </a:r>
          <a:r>
            <a:rPr kumimoji="1" lang="ja-JP" altLang="ja-JP" sz="1100">
              <a:solidFill>
                <a:schemeClr val="dk1"/>
              </a:solidFill>
              <a:effectLst/>
              <a:latin typeface="+mn-lt"/>
              <a:ea typeface="+mn-ea"/>
              <a:cs typeface="+mn-cs"/>
            </a:rPr>
            <a:t>検査等、新型コロナウイルス感染症対策</a:t>
          </a:r>
          <a:r>
            <a:rPr kumimoji="1" lang="ja-JP" altLang="en-US" sz="1100">
              <a:solidFill>
                <a:schemeClr val="dk1"/>
              </a:solidFill>
              <a:effectLst/>
              <a:latin typeface="+mn-lt"/>
              <a:ea typeface="+mn-ea"/>
              <a:cs typeface="+mn-cs"/>
            </a:rPr>
            <a:t>経費の減等によるものである。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商工費</a:t>
          </a:r>
          <a:r>
            <a:rPr kumimoji="1" lang="ja-JP" altLang="ja-JP" sz="1100">
              <a:solidFill>
                <a:schemeClr val="dk1"/>
              </a:solidFill>
              <a:effectLst/>
              <a:latin typeface="+mn-lt"/>
              <a:ea typeface="+mn-ea"/>
              <a:cs typeface="+mn-cs"/>
            </a:rPr>
            <a:t>が、住民一人当たり</a:t>
          </a:r>
          <a:r>
            <a:rPr kumimoji="1" lang="en-US" altLang="ja-JP" sz="1100">
              <a:solidFill>
                <a:schemeClr val="dk1"/>
              </a:solidFill>
              <a:effectLst/>
              <a:latin typeface="+mn-lt"/>
              <a:ea typeface="+mn-ea"/>
              <a:cs typeface="+mn-cs"/>
            </a:rPr>
            <a:t>17,825</a:t>
          </a:r>
          <a:r>
            <a:rPr kumimoji="1" lang="ja-JP" altLang="ja-JP" sz="1100">
              <a:solidFill>
                <a:schemeClr val="dk1"/>
              </a:solidFill>
              <a:effectLst/>
              <a:latin typeface="+mn-lt"/>
              <a:ea typeface="+mn-ea"/>
              <a:cs typeface="+mn-cs"/>
            </a:rPr>
            <a:t>円と減少したのは、主に</a:t>
          </a:r>
          <a:r>
            <a:rPr kumimoji="1" lang="ja-JP" altLang="en-US" sz="1100">
              <a:solidFill>
                <a:schemeClr val="dk1"/>
              </a:solidFill>
              <a:effectLst/>
              <a:latin typeface="+mn-lt"/>
              <a:ea typeface="+mn-ea"/>
              <a:cs typeface="+mn-cs"/>
            </a:rPr>
            <a:t>プレミアム商品券事業等、地域経済対策事業費</a:t>
          </a:r>
          <a:r>
            <a:rPr kumimoji="1" lang="ja-JP" altLang="ja-JP" sz="1100">
              <a:solidFill>
                <a:schemeClr val="dk1"/>
              </a:solidFill>
              <a:effectLst/>
              <a:latin typeface="+mn-lt"/>
              <a:ea typeface="+mn-ea"/>
              <a:cs typeface="+mn-cs"/>
            </a:rPr>
            <a:t>の減等によるものである。</a:t>
          </a:r>
          <a:endParaRPr kumimoji="1" lang="en-US" altLang="ja-JP" sz="1100">
            <a:solidFill>
              <a:schemeClr val="dk1"/>
            </a:solidFill>
            <a:effectLst/>
            <a:latin typeface="+mn-lt"/>
            <a:ea typeface="+mn-ea"/>
            <a:cs typeface="+mn-cs"/>
          </a:endParaRPr>
        </a:p>
        <a:p>
          <a:r>
            <a:rPr kumimoji="1" lang="ja-JP" altLang="ja-JP" sz="1100">
              <a:solidFill>
                <a:sysClr val="windowText" lastClr="000000"/>
              </a:solidFill>
              <a:effectLst/>
              <a:latin typeface="+mn-lt"/>
              <a:ea typeface="+mn-ea"/>
              <a:cs typeface="+mn-cs"/>
            </a:rPr>
            <a:t>・土木費が、住民一人当たり</a:t>
          </a:r>
          <a:r>
            <a:rPr kumimoji="1" lang="en-US" altLang="ja-JP" sz="1100">
              <a:solidFill>
                <a:sysClr val="windowText" lastClr="000000"/>
              </a:solidFill>
              <a:effectLst/>
              <a:latin typeface="+mn-lt"/>
              <a:ea typeface="+mn-ea"/>
              <a:cs typeface="+mn-cs"/>
            </a:rPr>
            <a:t>63,075</a:t>
          </a:r>
          <a:r>
            <a:rPr kumimoji="1" lang="ja-JP" altLang="ja-JP" sz="1100">
              <a:solidFill>
                <a:sysClr val="windowText" lastClr="000000"/>
              </a:solidFill>
              <a:effectLst/>
              <a:latin typeface="+mn-lt"/>
              <a:ea typeface="+mn-ea"/>
              <a:cs typeface="+mn-cs"/>
            </a:rPr>
            <a:t>円と</a:t>
          </a:r>
          <a:r>
            <a:rPr kumimoji="1" lang="ja-JP" altLang="en-US" sz="1100">
              <a:solidFill>
                <a:sysClr val="windowText" lastClr="000000"/>
              </a:solidFill>
              <a:effectLst/>
              <a:latin typeface="+mn-lt"/>
              <a:ea typeface="+mn-ea"/>
              <a:cs typeface="+mn-cs"/>
            </a:rPr>
            <a:t>増加し</a:t>
          </a:r>
          <a:r>
            <a:rPr kumimoji="1" lang="ja-JP" altLang="ja-JP" sz="1100">
              <a:solidFill>
                <a:sysClr val="windowText" lastClr="000000"/>
              </a:solidFill>
              <a:effectLst/>
              <a:latin typeface="+mn-lt"/>
              <a:ea typeface="+mn-ea"/>
              <a:cs typeface="+mn-cs"/>
            </a:rPr>
            <a:t>たのは、主に</a:t>
          </a:r>
          <a:r>
            <a:rPr kumimoji="1" lang="ja-JP" altLang="en-US" sz="1100">
              <a:solidFill>
                <a:sysClr val="windowText" lastClr="000000"/>
              </a:solidFill>
              <a:effectLst/>
              <a:latin typeface="+mn-lt"/>
              <a:ea typeface="+mn-ea"/>
              <a:cs typeface="+mn-cs"/>
            </a:rPr>
            <a:t>十三日町・十六日町地区再整備支援事業費</a:t>
          </a:r>
          <a:r>
            <a:rPr kumimoji="1" lang="ja-JP" altLang="ja-JP" sz="1100">
              <a:solidFill>
                <a:sysClr val="windowText" lastClr="000000"/>
              </a:solidFill>
              <a:effectLst/>
              <a:latin typeface="+mn-lt"/>
              <a:ea typeface="+mn-ea"/>
              <a:cs typeface="+mn-cs"/>
            </a:rPr>
            <a:t>や</a:t>
          </a:r>
          <a:r>
            <a:rPr kumimoji="1" lang="ja-JP" altLang="en-US" sz="1100">
              <a:solidFill>
                <a:sysClr val="windowText" lastClr="000000"/>
              </a:solidFill>
              <a:effectLst/>
              <a:latin typeface="+mn-lt"/>
              <a:ea typeface="+mn-ea"/>
              <a:cs typeface="+mn-cs"/>
            </a:rPr>
            <a:t>新大橋整備事業</a:t>
          </a:r>
          <a:r>
            <a:rPr kumimoji="1" lang="ja-JP" altLang="ja-JP" sz="1100">
              <a:solidFill>
                <a:sysClr val="windowText" lastClr="000000"/>
              </a:solidFill>
              <a:effectLst/>
              <a:latin typeface="+mn-lt"/>
              <a:ea typeface="+mn-ea"/>
              <a:cs typeface="+mn-cs"/>
            </a:rPr>
            <a:t>費の</a:t>
          </a:r>
          <a:r>
            <a:rPr kumimoji="1" lang="ja-JP" altLang="en-US" sz="1100">
              <a:solidFill>
                <a:sysClr val="windowText" lastClr="000000"/>
              </a:solidFill>
              <a:effectLst/>
              <a:latin typeface="+mn-lt"/>
              <a:ea typeface="+mn-ea"/>
              <a:cs typeface="+mn-cs"/>
            </a:rPr>
            <a:t>増</a:t>
          </a:r>
          <a:r>
            <a:rPr kumimoji="1" lang="ja-JP" altLang="ja-JP" sz="1100">
              <a:solidFill>
                <a:sysClr val="windowText" lastClr="000000"/>
              </a:solidFill>
              <a:effectLst/>
              <a:latin typeface="+mn-lt"/>
              <a:ea typeface="+mn-ea"/>
              <a:cs typeface="+mn-cs"/>
            </a:rPr>
            <a:t>等によるものである</a:t>
          </a:r>
          <a:r>
            <a:rPr kumimoji="1" lang="ja-JP" altLang="en-US" sz="1100">
              <a:solidFill>
                <a:sysClr val="windowText" lastClr="000000"/>
              </a:solidFill>
              <a:effectLst/>
              <a:latin typeface="+mn-lt"/>
              <a:ea typeface="+mn-ea"/>
              <a:cs typeface="+mn-cs"/>
            </a:rPr>
            <a:t>。</a:t>
          </a:r>
          <a:endParaRPr lang="ja-JP" altLang="ja-JP" sz="1400">
            <a:solidFill>
              <a:sysClr val="windowText" lastClr="000000"/>
            </a:solidFill>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青森県八戸市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・財政調整基金は、適切な財源確保と歳出の精査により、前年度とほぼ同額を維持している。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・令和</a:t>
          </a:r>
          <a:r>
            <a:rPr kumimoji="1" lang="ja-JP" altLang="en-US" sz="1100">
              <a:solidFill>
                <a:sysClr val="windowText" lastClr="000000"/>
              </a:solidFill>
              <a:effectLst/>
              <a:latin typeface="+mn-lt"/>
              <a:ea typeface="+mn-ea"/>
              <a:cs typeface="+mn-cs"/>
            </a:rPr>
            <a:t>５</a:t>
          </a:r>
          <a:r>
            <a:rPr kumimoji="1" lang="ja-JP" altLang="ja-JP" sz="1100">
              <a:solidFill>
                <a:sysClr val="windowText" lastClr="000000"/>
              </a:solidFill>
              <a:effectLst/>
              <a:latin typeface="+mn-lt"/>
              <a:ea typeface="+mn-ea"/>
              <a:cs typeface="+mn-cs"/>
            </a:rPr>
            <a:t>年度は、財政調整基金と実質収支額を合わせて</a:t>
          </a:r>
          <a:r>
            <a:rPr kumimoji="1" lang="en-US" altLang="ja-JP" sz="1100">
              <a:solidFill>
                <a:sysClr val="windowText" lastClr="000000"/>
              </a:solidFill>
              <a:effectLst/>
              <a:latin typeface="+mn-lt"/>
              <a:ea typeface="+mn-ea"/>
              <a:cs typeface="+mn-cs"/>
            </a:rPr>
            <a:t>11.81</a:t>
          </a:r>
          <a:r>
            <a:rPr kumimoji="1" lang="ja-JP" altLang="ja-JP" sz="1100">
              <a:solidFill>
                <a:sysClr val="windowText" lastClr="000000"/>
              </a:solidFill>
              <a:effectLst/>
              <a:latin typeface="+mn-lt"/>
              <a:ea typeface="+mn-ea"/>
              <a:cs typeface="+mn-cs"/>
            </a:rPr>
            <a:t>％と、</a:t>
          </a:r>
          <a:r>
            <a:rPr kumimoji="1" lang="ja-JP" altLang="ja-JP" sz="1100">
              <a:solidFill>
                <a:schemeClr val="dk1"/>
              </a:solidFill>
              <a:effectLst/>
              <a:latin typeface="+mn-lt"/>
              <a:ea typeface="+mn-ea"/>
              <a:cs typeface="+mn-cs"/>
            </a:rPr>
            <a:t>ある程度の規模は確保しているところであるが、</a:t>
          </a:r>
          <a:r>
            <a:rPr kumimoji="1" lang="ja-JP" altLang="ja-JP" sz="1100">
              <a:solidFill>
                <a:sysClr val="windowText" lastClr="000000"/>
              </a:solidFill>
              <a:effectLst/>
              <a:latin typeface="+mn-lt"/>
              <a:ea typeface="+mn-ea"/>
              <a:cs typeface="+mn-cs"/>
            </a:rPr>
            <a:t>今後も健全な財政運営に努めていく。</a:t>
          </a:r>
          <a:endParaRPr lang="ja-JP" altLang="ja-JP" sz="1400">
            <a:solidFill>
              <a:sysClr val="windowText" lastClr="000000"/>
            </a:solidFill>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青森県八戸市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・八戸市立市民病院事業会計は、標準財政規模に対する黒字の割合が前年度に比べ</a:t>
          </a:r>
          <a:r>
            <a:rPr kumimoji="1" lang="en-US" altLang="ja-JP" sz="1100">
              <a:solidFill>
                <a:sysClr val="windowText" lastClr="000000"/>
              </a:solidFill>
              <a:effectLst/>
              <a:latin typeface="+mn-lt"/>
              <a:ea typeface="+mn-ea"/>
              <a:cs typeface="+mn-cs"/>
            </a:rPr>
            <a:t>1.25</a:t>
          </a:r>
          <a:r>
            <a:rPr kumimoji="1" lang="ja-JP" altLang="ja-JP" sz="1100">
              <a:solidFill>
                <a:sysClr val="windowText" lastClr="000000"/>
              </a:solidFill>
              <a:effectLst/>
              <a:latin typeface="+mn-lt"/>
              <a:ea typeface="+mn-ea"/>
              <a:cs typeface="+mn-cs"/>
            </a:rPr>
            <a:t>ポイント</a:t>
          </a:r>
          <a:r>
            <a:rPr kumimoji="1" lang="ja-JP" altLang="en-US" sz="1100">
              <a:solidFill>
                <a:sysClr val="windowText" lastClr="000000"/>
              </a:solidFill>
              <a:effectLst/>
              <a:latin typeface="+mn-lt"/>
              <a:ea typeface="+mn-ea"/>
              <a:cs typeface="+mn-cs"/>
            </a:rPr>
            <a:t>減</a:t>
          </a:r>
          <a:r>
            <a:rPr kumimoji="1" lang="ja-JP" altLang="ja-JP" sz="1100">
              <a:solidFill>
                <a:sysClr val="windowText" lastClr="000000"/>
              </a:solidFill>
              <a:effectLst/>
              <a:latin typeface="+mn-lt"/>
              <a:ea typeface="+mn-ea"/>
              <a:cs typeface="+mn-cs"/>
            </a:rPr>
            <a:t>と</a:t>
          </a:r>
          <a:r>
            <a:rPr kumimoji="1" lang="ja-JP" altLang="en-US" sz="1100">
              <a:solidFill>
                <a:sysClr val="windowText" lastClr="000000"/>
              </a:solidFill>
              <a:effectLst/>
              <a:latin typeface="+mn-lt"/>
              <a:ea typeface="+mn-ea"/>
              <a:cs typeface="+mn-cs"/>
            </a:rPr>
            <a:t>なったが</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例年と同水準で推移している。</a:t>
          </a:r>
          <a:endParaRPr kumimoji="1" lang="en-US" altLang="ja-JP" sz="1100">
            <a:solidFill>
              <a:sysClr val="windowText" lastClr="000000"/>
            </a:solidFill>
            <a:effectLst/>
            <a:latin typeface="+mn-lt"/>
            <a:ea typeface="+mn-ea"/>
            <a:cs typeface="+mn-cs"/>
          </a:endParaRPr>
        </a:p>
        <a:p>
          <a:r>
            <a:rPr kumimoji="1" lang="ja-JP" altLang="ja-JP" sz="1100">
              <a:solidFill>
                <a:sysClr val="windowText" lastClr="000000"/>
              </a:solidFill>
              <a:effectLst/>
              <a:latin typeface="+mn-lt"/>
              <a:ea typeface="+mn-ea"/>
              <a:cs typeface="+mn-cs"/>
            </a:rPr>
            <a:t>・八戸市自動車運送事業会計は、標準財政規模に対する黒字の割合が前年度に比べ</a:t>
          </a:r>
          <a:r>
            <a:rPr kumimoji="1" lang="en-US" altLang="ja-JP" sz="1100">
              <a:solidFill>
                <a:sysClr val="windowText" lastClr="000000"/>
              </a:solidFill>
              <a:effectLst/>
              <a:latin typeface="+mn-lt"/>
              <a:ea typeface="+mn-ea"/>
              <a:cs typeface="+mn-cs"/>
            </a:rPr>
            <a:t>0.05</a:t>
          </a:r>
          <a:r>
            <a:rPr kumimoji="1" lang="ja-JP" altLang="ja-JP" sz="1100">
              <a:solidFill>
                <a:sysClr val="windowText" lastClr="000000"/>
              </a:solidFill>
              <a:effectLst/>
              <a:latin typeface="+mn-lt"/>
              <a:ea typeface="+mn-ea"/>
              <a:cs typeface="+mn-cs"/>
            </a:rPr>
            <a:t>ポイント</a:t>
          </a:r>
          <a:r>
            <a:rPr kumimoji="1" lang="ja-JP" altLang="en-US" sz="1100">
              <a:solidFill>
                <a:sysClr val="windowText" lastClr="000000"/>
              </a:solidFill>
              <a:effectLst/>
              <a:latin typeface="+mn-lt"/>
              <a:ea typeface="+mn-ea"/>
              <a:cs typeface="+mn-cs"/>
            </a:rPr>
            <a:t>増</a:t>
          </a:r>
          <a:r>
            <a:rPr kumimoji="1" lang="ja-JP" altLang="ja-JP" sz="1100">
              <a:solidFill>
                <a:sysClr val="windowText" lastClr="000000"/>
              </a:solidFill>
              <a:effectLst/>
              <a:latin typeface="+mn-lt"/>
              <a:ea typeface="+mn-ea"/>
              <a:cs typeface="+mn-cs"/>
            </a:rPr>
            <a:t>と、ほぼ前年度並みとなっている。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・今後も引き続き連結ベースでの財政健全化に努めていく。</a:t>
          </a:r>
          <a:endParaRPr lang="ja-JP" altLang="ja-JP" sz="1400">
            <a:solidFill>
              <a:sysClr val="windowText" lastClr="000000"/>
            </a:solidFill>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青森県八戸市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・元利償還金等</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元利償還金や</a:t>
          </a:r>
          <a:r>
            <a:rPr kumimoji="1" lang="ja-JP" altLang="en-US" sz="1100">
              <a:solidFill>
                <a:sysClr val="windowText" lastClr="000000"/>
              </a:solidFill>
              <a:effectLst/>
              <a:latin typeface="+mn-lt"/>
              <a:ea typeface="+mn-ea"/>
              <a:cs typeface="+mn-cs"/>
            </a:rPr>
            <a:t>公営企業</a:t>
          </a:r>
          <a:r>
            <a:rPr kumimoji="1" lang="ja-JP" altLang="ja-JP" sz="1100">
              <a:solidFill>
                <a:sysClr val="windowText" lastClr="000000"/>
              </a:solidFill>
              <a:effectLst/>
              <a:latin typeface="+mn-lt"/>
              <a:ea typeface="+mn-ea"/>
              <a:cs typeface="+mn-cs"/>
            </a:rPr>
            <a:t>債の元利償還金に対する</a:t>
          </a:r>
          <a:r>
            <a:rPr kumimoji="1" lang="ja-JP" altLang="en-US" sz="1100">
              <a:solidFill>
                <a:sysClr val="windowText" lastClr="000000"/>
              </a:solidFill>
              <a:effectLst/>
              <a:latin typeface="+mn-lt"/>
              <a:ea typeface="+mn-ea"/>
              <a:cs typeface="+mn-cs"/>
            </a:rPr>
            <a:t>繰入金等）は前年度とほぼ同程度で推移しており、</a:t>
          </a:r>
          <a:r>
            <a:rPr kumimoji="1" lang="ja-JP" altLang="ja-JP" sz="1100">
              <a:solidFill>
                <a:sysClr val="windowText" lastClr="000000"/>
              </a:solidFill>
              <a:effectLst/>
              <a:latin typeface="+mn-lt"/>
              <a:ea typeface="+mn-ea"/>
              <a:cs typeface="+mn-cs"/>
            </a:rPr>
            <a:t>その一方で、交付税算入公債費等が増加</a:t>
          </a:r>
          <a:r>
            <a:rPr kumimoji="1" lang="ja-JP" altLang="en-US" sz="1100">
              <a:solidFill>
                <a:sysClr val="windowText" lastClr="000000"/>
              </a:solidFill>
              <a:effectLst/>
              <a:latin typeface="+mn-lt"/>
              <a:ea typeface="+mn-ea"/>
              <a:cs typeface="+mn-cs"/>
            </a:rPr>
            <a:t>したことにより、</a:t>
          </a:r>
          <a:r>
            <a:rPr kumimoji="1" lang="ja-JP" altLang="ja-JP" sz="1100">
              <a:solidFill>
                <a:sysClr val="windowText" lastClr="000000"/>
              </a:solidFill>
              <a:effectLst/>
              <a:latin typeface="+mn-lt"/>
              <a:ea typeface="+mn-ea"/>
              <a:cs typeface="+mn-cs"/>
            </a:rPr>
            <a:t>実質公債費比率の分子</a:t>
          </a:r>
          <a:r>
            <a:rPr kumimoji="1" lang="ja-JP" altLang="en-US" sz="1100">
              <a:solidFill>
                <a:sysClr val="windowText" lastClr="000000"/>
              </a:solidFill>
              <a:effectLst/>
              <a:latin typeface="+mn-lt"/>
              <a:ea typeface="+mn-ea"/>
              <a:cs typeface="+mn-cs"/>
            </a:rPr>
            <a:t>は減少</a:t>
          </a:r>
          <a:r>
            <a:rPr kumimoji="1" lang="ja-JP" altLang="ja-JP" sz="1100">
              <a:solidFill>
                <a:sysClr val="windowText" lastClr="000000"/>
              </a:solidFill>
              <a:effectLst/>
              <a:latin typeface="+mn-lt"/>
              <a:ea typeface="+mn-ea"/>
              <a:cs typeface="+mn-cs"/>
            </a:rPr>
            <a:t>となった。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・今後も新規の市債発行の抑制等により、元利償還金の縮減に努めていく。</a:t>
          </a:r>
          <a:endParaRPr lang="ja-JP" altLang="ja-JP" sz="1400">
            <a:solidFill>
              <a:sysClr val="windowText" lastClr="000000"/>
            </a:solidFill>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・基金残高は前年に比して</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しており、八戸市行財政改革大綱に掲げる目標指標（財調基金</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減債基金＝</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億円）を維持しつつ、歳入に見合った財政運営と基金に依存しない財政体質の構築に努めていく。</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青森県八戸市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・将来負担額は、退職手当負担見込額等が増加した一方で、一般会計等に係る地方債の現在高</a:t>
          </a:r>
          <a:r>
            <a:rPr kumimoji="1" lang="ja-JP" altLang="en-US" sz="1100">
              <a:solidFill>
                <a:sysClr val="windowText" lastClr="000000"/>
              </a:solidFill>
              <a:effectLst/>
              <a:latin typeface="+mn-lt"/>
              <a:ea typeface="+mn-ea"/>
              <a:cs typeface="+mn-cs"/>
            </a:rPr>
            <a:t>や公営企業債等繰入見込額等</a:t>
          </a:r>
          <a:r>
            <a:rPr kumimoji="1" lang="ja-JP" altLang="ja-JP" sz="1100">
              <a:solidFill>
                <a:sysClr val="windowText" lastClr="000000"/>
              </a:solidFill>
              <a:effectLst/>
              <a:latin typeface="+mn-lt"/>
              <a:ea typeface="+mn-ea"/>
              <a:cs typeface="+mn-cs"/>
            </a:rPr>
            <a:t>が減少したことにより、全体としては減少している。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・また、充当可能財源等については</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充当可能基金は増加したものの、基準財政需要額算入見込額</a:t>
          </a:r>
          <a:r>
            <a:rPr kumimoji="1" lang="ja-JP" altLang="en-US" sz="1100">
              <a:solidFill>
                <a:sysClr val="windowText" lastClr="000000"/>
              </a:solidFill>
              <a:effectLst/>
              <a:latin typeface="+mn-lt"/>
              <a:ea typeface="+mn-ea"/>
              <a:cs typeface="+mn-cs"/>
            </a:rPr>
            <a:t>等</a:t>
          </a:r>
          <a:r>
            <a:rPr kumimoji="1" lang="ja-JP" altLang="ja-JP" sz="1100">
              <a:solidFill>
                <a:sysClr val="windowText" lastClr="000000"/>
              </a:solidFill>
              <a:effectLst/>
              <a:latin typeface="+mn-lt"/>
              <a:ea typeface="+mn-ea"/>
              <a:cs typeface="+mn-cs"/>
            </a:rPr>
            <a:t>が減少したため、全体として減少して</a:t>
          </a:r>
          <a:r>
            <a:rPr kumimoji="1" lang="ja-JP" altLang="en-US" sz="1100">
              <a:solidFill>
                <a:sysClr val="windowText" lastClr="000000"/>
              </a:solidFill>
              <a:effectLst/>
              <a:latin typeface="+mn-lt"/>
              <a:ea typeface="+mn-ea"/>
              <a:cs typeface="+mn-cs"/>
            </a:rPr>
            <a:t>いる。</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将来負担比率の分子は</a:t>
          </a:r>
          <a:r>
            <a:rPr kumimoji="1" lang="ja-JP" altLang="en-US" sz="1100">
              <a:solidFill>
                <a:sysClr val="windowText" lastClr="000000"/>
              </a:solidFill>
              <a:effectLst/>
              <a:latin typeface="+mn-lt"/>
              <a:ea typeface="+mn-ea"/>
              <a:cs typeface="+mn-cs"/>
            </a:rPr>
            <a:t>、将来負担額の減少が充当可能財源等の減少を上回ったため、</a:t>
          </a:r>
          <a:r>
            <a:rPr kumimoji="1" lang="ja-JP" altLang="ja-JP" sz="1100">
              <a:solidFill>
                <a:sysClr val="windowText" lastClr="000000"/>
              </a:solidFill>
              <a:effectLst/>
              <a:latin typeface="+mn-lt"/>
              <a:ea typeface="+mn-ea"/>
              <a:cs typeface="+mn-cs"/>
            </a:rPr>
            <a:t>減少となった。</a:t>
          </a:r>
          <a:endParaRPr lang="ja-JP" altLang="ja-JP" sz="1400">
            <a:solidFill>
              <a:sysClr val="windowText" lastClr="000000"/>
            </a:solidFill>
            <a:effectLst/>
          </a:endParaRPr>
        </a:p>
        <a:p>
          <a:pPr eaLnBrk="1" fontAlgn="auto" latinLnBrk="0" hangingPunct="1"/>
          <a:r>
            <a:rPr kumimoji="1" lang="ja-JP" altLang="ja-JP" sz="1100">
              <a:solidFill>
                <a:sysClr val="windowText" lastClr="000000"/>
              </a:solidFill>
              <a:effectLst/>
              <a:latin typeface="+mn-lt"/>
              <a:ea typeface="+mn-ea"/>
              <a:cs typeface="+mn-cs"/>
            </a:rPr>
            <a:t>・今後も、新規の市債発行の抑制と充当可能基金の確保に努め、将来世代の負担が過大にならないよう、安定した財政運営に努めていく。</a:t>
          </a:r>
          <a:endParaRPr lang="ja-JP" altLang="ja-JP" sz="1400">
            <a:solidFill>
              <a:sysClr val="windowText" lastClr="000000"/>
            </a:solidFill>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青森県八戸市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ysClr val="windowText" lastClr="000000"/>
              </a:solidFill>
              <a:effectLst/>
              <a:latin typeface="+mn-lt"/>
              <a:ea typeface="+mn-ea"/>
              <a:cs typeface="+mn-cs"/>
            </a:rPr>
            <a:t>・財政調整基金及び減債基金</a:t>
          </a:r>
          <a:r>
            <a:rPr kumimoji="1" lang="ja-JP" altLang="en-US" sz="1100">
              <a:solidFill>
                <a:sysClr val="windowText" lastClr="000000"/>
              </a:solidFill>
              <a:effectLst/>
              <a:latin typeface="+mn-lt"/>
              <a:ea typeface="+mn-ea"/>
              <a:cs typeface="+mn-cs"/>
            </a:rPr>
            <a:t>は、</a:t>
          </a:r>
          <a:r>
            <a:rPr kumimoji="1" lang="ja-JP" altLang="ja-JP" sz="1100">
              <a:solidFill>
                <a:sysClr val="windowText" lastClr="000000"/>
              </a:solidFill>
              <a:effectLst/>
              <a:latin typeface="+mn-lt"/>
              <a:ea typeface="+mn-ea"/>
              <a:cs typeface="+mn-cs"/>
            </a:rPr>
            <a:t>積立額</a:t>
          </a:r>
          <a:r>
            <a:rPr kumimoji="1" lang="ja-JP" altLang="en-US"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14.04</a:t>
          </a:r>
          <a:r>
            <a:rPr kumimoji="1" lang="ja-JP" altLang="en-US" sz="1100">
              <a:solidFill>
                <a:sysClr val="windowText" lastClr="000000"/>
              </a:solidFill>
              <a:effectLst/>
              <a:latin typeface="+mn-lt"/>
              <a:ea typeface="+mn-ea"/>
              <a:cs typeface="+mn-cs"/>
            </a:rPr>
            <a:t>億円）が</a:t>
          </a:r>
          <a:r>
            <a:rPr kumimoji="1" lang="ja-JP" altLang="ja-JP" sz="1100">
              <a:solidFill>
                <a:sysClr val="windowText" lastClr="000000"/>
              </a:solidFill>
              <a:effectLst/>
              <a:latin typeface="+mn-lt"/>
              <a:ea typeface="+mn-ea"/>
              <a:cs typeface="+mn-cs"/>
            </a:rPr>
            <a:t>取崩額</a:t>
          </a:r>
          <a:r>
            <a:rPr kumimoji="1" lang="ja-JP" altLang="en-US"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14</a:t>
          </a:r>
          <a:r>
            <a:rPr kumimoji="1" lang="ja-JP" altLang="en-US" sz="1100">
              <a:solidFill>
                <a:sysClr val="windowText" lastClr="000000"/>
              </a:solidFill>
              <a:effectLst/>
              <a:latin typeface="+mn-lt"/>
              <a:ea typeface="+mn-ea"/>
              <a:cs typeface="+mn-cs"/>
            </a:rPr>
            <a:t>億円）をわずかに上回ったため、約</a:t>
          </a:r>
          <a:r>
            <a:rPr kumimoji="1" lang="en-US" altLang="ja-JP" sz="1100">
              <a:solidFill>
                <a:sysClr val="windowText" lastClr="000000"/>
              </a:solidFill>
              <a:effectLst/>
              <a:latin typeface="+mn-lt"/>
              <a:ea typeface="+mn-ea"/>
              <a:cs typeface="+mn-cs"/>
            </a:rPr>
            <a:t>400</a:t>
          </a:r>
          <a:r>
            <a:rPr kumimoji="1" lang="ja-JP" altLang="en-US" sz="1100">
              <a:solidFill>
                <a:sysClr val="windowText" lastClr="000000"/>
              </a:solidFill>
              <a:effectLst/>
              <a:latin typeface="+mn-lt"/>
              <a:ea typeface="+mn-ea"/>
              <a:cs typeface="+mn-cs"/>
            </a:rPr>
            <a:t>万円の微増となった。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・一方、その他特定目的基金は、</a:t>
          </a:r>
          <a:r>
            <a:rPr kumimoji="1" lang="ja-JP" altLang="en-US" sz="1100">
              <a:solidFill>
                <a:sysClr val="windowText" lastClr="000000"/>
              </a:solidFill>
              <a:effectLst/>
              <a:latin typeface="+mn-lt"/>
              <a:ea typeface="+mn-ea"/>
              <a:cs typeface="+mn-cs"/>
            </a:rPr>
            <a:t>地域振興基金や屋内スケート場建設基金の取崩し等により</a:t>
          </a:r>
          <a:r>
            <a:rPr kumimoji="1" lang="ja-JP" altLang="ja-JP" sz="1100">
              <a:solidFill>
                <a:sysClr val="windowText" lastClr="000000"/>
              </a:solidFill>
              <a:effectLst/>
              <a:latin typeface="+mn-lt"/>
              <a:ea typeface="+mn-ea"/>
              <a:cs typeface="+mn-cs"/>
            </a:rPr>
            <a:t>約</a:t>
          </a:r>
          <a:r>
            <a:rPr kumimoji="1" lang="en-US" altLang="ja-JP" sz="1100">
              <a:solidFill>
                <a:sysClr val="windowText" lastClr="000000"/>
              </a:solidFill>
              <a:effectLst/>
              <a:latin typeface="+mn-lt"/>
              <a:ea typeface="+mn-ea"/>
              <a:cs typeface="+mn-cs"/>
            </a:rPr>
            <a:t>2.7</a:t>
          </a:r>
          <a:r>
            <a:rPr kumimoji="1" lang="ja-JP" altLang="en-US" sz="1100">
              <a:solidFill>
                <a:sysClr val="windowText" lastClr="000000"/>
              </a:solidFill>
              <a:effectLst/>
              <a:latin typeface="+mn-lt"/>
              <a:ea typeface="+mn-ea"/>
              <a:cs typeface="+mn-cs"/>
            </a:rPr>
            <a:t>億</a:t>
          </a:r>
          <a:r>
            <a:rPr kumimoji="1" lang="ja-JP" altLang="ja-JP" sz="1100">
              <a:solidFill>
                <a:sysClr val="windowText" lastClr="000000"/>
              </a:solidFill>
              <a:effectLst/>
              <a:latin typeface="+mn-lt"/>
              <a:ea typeface="+mn-ea"/>
              <a:cs typeface="+mn-cs"/>
            </a:rPr>
            <a:t>円</a:t>
          </a:r>
          <a:r>
            <a:rPr kumimoji="1" lang="ja-JP" altLang="en-US" sz="1100">
              <a:solidFill>
                <a:sysClr val="windowText" lastClr="000000"/>
              </a:solidFill>
              <a:effectLst/>
              <a:latin typeface="+mn-lt"/>
              <a:ea typeface="+mn-ea"/>
              <a:cs typeface="+mn-cs"/>
            </a:rPr>
            <a:t>減少</a:t>
          </a:r>
          <a:r>
            <a:rPr kumimoji="1" lang="ja-JP" altLang="ja-JP" sz="1100">
              <a:solidFill>
                <a:sysClr val="windowText" lastClr="000000"/>
              </a:solidFill>
              <a:effectLst/>
              <a:latin typeface="+mn-lt"/>
              <a:ea typeface="+mn-ea"/>
              <a:cs typeface="+mn-cs"/>
            </a:rPr>
            <a:t>し、基金全体では約</a:t>
          </a:r>
          <a:r>
            <a:rPr kumimoji="1" lang="en-US" altLang="ja-JP" sz="1100">
              <a:solidFill>
                <a:sysClr val="windowText" lastClr="000000"/>
              </a:solidFill>
              <a:effectLst/>
              <a:latin typeface="+mn-lt"/>
              <a:ea typeface="+mn-ea"/>
              <a:cs typeface="+mn-cs"/>
            </a:rPr>
            <a:t>2.6</a:t>
          </a:r>
          <a:r>
            <a:rPr kumimoji="1" lang="ja-JP" altLang="en-US" sz="1100">
              <a:solidFill>
                <a:sysClr val="windowText" lastClr="000000"/>
              </a:solidFill>
              <a:effectLst/>
              <a:latin typeface="+mn-lt"/>
              <a:ea typeface="+mn-ea"/>
              <a:cs typeface="+mn-cs"/>
            </a:rPr>
            <a:t>億円</a:t>
          </a:r>
          <a:r>
            <a:rPr kumimoji="1" lang="ja-JP" altLang="ja-JP" sz="1100">
              <a:solidFill>
                <a:sysClr val="windowText" lastClr="000000"/>
              </a:solidFill>
              <a:effectLst/>
              <a:latin typeface="+mn-lt"/>
              <a:ea typeface="+mn-ea"/>
              <a:cs typeface="+mn-cs"/>
            </a:rPr>
            <a:t>の</a:t>
          </a:r>
          <a:r>
            <a:rPr kumimoji="1" lang="ja-JP" altLang="en-US" sz="1100">
              <a:solidFill>
                <a:sysClr val="windowText" lastClr="000000"/>
              </a:solidFill>
              <a:effectLst/>
              <a:latin typeface="+mn-lt"/>
              <a:ea typeface="+mn-ea"/>
              <a:cs typeface="+mn-cs"/>
            </a:rPr>
            <a:t>減</a:t>
          </a:r>
          <a:r>
            <a:rPr kumimoji="1" lang="ja-JP" altLang="ja-JP" sz="1100">
              <a:solidFill>
                <a:sysClr val="windowText" lastClr="000000"/>
              </a:solidFill>
              <a:effectLst/>
              <a:latin typeface="+mn-lt"/>
              <a:ea typeface="+mn-ea"/>
              <a:cs typeface="+mn-cs"/>
            </a:rPr>
            <a:t>となった。</a:t>
          </a:r>
          <a:endParaRPr lang="ja-JP" altLang="ja-JP" sz="1400">
            <a:solidFill>
              <a:sysClr val="windowText" lastClr="000000"/>
            </a:solidFill>
            <a:effectLst/>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・財政調整基金及び減債基金（市債管理基金）については、社会情勢の変化による増減が見込まれるものの、</a:t>
          </a:r>
          <a:r>
            <a:rPr kumimoji="1" lang="ja-JP" altLang="en-US" sz="1100">
              <a:solidFill>
                <a:sysClr val="windowText" lastClr="000000"/>
              </a:solidFill>
              <a:effectLst/>
              <a:latin typeface="+mn-lt"/>
              <a:ea typeface="+mn-ea"/>
              <a:cs typeface="+mn-cs"/>
            </a:rPr>
            <a:t>八戸市</a:t>
          </a:r>
          <a:r>
            <a:rPr kumimoji="1" lang="ja-JP" altLang="ja-JP" sz="1100">
              <a:solidFill>
                <a:sysClr val="windowText" lastClr="000000"/>
              </a:solidFill>
              <a:effectLst/>
              <a:latin typeface="+mn-lt"/>
              <a:ea typeface="+mn-ea"/>
              <a:cs typeface="+mn-cs"/>
            </a:rPr>
            <a:t>行政改革大綱に基づき、合計で</a:t>
          </a:r>
          <a:r>
            <a:rPr kumimoji="1" lang="en-US" altLang="ja-JP" sz="1100">
              <a:solidFill>
                <a:sysClr val="windowText" lastClr="000000"/>
              </a:solidFill>
              <a:effectLst/>
              <a:latin typeface="+mn-lt"/>
              <a:ea typeface="+mn-ea"/>
              <a:cs typeface="+mn-cs"/>
            </a:rPr>
            <a:t>50</a:t>
          </a:r>
          <a:r>
            <a:rPr kumimoji="1" lang="ja-JP" altLang="ja-JP" sz="1100">
              <a:solidFill>
                <a:sysClr val="windowText" lastClr="000000"/>
              </a:solidFill>
              <a:effectLst/>
              <a:latin typeface="+mn-lt"/>
              <a:ea typeface="+mn-ea"/>
              <a:cs typeface="+mn-cs"/>
            </a:rPr>
            <a:t>億円を確保する。</a:t>
          </a:r>
          <a:endParaRPr lang="ja-JP" altLang="ja-JP" sz="1400">
            <a:solidFill>
              <a:sysClr val="windowText" lastClr="000000"/>
            </a:solidFill>
            <a:effectLst/>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a:solidFill>
                <a:sysClr val="windowText" lastClr="000000"/>
              </a:solidFill>
              <a:effectLst/>
              <a:latin typeface="+mn-lt"/>
              <a:ea typeface="+mn-ea"/>
              <a:cs typeface="+mn-cs"/>
            </a:rPr>
            <a:t>・地域振興基金：合併前の旧団体ごとの地域振興や住民の一体感醸成に資する事業の展開</a:t>
          </a:r>
          <a:endParaRPr kumimoji="1" lang="en-US" altLang="ja-JP" sz="1100">
            <a:solidFill>
              <a:sysClr val="windowText" lastClr="000000"/>
            </a:solidFill>
            <a:effectLst/>
            <a:latin typeface="+mn-lt"/>
            <a:ea typeface="+mn-ea"/>
            <a:cs typeface="+mn-cs"/>
          </a:endParaRPr>
        </a:p>
        <a:p>
          <a:pPr eaLnBrk="1" fontAlgn="auto" latinLnBrk="0" hangingPunct="1"/>
          <a:r>
            <a:rPr kumimoji="1" lang="ja-JP" altLang="en-US" sz="1100">
              <a:solidFill>
                <a:sysClr val="windowText" lastClr="000000"/>
              </a:solidFill>
              <a:effectLst/>
              <a:latin typeface="+mn-lt"/>
              <a:ea typeface="+mn-ea"/>
              <a:cs typeface="+mn-cs"/>
            </a:rPr>
            <a:t>・こども未来基金：</a:t>
          </a:r>
          <a:r>
            <a:rPr lang="ja-JP" altLang="en-US" sz="1100" b="0" i="0">
              <a:solidFill>
                <a:sysClr val="windowText" lastClr="000000"/>
              </a:solidFill>
              <a:effectLst/>
              <a:latin typeface="+mn-lt"/>
              <a:ea typeface="+mn-ea"/>
              <a:cs typeface="+mn-cs"/>
            </a:rPr>
            <a:t>子育て環境整備等</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a:solidFill>
                <a:sysClr val="windowText" lastClr="000000"/>
              </a:solidFill>
              <a:effectLst/>
              <a:latin typeface="+mn-lt"/>
              <a:ea typeface="+mn-ea"/>
              <a:cs typeface="+mn-cs"/>
            </a:rPr>
            <a:t>・地域振興基金：こども医療費扶助費</a:t>
          </a:r>
          <a:r>
            <a:rPr kumimoji="1" lang="ja-JP" altLang="en-US" sz="1100">
              <a:solidFill>
                <a:sysClr val="windowText" lastClr="000000"/>
              </a:solidFill>
              <a:effectLst/>
              <a:latin typeface="+mn-lt"/>
              <a:ea typeface="+mn-ea"/>
              <a:cs typeface="+mn-cs"/>
            </a:rPr>
            <a:t>、公共施設長寿命化推進事業等</a:t>
          </a:r>
          <a:r>
            <a:rPr kumimoji="1" lang="ja-JP" altLang="ja-JP" sz="1100">
              <a:solidFill>
                <a:sysClr val="windowText" lastClr="000000"/>
              </a:solidFill>
              <a:effectLst/>
              <a:latin typeface="+mn-lt"/>
              <a:ea typeface="+mn-ea"/>
              <a:cs typeface="+mn-cs"/>
            </a:rPr>
            <a:t>の財源として</a:t>
          </a:r>
          <a:r>
            <a:rPr kumimoji="1" lang="en-US" altLang="ja-JP" sz="1100">
              <a:solidFill>
                <a:sysClr val="windowText" lastClr="000000"/>
              </a:solidFill>
              <a:effectLst/>
              <a:latin typeface="+mn-lt"/>
              <a:ea typeface="+mn-ea"/>
              <a:cs typeface="+mn-cs"/>
            </a:rPr>
            <a:t>5</a:t>
          </a:r>
          <a:r>
            <a:rPr kumimoji="1" lang="ja-JP" altLang="ja-JP" sz="1100">
              <a:solidFill>
                <a:sysClr val="windowText" lastClr="000000"/>
              </a:solidFill>
              <a:effectLst/>
              <a:latin typeface="+mn-lt"/>
              <a:ea typeface="+mn-ea"/>
              <a:cs typeface="+mn-cs"/>
            </a:rPr>
            <a:t>億円を取り崩したことにより減少している。</a:t>
          </a:r>
          <a:endParaRPr lang="ja-JP" altLang="ja-JP" sz="1400">
            <a:solidFill>
              <a:sysClr val="windowText" lastClr="000000"/>
            </a:solidFill>
            <a:effectLst/>
          </a:endParaRPr>
        </a:p>
        <a:p>
          <a:pPr eaLnBrk="1" fontAlgn="auto" latinLnBrk="0" hangingPunct="1"/>
          <a:r>
            <a:rPr kumimoji="1" lang="ja-JP" altLang="ja-JP" sz="1100">
              <a:solidFill>
                <a:sysClr val="windowText" lastClr="000000"/>
              </a:solidFill>
              <a:effectLst/>
              <a:latin typeface="+mn-lt"/>
              <a:ea typeface="+mn-ea"/>
              <a:cs typeface="+mn-cs"/>
            </a:rPr>
            <a:t>・こども未来基金：</a:t>
          </a:r>
          <a:r>
            <a:rPr kumimoji="1" lang="ja-JP" altLang="en-US" sz="1100">
              <a:solidFill>
                <a:sysClr val="windowText" lastClr="000000"/>
              </a:solidFill>
              <a:effectLst/>
              <a:latin typeface="+mn-lt"/>
              <a:ea typeface="+mn-ea"/>
              <a:cs typeface="+mn-cs"/>
            </a:rPr>
            <a:t>市民病院事業会計からの繰入金等を約</a:t>
          </a:r>
          <a:r>
            <a:rPr kumimoji="1" lang="en-US" altLang="ja-JP" sz="1100">
              <a:solidFill>
                <a:sysClr val="windowText" lastClr="000000"/>
              </a:solidFill>
              <a:effectLst/>
              <a:latin typeface="+mn-lt"/>
              <a:ea typeface="+mn-ea"/>
              <a:cs typeface="+mn-cs"/>
            </a:rPr>
            <a:t>2.6</a:t>
          </a:r>
          <a:r>
            <a:rPr kumimoji="1" lang="ja-JP" altLang="en-US" sz="1100">
              <a:solidFill>
                <a:sysClr val="windowText" lastClr="000000"/>
              </a:solidFill>
              <a:effectLst/>
              <a:latin typeface="+mn-lt"/>
              <a:ea typeface="+mn-ea"/>
              <a:cs typeface="+mn-cs"/>
            </a:rPr>
            <a:t>億円積み立てたことにより増加している。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a:solidFill>
                <a:sysClr val="windowText" lastClr="000000"/>
              </a:solidFill>
              <a:effectLst/>
              <a:latin typeface="+mn-lt"/>
              <a:ea typeface="+mn-ea"/>
              <a:cs typeface="+mn-cs"/>
            </a:rPr>
            <a:t>・地域振興基金：総務省の定める基準に従い、前年度における市債の償還額に合わせて取崩しを行う。</a:t>
          </a:r>
          <a:endParaRPr lang="ja-JP" altLang="ja-JP" sz="1400">
            <a:solidFill>
              <a:sysClr val="windowText" lastClr="000000"/>
            </a:solidFill>
            <a:effectLst/>
          </a:endParaRPr>
        </a:p>
        <a:p>
          <a:pPr eaLnBrk="1" fontAlgn="auto" latinLnBrk="0" hangingPunct="1"/>
          <a:r>
            <a:rPr kumimoji="1" lang="ja-JP" altLang="ja-JP" sz="1100">
              <a:solidFill>
                <a:sysClr val="windowText" lastClr="000000"/>
              </a:solidFill>
              <a:effectLst/>
              <a:latin typeface="+mn-lt"/>
              <a:ea typeface="+mn-ea"/>
              <a:cs typeface="+mn-cs"/>
            </a:rPr>
            <a:t>・こども</a:t>
          </a:r>
          <a:r>
            <a:rPr kumimoji="1" lang="ja-JP" altLang="ja-JP" sz="1100">
              <a:solidFill>
                <a:schemeClr val="dk1"/>
              </a:solidFill>
              <a:effectLst/>
              <a:latin typeface="+mn-lt"/>
              <a:ea typeface="+mn-ea"/>
              <a:cs typeface="+mn-cs"/>
            </a:rPr>
            <a:t>未来基金</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子育て関連事業へ</a:t>
          </a:r>
          <a:r>
            <a:rPr kumimoji="1" lang="ja-JP" altLang="ja-JP" sz="1100">
              <a:solidFill>
                <a:sysClr val="windowText" lastClr="000000"/>
              </a:solidFill>
              <a:effectLst/>
              <a:latin typeface="+mn-lt"/>
              <a:ea typeface="+mn-ea"/>
              <a:cs typeface="+mn-cs"/>
            </a:rPr>
            <a:t>活用</a:t>
          </a:r>
          <a:r>
            <a:rPr kumimoji="1" lang="ja-JP" altLang="en-US" sz="1100">
              <a:solidFill>
                <a:sysClr val="windowText" lastClr="000000"/>
              </a:solidFill>
              <a:effectLst/>
              <a:latin typeface="+mn-lt"/>
              <a:ea typeface="+mn-ea"/>
              <a:cs typeface="+mn-cs"/>
            </a:rPr>
            <a:t>していく</a:t>
          </a:r>
          <a:r>
            <a:rPr kumimoji="1" lang="ja-JP" altLang="ja-JP" sz="1100">
              <a:solidFill>
                <a:sysClr val="windowText" lastClr="000000"/>
              </a:solidFill>
              <a:effectLst/>
              <a:latin typeface="+mn-lt"/>
              <a:ea typeface="+mn-ea"/>
              <a:cs typeface="+mn-cs"/>
            </a:rPr>
            <a:t>。</a:t>
          </a:r>
          <a:endParaRPr lang="ja-JP" altLang="ja-JP" sz="1400">
            <a:solidFill>
              <a:sysClr val="windowText" lastClr="000000"/>
            </a:solidFill>
            <a:effectLst/>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・財政調整基金は、前年度と同水準を確保した。</a:t>
          </a:r>
          <a:endParaRPr lang="ja-JP" altLang="ja-JP" sz="1400">
            <a:solidFill>
              <a:sysClr val="windowText" lastClr="000000"/>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・財政調整基金及び減債基金（市債管理基金）については、社会情勢の変化による増減が見込まれるものの、</a:t>
          </a:r>
          <a:r>
            <a:rPr kumimoji="1" lang="ja-JP" altLang="en-US" sz="1100">
              <a:solidFill>
                <a:sysClr val="windowText" lastClr="000000"/>
              </a:solidFill>
              <a:effectLst/>
              <a:latin typeface="+mn-lt"/>
              <a:ea typeface="+mn-ea"/>
              <a:cs typeface="+mn-cs"/>
            </a:rPr>
            <a:t>八戸市</a:t>
          </a:r>
          <a:r>
            <a:rPr kumimoji="1" lang="ja-JP" altLang="ja-JP" sz="1100">
              <a:solidFill>
                <a:sysClr val="windowText" lastClr="000000"/>
              </a:solidFill>
              <a:effectLst/>
              <a:latin typeface="+mn-lt"/>
              <a:ea typeface="+mn-ea"/>
              <a:cs typeface="+mn-cs"/>
            </a:rPr>
            <a:t>行政改革大綱に基づき、合計で</a:t>
          </a:r>
          <a:r>
            <a:rPr kumimoji="1" lang="en-US" altLang="ja-JP" sz="1100">
              <a:solidFill>
                <a:sysClr val="windowText" lastClr="000000"/>
              </a:solidFill>
              <a:effectLst/>
              <a:latin typeface="+mn-lt"/>
              <a:ea typeface="+mn-ea"/>
              <a:cs typeface="+mn-cs"/>
            </a:rPr>
            <a:t>50</a:t>
          </a:r>
          <a:r>
            <a:rPr kumimoji="1" lang="ja-JP" altLang="ja-JP" sz="1100">
              <a:solidFill>
                <a:sysClr val="windowText" lastClr="000000"/>
              </a:solidFill>
              <a:effectLst/>
              <a:latin typeface="+mn-lt"/>
              <a:ea typeface="+mn-ea"/>
              <a:cs typeface="+mn-cs"/>
            </a:rPr>
            <a:t>億円を確保する。</a:t>
          </a:r>
          <a:endParaRPr lang="ja-JP" altLang="ja-JP" sz="1400">
            <a:solidFill>
              <a:sysClr val="windowText" lastClr="000000"/>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a:solidFill>
                <a:sysClr val="windowText" lastClr="000000"/>
              </a:solidFill>
              <a:effectLst/>
              <a:latin typeface="+mn-lt"/>
              <a:ea typeface="+mn-ea"/>
              <a:cs typeface="+mn-cs"/>
            </a:rPr>
            <a:t>・減債基金は、前年度と同水準を確保した。</a:t>
          </a:r>
          <a:endParaRPr lang="ja-JP" altLang="ja-JP">
            <a:solidFill>
              <a:sysClr val="windowText" lastClr="000000"/>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・財政調整基金及び減債基金（市債管理基金）については、社会情勢の変化による増減が見込まれるものの、</a:t>
          </a:r>
          <a:r>
            <a:rPr kumimoji="1" lang="ja-JP" altLang="en-US" sz="1100">
              <a:solidFill>
                <a:sysClr val="windowText" lastClr="000000"/>
              </a:solidFill>
              <a:effectLst/>
              <a:latin typeface="+mn-lt"/>
              <a:ea typeface="+mn-ea"/>
              <a:cs typeface="+mn-cs"/>
            </a:rPr>
            <a:t>八戸市</a:t>
          </a:r>
          <a:r>
            <a:rPr kumimoji="1" lang="ja-JP" altLang="ja-JP" sz="1100">
              <a:solidFill>
                <a:sysClr val="windowText" lastClr="000000"/>
              </a:solidFill>
              <a:effectLst/>
              <a:latin typeface="+mn-lt"/>
              <a:ea typeface="+mn-ea"/>
              <a:cs typeface="+mn-cs"/>
            </a:rPr>
            <a:t>行政改革大綱に基づき、合計で</a:t>
          </a:r>
          <a:r>
            <a:rPr kumimoji="1" lang="en-US" altLang="ja-JP" sz="1100">
              <a:solidFill>
                <a:sysClr val="windowText" lastClr="000000"/>
              </a:solidFill>
              <a:effectLst/>
              <a:latin typeface="+mn-lt"/>
              <a:ea typeface="+mn-ea"/>
              <a:cs typeface="+mn-cs"/>
            </a:rPr>
            <a:t>50</a:t>
          </a:r>
          <a:r>
            <a:rPr kumimoji="1" lang="ja-JP" altLang="ja-JP" sz="1100">
              <a:solidFill>
                <a:sysClr val="windowText" lastClr="000000"/>
              </a:solidFill>
              <a:effectLst/>
              <a:latin typeface="+mn-lt"/>
              <a:ea typeface="+mn-ea"/>
              <a:cs typeface="+mn-cs"/>
            </a:rPr>
            <a:t>億円を確保する。</a:t>
          </a:r>
          <a:endParaRPr lang="ja-JP" altLang="ja-JP" sz="1400">
            <a:solidFill>
              <a:sysClr val="windowText" lastClr="000000"/>
            </a:solidFill>
            <a:effectLst/>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77</v>
      </c>
      <c r="C2" s="182"/>
      <c r="D2" s="183"/>
    </row>
    <row r="3" spans="1:119" ht="18.75" customHeight="1" thickBot="1" x14ac:dyDescent="0.2">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112551650</v>
      </c>
      <c r="BO4" s="371"/>
      <c r="BP4" s="371"/>
      <c r="BQ4" s="371"/>
      <c r="BR4" s="371"/>
      <c r="BS4" s="371"/>
      <c r="BT4" s="371"/>
      <c r="BU4" s="372"/>
      <c r="BV4" s="370">
        <v>110995725</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5.6</v>
      </c>
      <c r="CU4" s="377"/>
      <c r="CV4" s="377"/>
      <c r="CW4" s="377"/>
      <c r="CX4" s="377"/>
      <c r="CY4" s="377"/>
      <c r="CZ4" s="377"/>
      <c r="DA4" s="378"/>
      <c r="DB4" s="376">
        <v>6.1</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108767060</v>
      </c>
      <c r="BO5" s="408"/>
      <c r="BP5" s="408"/>
      <c r="BQ5" s="408"/>
      <c r="BR5" s="408"/>
      <c r="BS5" s="408"/>
      <c r="BT5" s="408"/>
      <c r="BU5" s="409"/>
      <c r="BV5" s="407">
        <v>106764951</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91.5</v>
      </c>
      <c r="CU5" s="405"/>
      <c r="CV5" s="405"/>
      <c r="CW5" s="405"/>
      <c r="CX5" s="405"/>
      <c r="CY5" s="405"/>
      <c r="CZ5" s="405"/>
      <c r="DA5" s="406"/>
      <c r="DB5" s="404">
        <v>91.4</v>
      </c>
      <c r="DC5" s="405"/>
      <c r="DD5" s="405"/>
      <c r="DE5" s="405"/>
      <c r="DF5" s="405"/>
      <c r="DG5" s="405"/>
      <c r="DH5" s="405"/>
      <c r="DI5" s="406"/>
    </row>
    <row r="6" spans="1:119" ht="18.75" customHeight="1" x14ac:dyDescent="0.15">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3784590</v>
      </c>
      <c r="BO6" s="408"/>
      <c r="BP6" s="408"/>
      <c r="BQ6" s="408"/>
      <c r="BR6" s="408"/>
      <c r="BS6" s="408"/>
      <c r="BT6" s="408"/>
      <c r="BU6" s="409"/>
      <c r="BV6" s="407">
        <v>4230774</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93.6</v>
      </c>
      <c r="CU6" s="445"/>
      <c r="CV6" s="445"/>
      <c r="CW6" s="445"/>
      <c r="CX6" s="445"/>
      <c r="CY6" s="445"/>
      <c r="CZ6" s="445"/>
      <c r="DA6" s="446"/>
      <c r="DB6" s="444">
        <v>94.8</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747548</v>
      </c>
      <c r="BO7" s="408"/>
      <c r="BP7" s="408"/>
      <c r="BQ7" s="408"/>
      <c r="BR7" s="408"/>
      <c r="BS7" s="408"/>
      <c r="BT7" s="408"/>
      <c r="BU7" s="409"/>
      <c r="BV7" s="407">
        <v>950135</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54521540</v>
      </c>
      <c r="CU7" s="408"/>
      <c r="CV7" s="408"/>
      <c r="CW7" s="408"/>
      <c r="CX7" s="408"/>
      <c r="CY7" s="408"/>
      <c r="CZ7" s="408"/>
      <c r="DA7" s="409"/>
      <c r="DB7" s="407">
        <v>53522683</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3037042</v>
      </c>
      <c r="BO8" s="408"/>
      <c r="BP8" s="408"/>
      <c r="BQ8" s="408"/>
      <c r="BR8" s="408"/>
      <c r="BS8" s="408"/>
      <c r="BT8" s="408"/>
      <c r="BU8" s="409"/>
      <c r="BV8" s="407">
        <v>3280639</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0.64</v>
      </c>
      <c r="CU8" s="448"/>
      <c r="CV8" s="448"/>
      <c r="CW8" s="448"/>
      <c r="CX8" s="448"/>
      <c r="CY8" s="448"/>
      <c r="CZ8" s="448"/>
      <c r="DA8" s="449"/>
      <c r="DB8" s="447">
        <v>0.65</v>
      </c>
      <c r="DC8" s="448"/>
      <c r="DD8" s="448"/>
      <c r="DE8" s="448"/>
      <c r="DF8" s="448"/>
      <c r="DG8" s="448"/>
      <c r="DH8" s="448"/>
      <c r="DI8" s="449"/>
    </row>
    <row r="9" spans="1:119" ht="18.75" customHeight="1" thickBot="1" x14ac:dyDescent="0.2">
      <c r="A9" s="181"/>
      <c r="B9" s="401" t="s">
        <v>106</v>
      </c>
      <c r="C9" s="402"/>
      <c r="D9" s="402"/>
      <c r="E9" s="402"/>
      <c r="F9" s="402"/>
      <c r="G9" s="402"/>
      <c r="H9" s="402"/>
      <c r="I9" s="402"/>
      <c r="J9" s="402"/>
      <c r="K9" s="450"/>
      <c r="L9" s="451" t="s">
        <v>107</v>
      </c>
      <c r="M9" s="452"/>
      <c r="N9" s="452"/>
      <c r="O9" s="452"/>
      <c r="P9" s="452"/>
      <c r="Q9" s="453"/>
      <c r="R9" s="454">
        <v>223415</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90</v>
      </c>
      <c r="AV9" s="440"/>
      <c r="AW9" s="440"/>
      <c r="AX9" s="440"/>
      <c r="AY9" s="441" t="s">
        <v>110</v>
      </c>
      <c r="AZ9" s="442"/>
      <c r="BA9" s="442"/>
      <c r="BB9" s="442"/>
      <c r="BC9" s="442"/>
      <c r="BD9" s="442"/>
      <c r="BE9" s="442"/>
      <c r="BF9" s="442"/>
      <c r="BG9" s="442"/>
      <c r="BH9" s="442"/>
      <c r="BI9" s="442"/>
      <c r="BJ9" s="442"/>
      <c r="BK9" s="442"/>
      <c r="BL9" s="442"/>
      <c r="BM9" s="443"/>
      <c r="BN9" s="407">
        <v>-243597</v>
      </c>
      <c r="BO9" s="408"/>
      <c r="BP9" s="408"/>
      <c r="BQ9" s="408"/>
      <c r="BR9" s="408"/>
      <c r="BS9" s="408"/>
      <c r="BT9" s="408"/>
      <c r="BU9" s="409"/>
      <c r="BV9" s="407">
        <v>91581</v>
      </c>
      <c r="BW9" s="408"/>
      <c r="BX9" s="408"/>
      <c r="BY9" s="408"/>
      <c r="BZ9" s="408"/>
      <c r="CA9" s="408"/>
      <c r="CB9" s="408"/>
      <c r="CC9" s="409"/>
      <c r="CD9" s="410" t="s">
        <v>111</v>
      </c>
      <c r="CE9" s="411"/>
      <c r="CF9" s="411"/>
      <c r="CG9" s="411"/>
      <c r="CH9" s="411"/>
      <c r="CI9" s="411"/>
      <c r="CJ9" s="411"/>
      <c r="CK9" s="411"/>
      <c r="CL9" s="411"/>
      <c r="CM9" s="411"/>
      <c r="CN9" s="411"/>
      <c r="CO9" s="411"/>
      <c r="CP9" s="411"/>
      <c r="CQ9" s="411"/>
      <c r="CR9" s="411"/>
      <c r="CS9" s="412"/>
      <c r="CT9" s="404">
        <v>13.4</v>
      </c>
      <c r="CU9" s="405"/>
      <c r="CV9" s="405"/>
      <c r="CW9" s="405"/>
      <c r="CX9" s="405"/>
      <c r="CY9" s="405"/>
      <c r="CZ9" s="405"/>
      <c r="DA9" s="406"/>
      <c r="DB9" s="404">
        <v>14.1</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112</v>
      </c>
      <c r="M10" s="437"/>
      <c r="N10" s="437"/>
      <c r="O10" s="437"/>
      <c r="P10" s="437"/>
      <c r="Q10" s="438"/>
      <c r="R10" s="458">
        <v>231257</v>
      </c>
      <c r="S10" s="459"/>
      <c r="T10" s="459"/>
      <c r="U10" s="459"/>
      <c r="V10" s="460"/>
      <c r="W10" s="395"/>
      <c r="X10" s="396"/>
      <c r="Y10" s="396"/>
      <c r="Z10" s="396"/>
      <c r="AA10" s="396"/>
      <c r="AB10" s="396"/>
      <c r="AC10" s="396"/>
      <c r="AD10" s="396"/>
      <c r="AE10" s="396"/>
      <c r="AF10" s="396"/>
      <c r="AG10" s="396"/>
      <c r="AH10" s="396"/>
      <c r="AI10" s="396"/>
      <c r="AJ10" s="396"/>
      <c r="AK10" s="396"/>
      <c r="AL10" s="399"/>
      <c r="AM10" s="436" t="s">
        <v>113</v>
      </c>
      <c r="AN10" s="437"/>
      <c r="AO10" s="437"/>
      <c r="AP10" s="437"/>
      <c r="AQ10" s="437"/>
      <c r="AR10" s="437"/>
      <c r="AS10" s="437"/>
      <c r="AT10" s="438"/>
      <c r="AU10" s="439" t="s">
        <v>90</v>
      </c>
      <c r="AV10" s="440"/>
      <c r="AW10" s="440"/>
      <c r="AX10" s="440"/>
      <c r="AY10" s="441" t="s">
        <v>114</v>
      </c>
      <c r="AZ10" s="442"/>
      <c r="BA10" s="442"/>
      <c r="BB10" s="442"/>
      <c r="BC10" s="442"/>
      <c r="BD10" s="442"/>
      <c r="BE10" s="442"/>
      <c r="BF10" s="442"/>
      <c r="BG10" s="442"/>
      <c r="BH10" s="442"/>
      <c r="BI10" s="442"/>
      <c r="BJ10" s="442"/>
      <c r="BK10" s="442"/>
      <c r="BL10" s="442"/>
      <c r="BM10" s="443"/>
      <c r="BN10" s="407">
        <v>601556</v>
      </c>
      <c r="BO10" s="408"/>
      <c r="BP10" s="408"/>
      <c r="BQ10" s="408"/>
      <c r="BR10" s="408"/>
      <c r="BS10" s="408"/>
      <c r="BT10" s="408"/>
      <c r="BU10" s="409"/>
      <c r="BV10" s="407">
        <v>601843</v>
      </c>
      <c r="BW10" s="408"/>
      <c r="BX10" s="408"/>
      <c r="BY10" s="408"/>
      <c r="BZ10" s="408"/>
      <c r="CA10" s="408"/>
      <c r="CB10" s="408"/>
      <c r="CC10" s="409"/>
      <c r="CD10" s="184" t="s">
        <v>115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116</v>
      </c>
      <c r="M11" s="462"/>
      <c r="N11" s="462"/>
      <c r="O11" s="462"/>
      <c r="P11" s="462"/>
      <c r="Q11" s="463"/>
      <c r="R11" s="464" t="s">
        <v>117</v>
      </c>
      <c r="S11" s="465"/>
      <c r="T11" s="465"/>
      <c r="U11" s="465"/>
      <c r="V11" s="466"/>
      <c r="W11" s="395"/>
      <c r="X11" s="396"/>
      <c r="Y11" s="396"/>
      <c r="Z11" s="396"/>
      <c r="AA11" s="396"/>
      <c r="AB11" s="396"/>
      <c r="AC11" s="396"/>
      <c r="AD11" s="396"/>
      <c r="AE11" s="396"/>
      <c r="AF11" s="396"/>
      <c r="AG11" s="396"/>
      <c r="AH11" s="396"/>
      <c r="AI11" s="396"/>
      <c r="AJ11" s="396"/>
      <c r="AK11" s="396"/>
      <c r="AL11" s="399"/>
      <c r="AM11" s="436" t="s">
        <v>118</v>
      </c>
      <c r="AN11" s="437"/>
      <c r="AO11" s="437"/>
      <c r="AP11" s="437"/>
      <c r="AQ11" s="437"/>
      <c r="AR11" s="437"/>
      <c r="AS11" s="437"/>
      <c r="AT11" s="438"/>
      <c r="AU11" s="439" t="s">
        <v>90</v>
      </c>
      <c r="AV11" s="440"/>
      <c r="AW11" s="440"/>
      <c r="AX11" s="440"/>
      <c r="AY11" s="441" t="s">
        <v>119</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120</v>
      </c>
      <c r="CE11" s="411"/>
      <c r="CF11" s="411"/>
      <c r="CG11" s="411"/>
      <c r="CH11" s="411"/>
      <c r="CI11" s="411"/>
      <c r="CJ11" s="411"/>
      <c r="CK11" s="411"/>
      <c r="CL11" s="411"/>
      <c r="CM11" s="411"/>
      <c r="CN11" s="411"/>
      <c r="CO11" s="411"/>
      <c r="CP11" s="411"/>
      <c r="CQ11" s="411"/>
      <c r="CR11" s="411"/>
      <c r="CS11" s="412"/>
      <c r="CT11" s="447" t="s">
        <v>121</v>
      </c>
      <c r="CU11" s="448"/>
      <c r="CV11" s="448"/>
      <c r="CW11" s="448"/>
      <c r="CX11" s="448"/>
      <c r="CY11" s="448"/>
      <c r="CZ11" s="448"/>
      <c r="DA11" s="449"/>
      <c r="DB11" s="447" t="s">
        <v>121</v>
      </c>
      <c r="DC11" s="448"/>
      <c r="DD11" s="448"/>
      <c r="DE11" s="448"/>
      <c r="DF11" s="448"/>
      <c r="DG11" s="448"/>
      <c r="DH11" s="448"/>
      <c r="DI11" s="449"/>
    </row>
    <row r="12" spans="1:119" ht="18.75" customHeight="1" x14ac:dyDescent="0.15">
      <c r="A12" s="181"/>
      <c r="B12" s="467" t="s">
        <v>122</v>
      </c>
      <c r="C12" s="468"/>
      <c r="D12" s="468"/>
      <c r="E12" s="468"/>
      <c r="F12" s="468"/>
      <c r="G12" s="468"/>
      <c r="H12" s="468"/>
      <c r="I12" s="468"/>
      <c r="J12" s="468"/>
      <c r="K12" s="469"/>
      <c r="L12" s="476" t="s">
        <v>123</v>
      </c>
      <c r="M12" s="477"/>
      <c r="N12" s="477"/>
      <c r="O12" s="477"/>
      <c r="P12" s="477"/>
      <c r="Q12" s="478"/>
      <c r="R12" s="479">
        <v>218182</v>
      </c>
      <c r="S12" s="480"/>
      <c r="T12" s="480"/>
      <c r="U12" s="480"/>
      <c r="V12" s="481"/>
      <c r="W12" s="482" t="s">
        <v>1</v>
      </c>
      <c r="X12" s="440"/>
      <c r="Y12" s="440"/>
      <c r="Z12" s="440"/>
      <c r="AA12" s="440"/>
      <c r="AB12" s="483"/>
      <c r="AC12" s="484" t="s">
        <v>124</v>
      </c>
      <c r="AD12" s="485"/>
      <c r="AE12" s="485"/>
      <c r="AF12" s="485"/>
      <c r="AG12" s="486"/>
      <c r="AH12" s="484" t="s">
        <v>125</v>
      </c>
      <c r="AI12" s="485"/>
      <c r="AJ12" s="485"/>
      <c r="AK12" s="485"/>
      <c r="AL12" s="487"/>
      <c r="AM12" s="436" t="s">
        <v>126</v>
      </c>
      <c r="AN12" s="437"/>
      <c r="AO12" s="437"/>
      <c r="AP12" s="437"/>
      <c r="AQ12" s="437"/>
      <c r="AR12" s="437"/>
      <c r="AS12" s="437"/>
      <c r="AT12" s="438"/>
      <c r="AU12" s="439" t="s">
        <v>90</v>
      </c>
      <c r="AV12" s="440"/>
      <c r="AW12" s="440"/>
      <c r="AX12" s="440"/>
      <c r="AY12" s="441" t="s">
        <v>127</v>
      </c>
      <c r="AZ12" s="442"/>
      <c r="BA12" s="442"/>
      <c r="BB12" s="442"/>
      <c r="BC12" s="442"/>
      <c r="BD12" s="442"/>
      <c r="BE12" s="442"/>
      <c r="BF12" s="442"/>
      <c r="BG12" s="442"/>
      <c r="BH12" s="442"/>
      <c r="BI12" s="442"/>
      <c r="BJ12" s="442"/>
      <c r="BK12" s="442"/>
      <c r="BL12" s="442"/>
      <c r="BM12" s="443"/>
      <c r="BN12" s="407">
        <v>600000</v>
      </c>
      <c r="BO12" s="408"/>
      <c r="BP12" s="408"/>
      <c r="BQ12" s="408"/>
      <c r="BR12" s="408"/>
      <c r="BS12" s="408"/>
      <c r="BT12" s="408"/>
      <c r="BU12" s="409"/>
      <c r="BV12" s="407">
        <v>600000</v>
      </c>
      <c r="BW12" s="408"/>
      <c r="BX12" s="408"/>
      <c r="BY12" s="408"/>
      <c r="BZ12" s="408"/>
      <c r="CA12" s="408"/>
      <c r="CB12" s="408"/>
      <c r="CC12" s="409"/>
      <c r="CD12" s="410" t="s">
        <v>128</v>
      </c>
      <c r="CE12" s="411"/>
      <c r="CF12" s="411"/>
      <c r="CG12" s="411"/>
      <c r="CH12" s="411"/>
      <c r="CI12" s="411"/>
      <c r="CJ12" s="411"/>
      <c r="CK12" s="411"/>
      <c r="CL12" s="411"/>
      <c r="CM12" s="411"/>
      <c r="CN12" s="411"/>
      <c r="CO12" s="411"/>
      <c r="CP12" s="411"/>
      <c r="CQ12" s="411"/>
      <c r="CR12" s="411"/>
      <c r="CS12" s="412"/>
      <c r="CT12" s="447" t="s">
        <v>121</v>
      </c>
      <c r="CU12" s="448"/>
      <c r="CV12" s="448"/>
      <c r="CW12" s="448"/>
      <c r="CX12" s="448"/>
      <c r="CY12" s="448"/>
      <c r="CZ12" s="448"/>
      <c r="DA12" s="449"/>
      <c r="DB12" s="447" t="s">
        <v>121</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129</v>
      </c>
      <c r="N13" s="499"/>
      <c r="O13" s="499"/>
      <c r="P13" s="499"/>
      <c r="Q13" s="500"/>
      <c r="R13" s="491">
        <v>216487</v>
      </c>
      <c r="S13" s="492"/>
      <c r="T13" s="492"/>
      <c r="U13" s="492"/>
      <c r="V13" s="493"/>
      <c r="W13" s="423" t="s">
        <v>130</v>
      </c>
      <c r="X13" s="424"/>
      <c r="Y13" s="424"/>
      <c r="Z13" s="424"/>
      <c r="AA13" s="424"/>
      <c r="AB13" s="414"/>
      <c r="AC13" s="458">
        <v>3182</v>
      </c>
      <c r="AD13" s="459"/>
      <c r="AE13" s="459"/>
      <c r="AF13" s="459"/>
      <c r="AG13" s="501"/>
      <c r="AH13" s="458">
        <v>3625</v>
      </c>
      <c r="AI13" s="459"/>
      <c r="AJ13" s="459"/>
      <c r="AK13" s="459"/>
      <c r="AL13" s="460"/>
      <c r="AM13" s="436" t="s">
        <v>131</v>
      </c>
      <c r="AN13" s="437"/>
      <c r="AO13" s="437"/>
      <c r="AP13" s="437"/>
      <c r="AQ13" s="437"/>
      <c r="AR13" s="437"/>
      <c r="AS13" s="437"/>
      <c r="AT13" s="438"/>
      <c r="AU13" s="439" t="s">
        <v>132</v>
      </c>
      <c r="AV13" s="440"/>
      <c r="AW13" s="440"/>
      <c r="AX13" s="440"/>
      <c r="AY13" s="441" t="s">
        <v>133</v>
      </c>
      <c r="AZ13" s="442"/>
      <c r="BA13" s="442"/>
      <c r="BB13" s="442"/>
      <c r="BC13" s="442"/>
      <c r="BD13" s="442"/>
      <c r="BE13" s="442"/>
      <c r="BF13" s="442"/>
      <c r="BG13" s="442"/>
      <c r="BH13" s="442"/>
      <c r="BI13" s="442"/>
      <c r="BJ13" s="442"/>
      <c r="BK13" s="442"/>
      <c r="BL13" s="442"/>
      <c r="BM13" s="443"/>
      <c r="BN13" s="407">
        <v>-242041</v>
      </c>
      <c r="BO13" s="408"/>
      <c r="BP13" s="408"/>
      <c r="BQ13" s="408"/>
      <c r="BR13" s="408"/>
      <c r="BS13" s="408"/>
      <c r="BT13" s="408"/>
      <c r="BU13" s="409"/>
      <c r="BV13" s="407">
        <v>93424</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9.1999999999999993</v>
      </c>
      <c r="CU13" s="405"/>
      <c r="CV13" s="405"/>
      <c r="CW13" s="405"/>
      <c r="CX13" s="405"/>
      <c r="CY13" s="405"/>
      <c r="CZ13" s="405"/>
      <c r="DA13" s="406"/>
      <c r="DB13" s="404">
        <v>8.6</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135</v>
      </c>
      <c r="M14" s="489"/>
      <c r="N14" s="489"/>
      <c r="O14" s="489"/>
      <c r="P14" s="489"/>
      <c r="Q14" s="490"/>
      <c r="R14" s="491">
        <v>221229</v>
      </c>
      <c r="S14" s="492"/>
      <c r="T14" s="492"/>
      <c r="U14" s="492"/>
      <c r="V14" s="493"/>
      <c r="W14" s="397"/>
      <c r="X14" s="398"/>
      <c r="Y14" s="398"/>
      <c r="Z14" s="398"/>
      <c r="AA14" s="398"/>
      <c r="AB14" s="387"/>
      <c r="AC14" s="494">
        <v>3.1</v>
      </c>
      <c r="AD14" s="495"/>
      <c r="AE14" s="495"/>
      <c r="AF14" s="495"/>
      <c r="AG14" s="496"/>
      <c r="AH14" s="494">
        <v>3.4</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v>91.1</v>
      </c>
      <c r="CU14" s="506"/>
      <c r="CV14" s="506"/>
      <c r="CW14" s="506"/>
      <c r="CX14" s="506"/>
      <c r="CY14" s="506"/>
      <c r="CZ14" s="506"/>
      <c r="DA14" s="507"/>
      <c r="DB14" s="505">
        <v>96.3</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129</v>
      </c>
      <c r="N15" s="499"/>
      <c r="O15" s="499"/>
      <c r="P15" s="499"/>
      <c r="Q15" s="500"/>
      <c r="R15" s="491">
        <v>219880</v>
      </c>
      <c r="S15" s="492"/>
      <c r="T15" s="492"/>
      <c r="U15" s="492"/>
      <c r="V15" s="493"/>
      <c r="W15" s="423" t="s">
        <v>137</v>
      </c>
      <c r="X15" s="424"/>
      <c r="Y15" s="424"/>
      <c r="Z15" s="424"/>
      <c r="AA15" s="424"/>
      <c r="AB15" s="414"/>
      <c r="AC15" s="458">
        <v>23408</v>
      </c>
      <c r="AD15" s="459"/>
      <c r="AE15" s="459"/>
      <c r="AF15" s="459"/>
      <c r="AG15" s="501"/>
      <c r="AH15" s="458">
        <v>24286</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28637550</v>
      </c>
      <c r="BO15" s="371"/>
      <c r="BP15" s="371"/>
      <c r="BQ15" s="371"/>
      <c r="BR15" s="371"/>
      <c r="BS15" s="371"/>
      <c r="BT15" s="371"/>
      <c r="BU15" s="372"/>
      <c r="BV15" s="370">
        <v>28349339</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22.4</v>
      </c>
      <c r="AD16" s="495"/>
      <c r="AE16" s="495"/>
      <c r="AF16" s="495"/>
      <c r="AG16" s="496"/>
      <c r="AH16" s="494">
        <v>23</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45739367</v>
      </c>
      <c r="BO16" s="408"/>
      <c r="BP16" s="408"/>
      <c r="BQ16" s="408"/>
      <c r="BR16" s="408"/>
      <c r="BS16" s="408"/>
      <c r="BT16" s="408"/>
      <c r="BU16" s="409"/>
      <c r="BV16" s="407">
        <v>44046447</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77724</v>
      </c>
      <c r="AD17" s="459"/>
      <c r="AE17" s="459"/>
      <c r="AF17" s="459"/>
      <c r="AG17" s="501"/>
      <c r="AH17" s="458">
        <v>77656</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36199077</v>
      </c>
      <c r="BO17" s="408"/>
      <c r="BP17" s="408"/>
      <c r="BQ17" s="408"/>
      <c r="BR17" s="408"/>
      <c r="BS17" s="408"/>
      <c r="BT17" s="408"/>
      <c r="BU17" s="409"/>
      <c r="BV17" s="407">
        <v>35906543</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147</v>
      </c>
      <c r="C18" s="450"/>
      <c r="D18" s="450"/>
      <c r="E18" s="530"/>
      <c r="F18" s="530"/>
      <c r="G18" s="530"/>
      <c r="H18" s="530"/>
      <c r="I18" s="530"/>
      <c r="J18" s="530"/>
      <c r="K18" s="530"/>
      <c r="L18" s="531">
        <v>305.56</v>
      </c>
      <c r="M18" s="531"/>
      <c r="N18" s="531"/>
      <c r="O18" s="531"/>
      <c r="P18" s="531"/>
      <c r="Q18" s="531"/>
      <c r="R18" s="532"/>
      <c r="S18" s="532"/>
      <c r="T18" s="532"/>
      <c r="U18" s="532"/>
      <c r="V18" s="533"/>
      <c r="W18" s="425"/>
      <c r="X18" s="426"/>
      <c r="Y18" s="426"/>
      <c r="Z18" s="426"/>
      <c r="AA18" s="426"/>
      <c r="AB18" s="417"/>
      <c r="AC18" s="534">
        <v>74.5</v>
      </c>
      <c r="AD18" s="535"/>
      <c r="AE18" s="535"/>
      <c r="AF18" s="535"/>
      <c r="AG18" s="536"/>
      <c r="AH18" s="534">
        <v>73.599999999999994</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52336142</v>
      </c>
      <c r="BO18" s="408"/>
      <c r="BP18" s="408"/>
      <c r="BQ18" s="408"/>
      <c r="BR18" s="408"/>
      <c r="BS18" s="408"/>
      <c r="BT18" s="408"/>
      <c r="BU18" s="409"/>
      <c r="BV18" s="407">
        <v>51728625</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149</v>
      </c>
      <c r="C19" s="450"/>
      <c r="D19" s="450"/>
      <c r="E19" s="530"/>
      <c r="F19" s="530"/>
      <c r="G19" s="530"/>
      <c r="H19" s="530"/>
      <c r="I19" s="530"/>
      <c r="J19" s="530"/>
      <c r="K19" s="530"/>
      <c r="L19" s="538">
        <v>731</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71113827</v>
      </c>
      <c r="BO19" s="408"/>
      <c r="BP19" s="408"/>
      <c r="BQ19" s="408"/>
      <c r="BR19" s="408"/>
      <c r="BS19" s="408"/>
      <c r="BT19" s="408"/>
      <c r="BU19" s="409"/>
      <c r="BV19" s="407">
        <v>68513516</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151</v>
      </c>
      <c r="C20" s="450"/>
      <c r="D20" s="450"/>
      <c r="E20" s="530"/>
      <c r="F20" s="530"/>
      <c r="G20" s="530"/>
      <c r="H20" s="530"/>
      <c r="I20" s="530"/>
      <c r="J20" s="530"/>
      <c r="K20" s="530"/>
      <c r="L20" s="538">
        <v>95671</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120216750</v>
      </c>
      <c r="BO22" s="371"/>
      <c r="BP22" s="371"/>
      <c r="BQ22" s="371"/>
      <c r="BR22" s="371"/>
      <c r="BS22" s="371"/>
      <c r="BT22" s="371"/>
      <c r="BU22" s="372"/>
      <c r="BV22" s="370">
        <v>122207583</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85876448</v>
      </c>
      <c r="BO23" s="408"/>
      <c r="BP23" s="408"/>
      <c r="BQ23" s="408"/>
      <c r="BR23" s="408"/>
      <c r="BS23" s="408"/>
      <c r="BT23" s="408"/>
      <c r="BU23" s="409"/>
      <c r="BV23" s="407">
        <v>86017282</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161</v>
      </c>
      <c r="F24" s="437"/>
      <c r="G24" s="437"/>
      <c r="H24" s="437"/>
      <c r="I24" s="437"/>
      <c r="J24" s="437"/>
      <c r="K24" s="438"/>
      <c r="L24" s="458">
        <v>1</v>
      </c>
      <c r="M24" s="459"/>
      <c r="N24" s="459"/>
      <c r="O24" s="459"/>
      <c r="P24" s="501"/>
      <c r="Q24" s="458">
        <v>10620</v>
      </c>
      <c r="R24" s="459"/>
      <c r="S24" s="459"/>
      <c r="T24" s="459"/>
      <c r="U24" s="459"/>
      <c r="V24" s="501"/>
      <c r="W24" s="553"/>
      <c r="X24" s="554"/>
      <c r="Y24" s="555"/>
      <c r="Z24" s="457" t="s">
        <v>162</v>
      </c>
      <c r="AA24" s="437"/>
      <c r="AB24" s="437"/>
      <c r="AC24" s="437"/>
      <c r="AD24" s="437"/>
      <c r="AE24" s="437"/>
      <c r="AF24" s="437"/>
      <c r="AG24" s="438"/>
      <c r="AH24" s="458">
        <v>1166</v>
      </c>
      <c r="AI24" s="459"/>
      <c r="AJ24" s="459"/>
      <c r="AK24" s="459"/>
      <c r="AL24" s="501"/>
      <c r="AM24" s="458">
        <v>3542308</v>
      </c>
      <c r="AN24" s="459"/>
      <c r="AO24" s="459"/>
      <c r="AP24" s="459"/>
      <c r="AQ24" s="459"/>
      <c r="AR24" s="501"/>
      <c r="AS24" s="458">
        <v>3038</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78588899</v>
      </c>
      <c r="BO24" s="408"/>
      <c r="BP24" s="408"/>
      <c r="BQ24" s="408"/>
      <c r="BR24" s="408"/>
      <c r="BS24" s="408"/>
      <c r="BT24" s="408"/>
      <c r="BU24" s="409"/>
      <c r="BV24" s="407">
        <v>78424851</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164</v>
      </c>
      <c r="F25" s="437"/>
      <c r="G25" s="437"/>
      <c r="H25" s="437"/>
      <c r="I25" s="437"/>
      <c r="J25" s="437"/>
      <c r="K25" s="438"/>
      <c r="L25" s="458">
        <v>2</v>
      </c>
      <c r="M25" s="459"/>
      <c r="N25" s="459"/>
      <c r="O25" s="459"/>
      <c r="P25" s="501"/>
      <c r="Q25" s="458">
        <v>8560</v>
      </c>
      <c r="R25" s="459"/>
      <c r="S25" s="459"/>
      <c r="T25" s="459"/>
      <c r="U25" s="459"/>
      <c r="V25" s="501"/>
      <c r="W25" s="553"/>
      <c r="X25" s="554"/>
      <c r="Y25" s="555"/>
      <c r="Z25" s="457" t="s">
        <v>165</v>
      </c>
      <c r="AA25" s="437"/>
      <c r="AB25" s="437"/>
      <c r="AC25" s="437"/>
      <c r="AD25" s="437"/>
      <c r="AE25" s="437"/>
      <c r="AF25" s="437"/>
      <c r="AG25" s="438"/>
      <c r="AH25" s="458" t="s">
        <v>121</v>
      </c>
      <c r="AI25" s="459"/>
      <c r="AJ25" s="459"/>
      <c r="AK25" s="459"/>
      <c r="AL25" s="501"/>
      <c r="AM25" s="458" t="s">
        <v>121</v>
      </c>
      <c r="AN25" s="459"/>
      <c r="AO25" s="459"/>
      <c r="AP25" s="459"/>
      <c r="AQ25" s="459"/>
      <c r="AR25" s="501"/>
      <c r="AS25" s="458" t="s">
        <v>121</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14993785</v>
      </c>
      <c r="BO25" s="371"/>
      <c r="BP25" s="371"/>
      <c r="BQ25" s="371"/>
      <c r="BR25" s="371"/>
      <c r="BS25" s="371"/>
      <c r="BT25" s="371"/>
      <c r="BU25" s="372"/>
      <c r="BV25" s="370">
        <v>10330979</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167</v>
      </c>
      <c r="F26" s="437"/>
      <c r="G26" s="437"/>
      <c r="H26" s="437"/>
      <c r="I26" s="437"/>
      <c r="J26" s="437"/>
      <c r="K26" s="438"/>
      <c r="L26" s="458">
        <v>1</v>
      </c>
      <c r="M26" s="459"/>
      <c r="N26" s="459"/>
      <c r="O26" s="459"/>
      <c r="P26" s="501"/>
      <c r="Q26" s="458">
        <v>7140</v>
      </c>
      <c r="R26" s="459"/>
      <c r="S26" s="459"/>
      <c r="T26" s="459"/>
      <c r="U26" s="459"/>
      <c r="V26" s="501"/>
      <c r="W26" s="553"/>
      <c r="X26" s="554"/>
      <c r="Y26" s="555"/>
      <c r="Z26" s="457" t="s">
        <v>168</v>
      </c>
      <c r="AA26" s="559"/>
      <c r="AB26" s="559"/>
      <c r="AC26" s="559"/>
      <c r="AD26" s="559"/>
      <c r="AE26" s="559"/>
      <c r="AF26" s="559"/>
      <c r="AG26" s="560"/>
      <c r="AH26" s="458">
        <v>56</v>
      </c>
      <c r="AI26" s="459"/>
      <c r="AJ26" s="459"/>
      <c r="AK26" s="459"/>
      <c r="AL26" s="501"/>
      <c r="AM26" s="458">
        <v>165088</v>
      </c>
      <c r="AN26" s="459"/>
      <c r="AO26" s="459"/>
      <c r="AP26" s="459"/>
      <c r="AQ26" s="459"/>
      <c r="AR26" s="501"/>
      <c r="AS26" s="458">
        <v>2948</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t="s">
        <v>121</v>
      </c>
      <c r="BO26" s="408"/>
      <c r="BP26" s="408"/>
      <c r="BQ26" s="408"/>
      <c r="BR26" s="408"/>
      <c r="BS26" s="408"/>
      <c r="BT26" s="408"/>
      <c r="BU26" s="409"/>
      <c r="BV26" s="407" t="s">
        <v>121</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170</v>
      </c>
      <c r="F27" s="437"/>
      <c r="G27" s="437"/>
      <c r="H27" s="437"/>
      <c r="I27" s="437"/>
      <c r="J27" s="437"/>
      <c r="K27" s="438"/>
      <c r="L27" s="458">
        <v>1</v>
      </c>
      <c r="M27" s="459"/>
      <c r="N27" s="459"/>
      <c r="O27" s="459"/>
      <c r="P27" s="501"/>
      <c r="Q27" s="458">
        <v>6870</v>
      </c>
      <c r="R27" s="459"/>
      <c r="S27" s="459"/>
      <c r="T27" s="459"/>
      <c r="U27" s="459"/>
      <c r="V27" s="501"/>
      <c r="W27" s="553"/>
      <c r="X27" s="554"/>
      <c r="Y27" s="555"/>
      <c r="Z27" s="457" t="s">
        <v>171</v>
      </c>
      <c r="AA27" s="437"/>
      <c r="AB27" s="437"/>
      <c r="AC27" s="437"/>
      <c r="AD27" s="437"/>
      <c r="AE27" s="437"/>
      <c r="AF27" s="437"/>
      <c r="AG27" s="438"/>
      <c r="AH27" s="458">
        <v>29</v>
      </c>
      <c r="AI27" s="459"/>
      <c r="AJ27" s="459"/>
      <c r="AK27" s="459"/>
      <c r="AL27" s="501"/>
      <c r="AM27" s="458">
        <v>112578</v>
      </c>
      <c r="AN27" s="459"/>
      <c r="AO27" s="459"/>
      <c r="AP27" s="459"/>
      <c r="AQ27" s="459"/>
      <c r="AR27" s="501"/>
      <c r="AS27" s="458">
        <v>3882</v>
      </c>
      <c r="AT27" s="459"/>
      <c r="AU27" s="459"/>
      <c r="AV27" s="459"/>
      <c r="AW27" s="459"/>
      <c r="AX27" s="460"/>
      <c r="AY27" s="502" t="s">
        <v>172</v>
      </c>
      <c r="AZ27" s="503"/>
      <c r="BA27" s="503"/>
      <c r="BB27" s="503"/>
      <c r="BC27" s="503"/>
      <c r="BD27" s="503"/>
      <c r="BE27" s="503"/>
      <c r="BF27" s="503"/>
      <c r="BG27" s="503"/>
      <c r="BH27" s="503"/>
      <c r="BI27" s="503"/>
      <c r="BJ27" s="503"/>
      <c r="BK27" s="503"/>
      <c r="BL27" s="503"/>
      <c r="BM27" s="504"/>
      <c r="BN27" s="526" t="s">
        <v>121</v>
      </c>
      <c r="BO27" s="527"/>
      <c r="BP27" s="527"/>
      <c r="BQ27" s="527"/>
      <c r="BR27" s="527"/>
      <c r="BS27" s="527"/>
      <c r="BT27" s="527"/>
      <c r="BU27" s="528"/>
      <c r="BV27" s="526" t="s">
        <v>121</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173</v>
      </c>
      <c r="F28" s="437"/>
      <c r="G28" s="437"/>
      <c r="H28" s="437"/>
      <c r="I28" s="437"/>
      <c r="J28" s="437"/>
      <c r="K28" s="438"/>
      <c r="L28" s="458">
        <v>1</v>
      </c>
      <c r="M28" s="459"/>
      <c r="N28" s="459"/>
      <c r="O28" s="459"/>
      <c r="P28" s="501"/>
      <c r="Q28" s="458">
        <v>6260</v>
      </c>
      <c r="R28" s="459"/>
      <c r="S28" s="459"/>
      <c r="T28" s="459"/>
      <c r="U28" s="459"/>
      <c r="V28" s="501"/>
      <c r="W28" s="553"/>
      <c r="X28" s="554"/>
      <c r="Y28" s="555"/>
      <c r="Z28" s="457" t="s">
        <v>174</v>
      </c>
      <c r="AA28" s="437"/>
      <c r="AB28" s="437"/>
      <c r="AC28" s="437"/>
      <c r="AD28" s="437"/>
      <c r="AE28" s="437"/>
      <c r="AF28" s="437"/>
      <c r="AG28" s="438"/>
      <c r="AH28" s="458" t="s">
        <v>121</v>
      </c>
      <c r="AI28" s="459"/>
      <c r="AJ28" s="459"/>
      <c r="AK28" s="459"/>
      <c r="AL28" s="501"/>
      <c r="AM28" s="458" t="s">
        <v>121</v>
      </c>
      <c r="AN28" s="459"/>
      <c r="AO28" s="459"/>
      <c r="AP28" s="459"/>
      <c r="AQ28" s="459"/>
      <c r="AR28" s="501"/>
      <c r="AS28" s="458" t="s">
        <v>121</v>
      </c>
      <c r="AT28" s="459"/>
      <c r="AU28" s="459"/>
      <c r="AV28" s="459"/>
      <c r="AW28" s="459"/>
      <c r="AX28" s="460"/>
      <c r="AY28" s="561" t="s">
        <v>175</v>
      </c>
      <c r="AZ28" s="562"/>
      <c r="BA28" s="562"/>
      <c r="BB28" s="563"/>
      <c r="BC28" s="367" t="s">
        <v>46</v>
      </c>
      <c r="BD28" s="368"/>
      <c r="BE28" s="368"/>
      <c r="BF28" s="368"/>
      <c r="BG28" s="368"/>
      <c r="BH28" s="368"/>
      <c r="BI28" s="368"/>
      <c r="BJ28" s="368"/>
      <c r="BK28" s="368"/>
      <c r="BL28" s="368"/>
      <c r="BM28" s="369"/>
      <c r="BN28" s="370">
        <v>3402427</v>
      </c>
      <c r="BO28" s="371"/>
      <c r="BP28" s="371"/>
      <c r="BQ28" s="371"/>
      <c r="BR28" s="371"/>
      <c r="BS28" s="371"/>
      <c r="BT28" s="371"/>
      <c r="BU28" s="372"/>
      <c r="BV28" s="370">
        <v>3400871</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176</v>
      </c>
      <c r="F29" s="437"/>
      <c r="G29" s="437"/>
      <c r="H29" s="437"/>
      <c r="I29" s="437"/>
      <c r="J29" s="437"/>
      <c r="K29" s="438"/>
      <c r="L29" s="458">
        <v>30</v>
      </c>
      <c r="M29" s="459"/>
      <c r="N29" s="459"/>
      <c r="O29" s="459"/>
      <c r="P29" s="501"/>
      <c r="Q29" s="458">
        <v>5970</v>
      </c>
      <c r="R29" s="459"/>
      <c r="S29" s="459"/>
      <c r="T29" s="459"/>
      <c r="U29" s="459"/>
      <c r="V29" s="501"/>
      <c r="W29" s="556"/>
      <c r="X29" s="557"/>
      <c r="Y29" s="558"/>
      <c r="Z29" s="457" t="s">
        <v>177</v>
      </c>
      <c r="AA29" s="437"/>
      <c r="AB29" s="437"/>
      <c r="AC29" s="437"/>
      <c r="AD29" s="437"/>
      <c r="AE29" s="437"/>
      <c r="AF29" s="437"/>
      <c r="AG29" s="438"/>
      <c r="AH29" s="458">
        <v>1195</v>
      </c>
      <c r="AI29" s="459"/>
      <c r="AJ29" s="459"/>
      <c r="AK29" s="459"/>
      <c r="AL29" s="501"/>
      <c r="AM29" s="458">
        <v>3654886</v>
      </c>
      <c r="AN29" s="459"/>
      <c r="AO29" s="459"/>
      <c r="AP29" s="459"/>
      <c r="AQ29" s="459"/>
      <c r="AR29" s="501"/>
      <c r="AS29" s="458">
        <v>3058</v>
      </c>
      <c r="AT29" s="459"/>
      <c r="AU29" s="459"/>
      <c r="AV29" s="459"/>
      <c r="AW29" s="459"/>
      <c r="AX29" s="460"/>
      <c r="AY29" s="564"/>
      <c r="AZ29" s="565"/>
      <c r="BA29" s="565"/>
      <c r="BB29" s="566"/>
      <c r="BC29" s="441" t="s">
        <v>178</v>
      </c>
      <c r="BD29" s="442"/>
      <c r="BE29" s="442"/>
      <c r="BF29" s="442"/>
      <c r="BG29" s="442"/>
      <c r="BH29" s="442"/>
      <c r="BI29" s="442"/>
      <c r="BJ29" s="442"/>
      <c r="BK29" s="442"/>
      <c r="BL29" s="442"/>
      <c r="BM29" s="443"/>
      <c r="BN29" s="407">
        <v>3561165</v>
      </c>
      <c r="BO29" s="408"/>
      <c r="BP29" s="408"/>
      <c r="BQ29" s="408"/>
      <c r="BR29" s="408"/>
      <c r="BS29" s="408"/>
      <c r="BT29" s="408"/>
      <c r="BU29" s="409"/>
      <c r="BV29" s="407">
        <v>3558865</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179</v>
      </c>
      <c r="X30" s="575"/>
      <c r="Y30" s="575"/>
      <c r="Z30" s="575"/>
      <c r="AA30" s="575"/>
      <c r="AB30" s="575"/>
      <c r="AC30" s="575"/>
      <c r="AD30" s="575"/>
      <c r="AE30" s="575"/>
      <c r="AF30" s="575"/>
      <c r="AG30" s="576"/>
      <c r="AH30" s="534">
        <v>97.5</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9668208</v>
      </c>
      <c r="BO30" s="527"/>
      <c r="BP30" s="527"/>
      <c r="BQ30" s="527"/>
      <c r="BR30" s="527"/>
      <c r="BS30" s="527"/>
      <c r="BT30" s="527"/>
      <c r="BU30" s="528"/>
      <c r="BV30" s="526">
        <v>9933682</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180</v>
      </c>
      <c r="D32" s="570"/>
      <c r="E32" s="570"/>
      <c r="F32" s="570"/>
      <c r="G32" s="570"/>
      <c r="H32" s="570"/>
      <c r="I32" s="570"/>
      <c r="J32" s="570"/>
      <c r="K32" s="570"/>
      <c r="L32" s="570"/>
      <c r="M32" s="570"/>
      <c r="N32" s="570"/>
      <c r="O32" s="570"/>
      <c r="P32" s="570"/>
      <c r="Q32" s="570"/>
      <c r="R32" s="570"/>
      <c r="S32" s="570"/>
      <c r="U32" s="411" t="s">
        <v>181</v>
      </c>
      <c r="V32" s="411"/>
      <c r="W32" s="411"/>
      <c r="X32" s="411"/>
      <c r="Y32" s="411"/>
      <c r="Z32" s="411"/>
      <c r="AA32" s="411"/>
      <c r="AB32" s="411"/>
      <c r="AC32" s="411"/>
      <c r="AD32" s="411"/>
      <c r="AE32" s="411"/>
      <c r="AF32" s="411"/>
      <c r="AG32" s="411"/>
      <c r="AH32" s="411"/>
      <c r="AI32" s="411"/>
      <c r="AJ32" s="411"/>
      <c r="AK32" s="411"/>
      <c r="AM32" s="411" t="s">
        <v>182</v>
      </c>
      <c r="AN32" s="411"/>
      <c r="AO32" s="411"/>
      <c r="AP32" s="411"/>
      <c r="AQ32" s="411"/>
      <c r="AR32" s="411"/>
      <c r="AS32" s="411"/>
      <c r="AT32" s="411"/>
      <c r="AU32" s="411"/>
      <c r="AV32" s="411"/>
      <c r="AW32" s="411"/>
      <c r="AX32" s="411"/>
      <c r="AY32" s="411"/>
      <c r="AZ32" s="411"/>
      <c r="BA32" s="411"/>
      <c r="BB32" s="411"/>
      <c r="BC32" s="411"/>
      <c r="BE32" s="411" t="s">
        <v>183</v>
      </c>
      <c r="BF32" s="411"/>
      <c r="BG32" s="411"/>
      <c r="BH32" s="411"/>
      <c r="BI32" s="411"/>
      <c r="BJ32" s="411"/>
      <c r="BK32" s="411"/>
      <c r="BL32" s="411"/>
      <c r="BM32" s="411"/>
      <c r="BN32" s="411"/>
      <c r="BO32" s="411"/>
      <c r="BP32" s="411"/>
      <c r="BQ32" s="411"/>
      <c r="BR32" s="411"/>
      <c r="BS32" s="411"/>
      <c r="BT32" s="411"/>
      <c r="BU32" s="411"/>
      <c r="BW32" s="411" t="s">
        <v>184</v>
      </c>
      <c r="BX32" s="411"/>
      <c r="BY32" s="411"/>
      <c r="BZ32" s="411"/>
      <c r="CA32" s="411"/>
      <c r="CB32" s="411"/>
      <c r="CC32" s="411"/>
      <c r="CD32" s="411"/>
      <c r="CE32" s="411"/>
      <c r="CF32" s="411"/>
      <c r="CG32" s="411"/>
      <c r="CH32" s="411"/>
      <c r="CI32" s="411"/>
      <c r="CJ32" s="411"/>
      <c r="CK32" s="411"/>
      <c r="CL32" s="411"/>
      <c r="CM32" s="411"/>
      <c r="CO32" s="411" t="s">
        <v>185</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186</v>
      </c>
      <c r="D33" s="431"/>
      <c r="E33" s="396" t="s">
        <v>187</v>
      </c>
      <c r="F33" s="396"/>
      <c r="G33" s="396"/>
      <c r="H33" s="396"/>
      <c r="I33" s="396"/>
      <c r="J33" s="396"/>
      <c r="K33" s="396"/>
      <c r="L33" s="396"/>
      <c r="M33" s="396"/>
      <c r="N33" s="396"/>
      <c r="O33" s="396"/>
      <c r="P33" s="396"/>
      <c r="Q33" s="396"/>
      <c r="R33" s="396"/>
      <c r="S33" s="396"/>
      <c r="T33" s="206"/>
      <c r="U33" s="431" t="s">
        <v>186</v>
      </c>
      <c r="V33" s="431"/>
      <c r="W33" s="396" t="s">
        <v>187</v>
      </c>
      <c r="X33" s="396"/>
      <c r="Y33" s="396"/>
      <c r="Z33" s="396"/>
      <c r="AA33" s="396"/>
      <c r="AB33" s="396"/>
      <c r="AC33" s="396"/>
      <c r="AD33" s="396"/>
      <c r="AE33" s="396"/>
      <c r="AF33" s="396"/>
      <c r="AG33" s="396"/>
      <c r="AH33" s="396"/>
      <c r="AI33" s="396"/>
      <c r="AJ33" s="396"/>
      <c r="AK33" s="396"/>
      <c r="AL33" s="206"/>
      <c r="AM33" s="431" t="s">
        <v>186</v>
      </c>
      <c r="AN33" s="431"/>
      <c r="AO33" s="396" t="s">
        <v>187</v>
      </c>
      <c r="AP33" s="396"/>
      <c r="AQ33" s="396"/>
      <c r="AR33" s="396"/>
      <c r="AS33" s="396"/>
      <c r="AT33" s="396"/>
      <c r="AU33" s="396"/>
      <c r="AV33" s="396"/>
      <c r="AW33" s="396"/>
      <c r="AX33" s="396"/>
      <c r="AY33" s="396"/>
      <c r="AZ33" s="396"/>
      <c r="BA33" s="396"/>
      <c r="BB33" s="396"/>
      <c r="BC33" s="396"/>
      <c r="BD33" s="207"/>
      <c r="BE33" s="396" t="s">
        <v>188</v>
      </c>
      <c r="BF33" s="396"/>
      <c r="BG33" s="396" t="s">
        <v>189</v>
      </c>
      <c r="BH33" s="396"/>
      <c r="BI33" s="396"/>
      <c r="BJ33" s="396"/>
      <c r="BK33" s="396"/>
      <c r="BL33" s="396"/>
      <c r="BM33" s="396"/>
      <c r="BN33" s="396"/>
      <c r="BO33" s="396"/>
      <c r="BP33" s="396"/>
      <c r="BQ33" s="396"/>
      <c r="BR33" s="396"/>
      <c r="BS33" s="396"/>
      <c r="BT33" s="396"/>
      <c r="BU33" s="396"/>
      <c r="BV33" s="207"/>
      <c r="BW33" s="431" t="s">
        <v>188</v>
      </c>
      <c r="BX33" s="431"/>
      <c r="BY33" s="396" t="s">
        <v>190</v>
      </c>
      <c r="BZ33" s="396"/>
      <c r="CA33" s="396"/>
      <c r="CB33" s="396"/>
      <c r="CC33" s="396"/>
      <c r="CD33" s="396"/>
      <c r="CE33" s="396"/>
      <c r="CF33" s="396"/>
      <c r="CG33" s="396"/>
      <c r="CH33" s="396"/>
      <c r="CI33" s="396"/>
      <c r="CJ33" s="396"/>
      <c r="CK33" s="396"/>
      <c r="CL33" s="396"/>
      <c r="CM33" s="396"/>
      <c r="CN33" s="206"/>
      <c r="CO33" s="431" t="s">
        <v>186</v>
      </c>
      <c r="CP33" s="431"/>
      <c r="CQ33" s="396" t="s">
        <v>191</v>
      </c>
      <c r="CR33" s="396"/>
      <c r="CS33" s="396"/>
      <c r="CT33" s="396"/>
      <c r="CU33" s="396"/>
      <c r="CV33" s="396"/>
      <c r="CW33" s="396"/>
      <c r="CX33" s="396"/>
      <c r="CY33" s="396"/>
      <c r="CZ33" s="396"/>
      <c r="DA33" s="396"/>
      <c r="DB33" s="396"/>
      <c r="DC33" s="396"/>
      <c r="DD33" s="396"/>
      <c r="DE33" s="396"/>
      <c r="DF33" s="206"/>
      <c r="DG33" s="596" t="s">
        <v>192</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6</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81"/>
      <c r="AM34" s="597">
        <f>IF(AO34="","",MAX(C34:D43,U34:V43)+1)</f>
        <v>11</v>
      </c>
      <c r="AN34" s="597"/>
      <c r="AO34" s="598" t="str">
        <f>IF('各会計、関係団体の財政状況及び健全化判断比率'!B33="","",'各会計、関係団体の財政状況及び健全化判断比率'!B33)</f>
        <v>八戸市自動車運送事業会計</v>
      </c>
      <c r="AP34" s="598"/>
      <c r="AQ34" s="598"/>
      <c r="AR34" s="598"/>
      <c r="AS34" s="598"/>
      <c r="AT34" s="598"/>
      <c r="AU34" s="598"/>
      <c r="AV34" s="598"/>
      <c r="AW34" s="598"/>
      <c r="AX34" s="598"/>
      <c r="AY34" s="598"/>
      <c r="AZ34" s="598"/>
      <c r="BA34" s="598"/>
      <c r="BB34" s="598"/>
      <c r="BC34" s="598"/>
      <c r="BD34" s="181"/>
      <c r="BE34" s="597">
        <f>IF(BG34="","",MAX(C34:D43,U34:V43,AM34:AN43)+1)</f>
        <v>14</v>
      </c>
      <c r="BF34" s="597"/>
      <c r="BG34" s="598" t="str">
        <f>IF('各会計、関係団体の財政状況及び健全化判断比率'!B36="","",'各会計、関係団体の財政状況及び健全化判断比率'!B36)</f>
        <v>地方卸売市場八戸市魚市場特別会計</v>
      </c>
      <c r="BH34" s="598"/>
      <c r="BI34" s="598"/>
      <c r="BJ34" s="598"/>
      <c r="BK34" s="598"/>
      <c r="BL34" s="598"/>
      <c r="BM34" s="598"/>
      <c r="BN34" s="598"/>
      <c r="BO34" s="598"/>
      <c r="BP34" s="598"/>
      <c r="BQ34" s="598"/>
      <c r="BR34" s="598"/>
      <c r="BS34" s="598"/>
      <c r="BT34" s="598"/>
      <c r="BU34" s="598"/>
      <c r="BV34" s="181"/>
      <c r="BW34" s="597">
        <f>IF(BY34="","",MAX(C34:D43,U34:V43,AM34:AN43,BE34:BF43)+1)</f>
        <v>17</v>
      </c>
      <c r="BX34" s="597"/>
      <c r="BY34" s="598" t="str">
        <f>IF('各会計、関係団体の財政状況及び健全化判断比率'!B68="","",'各会計、関係団体の財政状況及び健全化判断比率'!B68)</f>
        <v>八戸地域広域市町村圏事務組合</v>
      </c>
      <c r="BZ34" s="598"/>
      <c r="CA34" s="598"/>
      <c r="CB34" s="598"/>
      <c r="CC34" s="598"/>
      <c r="CD34" s="598"/>
      <c r="CE34" s="598"/>
      <c r="CF34" s="598"/>
      <c r="CG34" s="598"/>
      <c r="CH34" s="598"/>
      <c r="CI34" s="598"/>
      <c r="CJ34" s="598"/>
      <c r="CK34" s="598"/>
      <c r="CL34" s="598"/>
      <c r="CM34" s="598"/>
      <c r="CN34" s="181"/>
      <c r="CO34" s="597">
        <f>IF(CQ34="","",MAX(C34:D43,U34:V43,AM34:AN43,BE34:BF43,BW34:BX43)+1)</f>
        <v>22</v>
      </c>
      <c r="CP34" s="597"/>
      <c r="CQ34" s="598" t="str">
        <f>IF('各会計、関係団体の財政状況及び健全化判断比率'!BS7="","",'各会計、関係団体の財政状況及び健全化判断比率'!BS7)</f>
        <v>(公財)八戸市総合健診センター</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f>IF(E35="","",C34+1)</f>
        <v>2</v>
      </c>
      <c r="D35" s="597"/>
      <c r="E35" s="598" t="str">
        <f>IF('各会計、関係団体の財政状況及び健全化判断比率'!B8="","",'各会計、関係団体の財政状況及び健全化判断比率'!B8)</f>
        <v>都市計画土地区画整理事業特別会計</v>
      </c>
      <c r="F35" s="598"/>
      <c r="G35" s="598"/>
      <c r="H35" s="598"/>
      <c r="I35" s="598"/>
      <c r="J35" s="598"/>
      <c r="K35" s="598"/>
      <c r="L35" s="598"/>
      <c r="M35" s="598"/>
      <c r="N35" s="598"/>
      <c r="O35" s="598"/>
      <c r="P35" s="598"/>
      <c r="Q35" s="598"/>
      <c r="R35" s="598"/>
      <c r="S35" s="598"/>
      <c r="T35" s="181"/>
      <c r="U35" s="597">
        <f>IF(W35="","",U34+1)</f>
        <v>7</v>
      </c>
      <c r="V35" s="597"/>
      <c r="W35" s="598" t="str">
        <f>IF('各会計、関係団体の財政状況及び健全化判断比率'!B29="","",'各会計、関係団体の財政状況及び健全化判断比率'!B29)</f>
        <v>都市計画駐車場特別会計</v>
      </c>
      <c r="X35" s="598"/>
      <c r="Y35" s="598"/>
      <c r="Z35" s="598"/>
      <c r="AA35" s="598"/>
      <c r="AB35" s="598"/>
      <c r="AC35" s="598"/>
      <c r="AD35" s="598"/>
      <c r="AE35" s="598"/>
      <c r="AF35" s="598"/>
      <c r="AG35" s="598"/>
      <c r="AH35" s="598"/>
      <c r="AI35" s="598"/>
      <c r="AJ35" s="598"/>
      <c r="AK35" s="598"/>
      <c r="AL35" s="181"/>
      <c r="AM35" s="597">
        <f t="shared" ref="AM35:AM43" si="0">IF(AO35="","",AM34+1)</f>
        <v>12</v>
      </c>
      <c r="AN35" s="597"/>
      <c r="AO35" s="598" t="str">
        <f>IF('各会計、関係団体の財政状況及び健全化判断比率'!B34="","",'各会計、関係団体の財政状況及び健全化判断比率'!B34)</f>
        <v>八戸市立市民病院事業会計</v>
      </c>
      <c r="AP35" s="598"/>
      <c r="AQ35" s="598"/>
      <c r="AR35" s="598"/>
      <c r="AS35" s="598"/>
      <c r="AT35" s="598"/>
      <c r="AU35" s="598"/>
      <c r="AV35" s="598"/>
      <c r="AW35" s="598"/>
      <c r="AX35" s="598"/>
      <c r="AY35" s="598"/>
      <c r="AZ35" s="598"/>
      <c r="BA35" s="598"/>
      <c r="BB35" s="598"/>
      <c r="BC35" s="598"/>
      <c r="BD35" s="181"/>
      <c r="BE35" s="597">
        <f t="shared" ref="BE35:BE43" si="1">IF(BG35="","",BE34+1)</f>
        <v>15</v>
      </c>
      <c r="BF35" s="597"/>
      <c r="BG35" s="598" t="str">
        <f>IF('各会計、関係団体の財政状況及び健全化判断比率'!B37="","",'各会計、関係団体の財政状況及び健全化判断比率'!B37)</f>
        <v>八戸市中央卸売市場特別会計</v>
      </c>
      <c r="BH35" s="598"/>
      <c r="BI35" s="598"/>
      <c r="BJ35" s="598"/>
      <c r="BK35" s="598"/>
      <c r="BL35" s="598"/>
      <c r="BM35" s="598"/>
      <c r="BN35" s="598"/>
      <c r="BO35" s="598"/>
      <c r="BP35" s="598"/>
      <c r="BQ35" s="598"/>
      <c r="BR35" s="598"/>
      <c r="BS35" s="598"/>
      <c r="BT35" s="598"/>
      <c r="BU35" s="598"/>
      <c r="BV35" s="181"/>
      <c r="BW35" s="597">
        <f t="shared" ref="BW35:BW43" si="2">IF(BY35="","",BW34+1)</f>
        <v>18</v>
      </c>
      <c r="BX35" s="597"/>
      <c r="BY35" s="598" t="str">
        <f>IF('各会計、関係団体の財政状況及び健全化判断比率'!B69="","",'各会計、関係団体の財政状況及び健全化判断比率'!B69)</f>
        <v>八戸圏域水道企業団</v>
      </c>
      <c r="BZ35" s="598"/>
      <c r="CA35" s="598"/>
      <c r="CB35" s="598"/>
      <c r="CC35" s="598"/>
      <c r="CD35" s="598"/>
      <c r="CE35" s="598"/>
      <c r="CF35" s="598"/>
      <c r="CG35" s="598"/>
      <c r="CH35" s="598"/>
      <c r="CI35" s="598"/>
      <c r="CJ35" s="598"/>
      <c r="CK35" s="598"/>
      <c r="CL35" s="598"/>
      <c r="CM35" s="598"/>
      <c r="CN35" s="181"/>
      <c r="CO35" s="597">
        <f t="shared" ref="CO35:CO43" si="3">IF(CQ35="","",CO34+1)</f>
        <v>23</v>
      </c>
      <c r="CP35" s="597"/>
      <c r="CQ35" s="598" t="str">
        <f>IF('各会計、関係団体の財政状況及び健全化判断比率'!BS8="","",'各会計、関係団体の財政状況及び健全化判断比率'!BS8)</f>
        <v>八戸市土地開発公社</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f>IF(E36="","",C35+1)</f>
        <v>3</v>
      </c>
      <c r="D36" s="597"/>
      <c r="E36" s="598" t="str">
        <f>IF('各会計、関係団体の財政状況及び健全化判断比率'!B9="","",'各会計、関係団体の財政状況及び健全化判断比率'!B9)</f>
        <v>学校給食特別会計</v>
      </c>
      <c r="F36" s="598"/>
      <c r="G36" s="598"/>
      <c r="H36" s="598"/>
      <c r="I36" s="598"/>
      <c r="J36" s="598"/>
      <c r="K36" s="598"/>
      <c r="L36" s="598"/>
      <c r="M36" s="598"/>
      <c r="N36" s="598"/>
      <c r="O36" s="598"/>
      <c r="P36" s="598"/>
      <c r="Q36" s="598"/>
      <c r="R36" s="598"/>
      <c r="S36" s="598"/>
      <c r="T36" s="181"/>
      <c r="U36" s="597">
        <f t="shared" ref="U36:U43" si="4">IF(W36="","",U35+1)</f>
        <v>8</v>
      </c>
      <c r="V36" s="597"/>
      <c r="W36" s="598" t="str">
        <f>IF('各会計、関係団体の財政状況及び健全化判断比率'!B30="","",'各会計、関係団体の財政状況及び健全化判断比率'!B30)</f>
        <v>介護保険特別会計</v>
      </c>
      <c r="X36" s="598"/>
      <c r="Y36" s="598"/>
      <c r="Z36" s="598"/>
      <c r="AA36" s="598"/>
      <c r="AB36" s="598"/>
      <c r="AC36" s="598"/>
      <c r="AD36" s="598"/>
      <c r="AE36" s="598"/>
      <c r="AF36" s="598"/>
      <c r="AG36" s="598"/>
      <c r="AH36" s="598"/>
      <c r="AI36" s="598"/>
      <c r="AJ36" s="598"/>
      <c r="AK36" s="598"/>
      <c r="AL36" s="181"/>
      <c r="AM36" s="597">
        <f t="shared" si="0"/>
        <v>13</v>
      </c>
      <c r="AN36" s="597"/>
      <c r="AO36" s="598" t="str">
        <f>IF('各会計、関係団体の財政状況及び健全化判断比率'!B35="","",'各会計、関係団体の財政状況及び健全化判断比率'!B35)</f>
        <v>八戸市下水道事業会計</v>
      </c>
      <c r="AP36" s="598"/>
      <c r="AQ36" s="598"/>
      <c r="AR36" s="598"/>
      <c r="AS36" s="598"/>
      <c r="AT36" s="598"/>
      <c r="AU36" s="598"/>
      <c r="AV36" s="598"/>
      <c r="AW36" s="598"/>
      <c r="AX36" s="598"/>
      <c r="AY36" s="598"/>
      <c r="AZ36" s="598"/>
      <c r="BA36" s="598"/>
      <c r="BB36" s="598"/>
      <c r="BC36" s="598"/>
      <c r="BD36" s="181"/>
      <c r="BE36" s="597">
        <f t="shared" si="1"/>
        <v>16</v>
      </c>
      <c r="BF36" s="597"/>
      <c r="BG36" s="598" t="str">
        <f>IF('各会計、関係団体の財政状況及び健全化判断比率'!B38="","",'各会計、関係団体の財政状況及び健全化判断比率'!B38)</f>
        <v>八戸市産業団地造成事業特別会計</v>
      </c>
      <c r="BH36" s="598"/>
      <c r="BI36" s="598"/>
      <c r="BJ36" s="598"/>
      <c r="BK36" s="598"/>
      <c r="BL36" s="598"/>
      <c r="BM36" s="598"/>
      <c r="BN36" s="598"/>
      <c r="BO36" s="598"/>
      <c r="BP36" s="598"/>
      <c r="BQ36" s="598"/>
      <c r="BR36" s="598"/>
      <c r="BS36" s="598"/>
      <c r="BT36" s="598"/>
      <c r="BU36" s="598"/>
      <c r="BV36" s="181"/>
      <c r="BW36" s="597">
        <f t="shared" si="2"/>
        <v>19</v>
      </c>
      <c r="BX36" s="597"/>
      <c r="BY36" s="598" t="str">
        <f>IF('各会計、関係団体の財政状況及び健全化判断比率'!B70="","",'各会計、関係団体の財政状況及び健全化判断比率'!B70)</f>
        <v>青森県後期高齢者医療広域連合</v>
      </c>
      <c r="BZ36" s="598"/>
      <c r="CA36" s="598"/>
      <c r="CB36" s="598"/>
      <c r="CC36" s="598"/>
      <c r="CD36" s="598"/>
      <c r="CE36" s="598"/>
      <c r="CF36" s="598"/>
      <c r="CG36" s="598"/>
      <c r="CH36" s="598"/>
      <c r="CI36" s="598"/>
      <c r="CJ36" s="598"/>
      <c r="CK36" s="598"/>
      <c r="CL36" s="598"/>
      <c r="CM36" s="598"/>
      <c r="CN36" s="181"/>
      <c r="CO36" s="597">
        <f t="shared" si="3"/>
        <v>24</v>
      </c>
      <c r="CP36" s="597"/>
      <c r="CQ36" s="598" t="str">
        <f>IF('各会計、関係団体の財政状況及び健全化判断比率'!BS9="","",'各会計、関係団体の財政状況及び健全化判断比率'!BS9)</f>
        <v>(公財)八戸地域高度技術振興センター</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f>IF(E37="","",C36+1)</f>
        <v>4</v>
      </c>
      <c r="D37" s="597"/>
      <c r="E37" s="598" t="str">
        <f>IF('各会計、関係団体の財政状況及び健全化判断比率'!B10="","",'各会計、関係団体の財政状況及び健全化判断比率'!B10)</f>
        <v>霊園特別会計</v>
      </c>
      <c r="F37" s="598"/>
      <c r="G37" s="598"/>
      <c r="H37" s="598"/>
      <c r="I37" s="598"/>
      <c r="J37" s="598"/>
      <c r="K37" s="598"/>
      <c r="L37" s="598"/>
      <c r="M37" s="598"/>
      <c r="N37" s="598"/>
      <c r="O37" s="598"/>
      <c r="P37" s="598"/>
      <c r="Q37" s="598"/>
      <c r="R37" s="598"/>
      <c r="S37" s="598"/>
      <c r="T37" s="181"/>
      <c r="U37" s="597">
        <f t="shared" si="4"/>
        <v>9</v>
      </c>
      <c r="V37" s="597"/>
      <c r="W37" s="598" t="str">
        <f>IF('各会計、関係団体の財政状況及び健全化判断比率'!B31="","",'各会計、関係団体の財政状況及び健全化判断比率'!B31)</f>
        <v>国民健康保険南郷診療所特別会計</v>
      </c>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20</v>
      </c>
      <c r="BX37" s="597"/>
      <c r="BY37" s="598" t="str">
        <f>IF('各会計、関係団体の財政状況及び健全化判断比率'!B71="","",'各会計、関係団体の財政状況及び健全化判断比率'!B71)</f>
        <v>青森県交通災害共済組合</v>
      </c>
      <c r="BZ37" s="598"/>
      <c r="CA37" s="598"/>
      <c r="CB37" s="598"/>
      <c r="CC37" s="598"/>
      <c r="CD37" s="598"/>
      <c r="CE37" s="598"/>
      <c r="CF37" s="598"/>
      <c r="CG37" s="598"/>
      <c r="CH37" s="598"/>
      <c r="CI37" s="598"/>
      <c r="CJ37" s="598"/>
      <c r="CK37" s="598"/>
      <c r="CL37" s="598"/>
      <c r="CM37" s="598"/>
      <c r="CN37" s="181"/>
      <c r="CO37" s="597">
        <f t="shared" si="3"/>
        <v>25</v>
      </c>
      <c r="CP37" s="597"/>
      <c r="CQ37" s="598" t="str">
        <f>IF('各会計、関係団体の財政状況及び健全化判断比率'!BS10="","",'各会計、関係団体の財政状況及び健全化判断比率'!BS10)</f>
        <v>（一財)VISITはちのへ</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f t="shared" ref="C38:C43" si="5">IF(E38="","",C37+1)</f>
        <v>5</v>
      </c>
      <c r="D38" s="597"/>
      <c r="E38" s="598" t="str">
        <f>IF('各会計、関係団体の財政状況及び健全化判断比率'!B11="","",'各会計、関係団体の財政状況及び健全化判断比率'!B11)</f>
        <v>母子父子寡婦福祉資金貸付事業特別会計</v>
      </c>
      <c r="F38" s="598"/>
      <c r="G38" s="598"/>
      <c r="H38" s="598"/>
      <c r="I38" s="598"/>
      <c r="J38" s="598"/>
      <c r="K38" s="598"/>
      <c r="L38" s="598"/>
      <c r="M38" s="598"/>
      <c r="N38" s="598"/>
      <c r="O38" s="598"/>
      <c r="P38" s="598"/>
      <c r="Q38" s="598"/>
      <c r="R38" s="598"/>
      <c r="S38" s="598"/>
      <c r="T38" s="181"/>
      <c r="U38" s="597">
        <f t="shared" si="4"/>
        <v>10</v>
      </c>
      <c r="V38" s="597"/>
      <c r="W38" s="598" t="str">
        <f>IF('各会計、関係団体の財政状況及び健全化判断比率'!B32="","",'各会計、関係団体の財政状況及び健全化判断比率'!B32)</f>
        <v>後期高齢者医療特別会計</v>
      </c>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21</v>
      </c>
      <c r="BX38" s="597"/>
      <c r="BY38" s="598" t="str">
        <f>IF('各会計、関係団体の財政状況及び健全化判断比率'!B72="","",'各会計、関係団体の財政状況及び健全化判断比率'!B72)</f>
        <v>青森県市長会館管理組合</v>
      </c>
      <c r="BZ38" s="598"/>
      <c r="CA38" s="598"/>
      <c r="CB38" s="598"/>
      <c r="CC38" s="598"/>
      <c r="CD38" s="598"/>
      <c r="CE38" s="598"/>
      <c r="CF38" s="598"/>
      <c r="CG38" s="598"/>
      <c r="CH38" s="598"/>
      <c r="CI38" s="598"/>
      <c r="CJ38" s="598"/>
      <c r="CK38" s="598"/>
      <c r="CL38" s="598"/>
      <c r="CM38" s="598"/>
      <c r="CN38" s="181"/>
      <c r="CO38" s="597">
        <f t="shared" si="3"/>
        <v>26</v>
      </c>
      <c r="CP38" s="597"/>
      <c r="CQ38" s="598" t="str">
        <f>IF('各会計、関係団体の財政状況及び健全化判断比率'!BS11="","",'各会計、関係団体の財政状況及び健全化判断比率'!BS11)</f>
        <v>なんごうプラザ(株)</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t="str">
        <f t="shared" si="2"/>
        <v/>
      </c>
      <c r="BX39" s="597"/>
      <c r="BY39" s="598" t="str">
        <f>IF('各会計、関係団体の財政状況及び健全化判断比率'!B73="","",'各会計、関係団体の財政状況及び健全化判断比率'!B73)</f>
        <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t="str">
        <f t="shared" si="2"/>
        <v/>
      </c>
      <c r="BX40" s="597"/>
      <c r="BY40" s="598" t="str">
        <f>IF('各会計、関係団体の財政状況及び健全化判断比率'!B74="","",'各会計、関係団体の財政状況及び健全化判断比率'!B74)</f>
        <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600" t="s">
        <v>194</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195</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196</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197</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198</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199</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200</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201</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duHK7wWHkUikkvL1yIo2NEeeC4eWVYqnhzrvcHMPQXAaFrM43o9oFWlO43wj/4rtTukqomPTSumQ2mb2VTDXmg==" saltValue="VsxLFe7sHRzX/3WWbHu0R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202</v>
      </c>
      <c r="DI1" s="603"/>
      <c r="DJ1" s="603"/>
      <c r="DK1" s="603"/>
      <c r="DL1" s="603"/>
      <c r="DM1" s="603"/>
      <c r="DN1" s="604"/>
      <c r="DO1" s="214"/>
      <c r="DP1" s="602" t="s">
        <v>203</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205</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206</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208</v>
      </c>
      <c r="S4" s="606"/>
      <c r="T4" s="606"/>
      <c r="U4" s="606"/>
      <c r="V4" s="606"/>
      <c r="W4" s="606"/>
      <c r="X4" s="606"/>
      <c r="Y4" s="607"/>
      <c r="Z4" s="605" t="s">
        <v>209</v>
      </c>
      <c r="AA4" s="606"/>
      <c r="AB4" s="606"/>
      <c r="AC4" s="607"/>
      <c r="AD4" s="605" t="s">
        <v>210</v>
      </c>
      <c r="AE4" s="606"/>
      <c r="AF4" s="606"/>
      <c r="AG4" s="606"/>
      <c r="AH4" s="606"/>
      <c r="AI4" s="606"/>
      <c r="AJ4" s="606"/>
      <c r="AK4" s="607"/>
      <c r="AL4" s="605" t="s">
        <v>209</v>
      </c>
      <c r="AM4" s="606"/>
      <c r="AN4" s="606"/>
      <c r="AO4" s="607"/>
      <c r="AP4" s="608" t="s">
        <v>211</v>
      </c>
      <c r="AQ4" s="608"/>
      <c r="AR4" s="608"/>
      <c r="AS4" s="608"/>
      <c r="AT4" s="608"/>
      <c r="AU4" s="608"/>
      <c r="AV4" s="608"/>
      <c r="AW4" s="608"/>
      <c r="AX4" s="608"/>
      <c r="AY4" s="608"/>
      <c r="AZ4" s="608"/>
      <c r="BA4" s="608"/>
      <c r="BB4" s="608"/>
      <c r="BC4" s="608"/>
      <c r="BD4" s="608"/>
      <c r="BE4" s="608"/>
      <c r="BF4" s="608"/>
      <c r="BG4" s="608" t="s">
        <v>212</v>
      </c>
      <c r="BH4" s="608"/>
      <c r="BI4" s="608"/>
      <c r="BJ4" s="608"/>
      <c r="BK4" s="608"/>
      <c r="BL4" s="608"/>
      <c r="BM4" s="608"/>
      <c r="BN4" s="608"/>
      <c r="BO4" s="608" t="s">
        <v>209</v>
      </c>
      <c r="BP4" s="608"/>
      <c r="BQ4" s="608"/>
      <c r="BR4" s="608"/>
      <c r="BS4" s="608" t="s">
        <v>213</v>
      </c>
      <c r="BT4" s="608"/>
      <c r="BU4" s="608"/>
      <c r="BV4" s="608"/>
      <c r="BW4" s="608"/>
      <c r="BX4" s="608"/>
      <c r="BY4" s="608"/>
      <c r="BZ4" s="608"/>
      <c r="CA4" s="608"/>
      <c r="CB4" s="608"/>
      <c r="CD4" s="605" t="s">
        <v>214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215</v>
      </c>
      <c r="C5" s="610"/>
      <c r="D5" s="610"/>
      <c r="E5" s="610"/>
      <c r="F5" s="610"/>
      <c r="G5" s="610"/>
      <c r="H5" s="610"/>
      <c r="I5" s="610"/>
      <c r="J5" s="610"/>
      <c r="K5" s="610"/>
      <c r="L5" s="610"/>
      <c r="M5" s="610"/>
      <c r="N5" s="610"/>
      <c r="O5" s="610"/>
      <c r="P5" s="610"/>
      <c r="Q5" s="611"/>
      <c r="R5" s="612">
        <v>30685116</v>
      </c>
      <c r="S5" s="613"/>
      <c r="T5" s="613"/>
      <c r="U5" s="613"/>
      <c r="V5" s="613"/>
      <c r="W5" s="613"/>
      <c r="X5" s="613"/>
      <c r="Y5" s="614"/>
      <c r="Z5" s="615">
        <v>27.3</v>
      </c>
      <c r="AA5" s="615"/>
      <c r="AB5" s="615"/>
      <c r="AC5" s="615"/>
      <c r="AD5" s="616">
        <v>30685116</v>
      </c>
      <c r="AE5" s="616"/>
      <c r="AF5" s="616"/>
      <c r="AG5" s="616"/>
      <c r="AH5" s="616"/>
      <c r="AI5" s="616"/>
      <c r="AJ5" s="616"/>
      <c r="AK5" s="616"/>
      <c r="AL5" s="617">
        <v>54.9</v>
      </c>
      <c r="AM5" s="618"/>
      <c r="AN5" s="618"/>
      <c r="AO5" s="619"/>
      <c r="AP5" s="609" t="s">
        <v>216</v>
      </c>
      <c r="AQ5" s="610"/>
      <c r="AR5" s="610"/>
      <c r="AS5" s="610"/>
      <c r="AT5" s="610"/>
      <c r="AU5" s="610"/>
      <c r="AV5" s="610"/>
      <c r="AW5" s="610"/>
      <c r="AX5" s="610"/>
      <c r="AY5" s="610"/>
      <c r="AZ5" s="610"/>
      <c r="BA5" s="610"/>
      <c r="BB5" s="610"/>
      <c r="BC5" s="610"/>
      <c r="BD5" s="610"/>
      <c r="BE5" s="610"/>
      <c r="BF5" s="611"/>
      <c r="BG5" s="623">
        <v>30685116</v>
      </c>
      <c r="BH5" s="624"/>
      <c r="BI5" s="624"/>
      <c r="BJ5" s="624"/>
      <c r="BK5" s="624"/>
      <c r="BL5" s="624"/>
      <c r="BM5" s="624"/>
      <c r="BN5" s="625"/>
      <c r="BO5" s="626">
        <v>100</v>
      </c>
      <c r="BP5" s="626"/>
      <c r="BQ5" s="626"/>
      <c r="BR5" s="626"/>
      <c r="BS5" s="627">
        <v>2363576</v>
      </c>
      <c r="BT5" s="627"/>
      <c r="BU5" s="627"/>
      <c r="BV5" s="627"/>
      <c r="BW5" s="627"/>
      <c r="BX5" s="627"/>
      <c r="BY5" s="627"/>
      <c r="BZ5" s="627"/>
      <c r="CA5" s="627"/>
      <c r="CB5" s="631"/>
      <c r="CD5" s="605" t="s">
        <v>211</v>
      </c>
      <c r="CE5" s="606"/>
      <c r="CF5" s="606"/>
      <c r="CG5" s="606"/>
      <c r="CH5" s="606"/>
      <c r="CI5" s="606"/>
      <c r="CJ5" s="606"/>
      <c r="CK5" s="606"/>
      <c r="CL5" s="606"/>
      <c r="CM5" s="606"/>
      <c r="CN5" s="606"/>
      <c r="CO5" s="606"/>
      <c r="CP5" s="606"/>
      <c r="CQ5" s="607"/>
      <c r="CR5" s="605" t="s">
        <v>217</v>
      </c>
      <c r="CS5" s="606"/>
      <c r="CT5" s="606"/>
      <c r="CU5" s="606"/>
      <c r="CV5" s="606"/>
      <c r="CW5" s="606"/>
      <c r="CX5" s="606"/>
      <c r="CY5" s="607"/>
      <c r="CZ5" s="605" t="s">
        <v>209</v>
      </c>
      <c r="DA5" s="606"/>
      <c r="DB5" s="606"/>
      <c r="DC5" s="607"/>
      <c r="DD5" s="605" t="s">
        <v>218</v>
      </c>
      <c r="DE5" s="606"/>
      <c r="DF5" s="606"/>
      <c r="DG5" s="606"/>
      <c r="DH5" s="606"/>
      <c r="DI5" s="606"/>
      <c r="DJ5" s="606"/>
      <c r="DK5" s="606"/>
      <c r="DL5" s="606"/>
      <c r="DM5" s="606"/>
      <c r="DN5" s="606"/>
      <c r="DO5" s="606"/>
      <c r="DP5" s="607"/>
      <c r="DQ5" s="605" t="s">
        <v>219</v>
      </c>
      <c r="DR5" s="606"/>
      <c r="DS5" s="606"/>
      <c r="DT5" s="606"/>
      <c r="DU5" s="606"/>
      <c r="DV5" s="606"/>
      <c r="DW5" s="606"/>
      <c r="DX5" s="606"/>
      <c r="DY5" s="606"/>
      <c r="DZ5" s="606"/>
      <c r="EA5" s="606"/>
      <c r="EB5" s="606"/>
      <c r="EC5" s="607"/>
    </row>
    <row r="6" spans="2:143" ht="11.25" customHeight="1" x14ac:dyDescent="0.15">
      <c r="B6" s="620" t="s">
        <v>220</v>
      </c>
      <c r="C6" s="621"/>
      <c r="D6" s="621"/>
      <c r="E6" s="621"/>
      <c r="F6" s="621"/>
      <c r="G6" s="621"/>
      <c r="H6" s="621"/>
      <c r="I6" s="621"/>
      <c r="J6" s="621"/>
      <c r="K6" s="621"/>
      <c r="L6" s="621"/>
      <c r="M6" s="621"/>
      <c r="N6" s="621"/>
      <c r="O6" s="621"/>
      <c r="P6" s="621"/>
      <c r="Q6" s="622"/>
      <c r="R6" s="623">
        <v>779799</v>
      </c>
      <c r="S6" s="624"/>
      <c r="T6" s="624"/>
      <c r="U6" s="624"/>
      <c r="V6" s="624"/>
      <c r="W6" s="624"/>
      <c r="X6" s="624"/>
      <c r="Y6" s="625"/>
      <c r="Z6" s="626">
        <v>0.7</v>
      </c>
      <c r="AA6" s="626"/>
      <c r="AB6" s="626"/>
      <c r="AC6" s="626"/>
      <c r="AD6" s="627">
        <v>779799</v>
      </c>
      <c r="AE6" s="627"/>
      <c r="AF6" s="627"/>
      <c r="AG6" s="627"/>
      <c r="AH6" s="627"/>
      <c r="AI6" s="627"/>
      <c r="AJ6" s="627"/>
      <c r="AK6" s="627"/>
      <c r="AL6" s="628">
        <v>1.4</v>
      </c>
      <c r="AM6" s="629"/>
      <c r="AN6" s="629"/>
      <c r="AO6" s="630"/>
      <c r="AP6" s="620" t="s">
        <v>221</v>
      </c>
      <c r="AQ6" s="621"/>
      <c r="AR6" s="621"/>
      <c r="AS6" s="621"/>
      <c r="AT6" s="621"/>
      <c r="AU6" s="621"/>
      <c r="AV6" s="621"/>
      <c r="AW6" s="621"/>
      <c r="AX6" s="621"/>
      <c r="AY6" s="621"/>
      <c r="AZ6" s="621"/>
      <c r="BA6" s="621"/>
      <c r="BB6" s="621"/>
      <c r="BC6" s="621"/>
      <c r="BD6" s="621"/>
      <c r="BE6" s="621"/>
      <c r="BF6" s="622"/>
      <c r="BG6" s="623">
        <v>30685116</v>
      </c>
      <c r="BH6" s="624"/>
      <c r="BI6" s="624"/>
      <c r="BJ6" s="624"/>
      <c r="BK6" s="624"/>
      <c r="BL6" s="624"/>
      <c r="BM6" s="624"/>
      <c r="BN6" s="625"/>
      <c r="BO6" s="626">
        <v>100</v>
      </c>
      <c r="BP6" s="626"/>
      <c r="BQ6" s="626"/>
      <c r="BR6" s="626"/>
      <c r="BS6" s="627">
        <v>2363576</v>
      </c>
      <c r="BT6" s="627"/>
      <c r="BU6" s="627"/>
      <c r="BV6" s="627"/>
      <c r="BW6" s="627"/>
      <c r="BX6" s="627"/>
      <c r="BY6" s="627"/>
      <c r="BZ6" s="627"/>
      <c r="CA6" s="627"/>
      <c r="CB6" s="631"/>
      <c r="CD6" s="609" t="s">
        <v>222</v>
      </c>
      <c r="CE6" s="610"/>
      <c r="CF6" s="610"/>
      <c r="CG6" s="610"/>
      <c r="CH6" s="610"/>
      <c r="CI6" s="610"/>
      <c r="CJ6" s="610"/>
      <c r="CK6" s="610"/>
      <c r="CL6" s="610"/>
      <c r="CM6" s="610"/>
      <c r="CN6" s="610"/>
      <c r="CO6" s="610"/>
      <c r="CP6" s="610"/>
      <c r="CQ6" s="611"/>
      <c r="CR6" s="623">
        <v>556645</v>
      </c>
      <c r="CS6" s="624"/>
      <c r="CT6" s="624"/>
      <c r="CU6" s="624"/>
      <c r="CV6" s="624"/>
      <c r="CW6" s="624"/>
      <c r="CX6" s="624"/>
      <c r="CY6" s="625"/>
      <c r="CZ6" s="617">
        <v>0.5</v>
      </c>
      <c r="DA6" s="618"/>
      <c r="DB6" s="618"/>
      <c r="DC6" s="634"/>
      <c r="DD6" s="632">
        <v>33770</v>
      </c>
      <c r="DE6" s="624"/>
      <c r="DF6" s="624"/>
      <c r="DG6" s="624"/>
      <c r="DH6" s="624"/>
      <c r="DI6" s="624"/>
      <c r="DJ6" s="624"/>
      <c r="DK6" s="624"/>
      <c r="DL6" s="624"/>
      <c r="DM6" s="624"/>
      <c r="DN6" s="624"/>
      <c r="DO6" s="624"/>
      <c r="DP6" s="625"/>
      <c r="DQ6" s="632">
        <v>530921</v>
      </c>
      <c r="DR6" s="624"/>
      <c r="DS6" s="624"/>
      <c r="DT6" s="624"/>
      <c r="DU6" s="624"/>
      <c r="DV6" s="624"/>
      <c r="DW6" s="624"/>
      <c r="DX6" s="624"/>
      <c r="DY6" s="624"/>
      <c r="DZ6" s="624"/>
      <c r="EA6" s="624"/>
      <c r="EB6" s="624"/>
      <c r="EC6" s="633"/>
    </row>
    <row r="7" spans="2:143" ht="11.25" customHeight="1" x14ac:dyDescent="0.15">
      <c r="B7" s="620" t="s">
        <v>223</v>
      </c>
      <c r="C7" s="621"/>
      <c r="D7" s="621"/>
      <c r="E7" s="621"/>
      <c r="F7" s="621"/>
      <c r="G7" s="621"/>
      <c r="H7" s="621"/>
      <c r="I7" s="621"/>
      <c r="J7" s="621"/>
      <c r="K7" s="621"/>
      <c r="L7" s="621"/>
      <c r="M7" s="621"/>
      <c r="N7" s="621"/>
      <c r="O7" s="621"/>
      <c r="P7" s="621"/>
      <c r="Q7" s="622"/>
      <c r="R7" s="623">
        <v>10428</v>
      </c>
      <c r="S7" s="624"/>
      <c r="T7" s="624"/>
      <c r="U7" s="624"/>
      <c r="V7" s="624"/>
      <c r="W7" s="624"/>
      <c r="X7" s="624"/>
      <c r="Y7" s="625"/>
      <c r="Z7" s="626">
        <v>0</v>
      </c>
      <c r="AA7" s="626"/>
      <c r="AB7" s="626"/>
      <c r="AC7" s="626"/>
      <c r="AD7" s="627">
        <v>10428</v>
      </c>
      <c r="AE7" s="627"/>
      <c r="AF7" s="627"/>
      <c r="AG7" s="627"/>
      <c r="AH7" s="627"/>
      <c r="AI7" s="627"/>
      <c r="AJ7" s="627"/>
      <c r="AK7" s="627"/>
      <c r="AL7" s="628">
        <v>0</v>
      </c>
      <c r="AM7" s="629"/>
      <c r="AN7" s="629"/>
      <c r="AO7" s="630"/>
      <c r="AP7" s="620" t="s">
        <v>224</v>
      </c>
      <c r="AQ7" s="621"/>
      <c r="AR7" s="621"/>
      <c r="AS7" s="621"/>
      <c r="AT7" s="621"/>
      <c r="AU7" s="621"/>
      <c r="AV7" s="621"/>
      <c r="AW7" s="621"/>
      <c r="AX7" s="621"/>
      <c r="AY7" s="621"/>
      <c r="AZ7" s="621"/>
      <c r="BA7" s="621"/>
      <c r="BB7" s="621"/>
      <c r="BC7" s="621"/>
      <c r="BD7" s="621"/>
      <c r="BE7" s="621"/>
      <c r="BF7" s="622"/>
      <c r="BG7" s="623">
        <v>12611289</v>
      </c>
      <c r="BH7" s="624"/>
      <c r="BI7" s="624"/>
      <c r="BJ7" s="624"/>
      <c r="BK7" s="624"/>
      <c r="BL7" s="624"/>
      <c r="BM7" s="624"/>
      <c r="BN7" s="625"/>
      <c r="BO7" s="626">
        <v>41.1</v>
      </c>
      <c r="BP7" s="626"/>
      <c r="BQ7" s="626"/>
      <c r="BR7" s="626"/>
      <c r="BS7" s="627">
        <v>456576</v>
      </c>
      <c r="BT7" s="627"/>
      <c r="BU7" s="627"/>
      <c r="BV7" s="627"/>
      <c r="BW7" s="627"/>
      <c r="BX7" s="627"/>
      <c r="BY7" s="627"/>
      <c r="BZ7" s="627"/>
      <c r="CA7" s="627"/>
      <c r="CB7" s="631"/>
      <c r="CD7" s="620" t="s">
        <v>225</v>
      </c>
      <c r="CE7" s="621"/>
      <c r="CF7" s="621"/>
      <c r="CG7" s="621"/>
      <c r="CH7" s="621"/>
      <c r="CI7" s="621"/>
      <c r="CJ7" s="621"/>
      <c r="CK7" s="621"/>
      <c r="CL7" s="621"/>
      <c r="CM7" s="621"/>
      <c r="CN7" s="621"/>
      <c r="CO7" s="621"/>
      <c r="CP7" s="621"/>
      <c r="CQ7" s="622"/>
      <c r="CR7" s="623">
        <v>7624536</v>
      </c>
      <c r="CS7" s="624"/>
      <c r="CT7" s="624"/>
      <c r="CU7" s="624"/>
      <c r="CV7" s="624"/>
      <c r="CW7" s="624"/>
      <c r="CX7" s="624"/>
      <c r="CY7" s="625"/>
      <c r="CZ7" s="626">
        <v>7</v>
      </c>
      <c r="DA7" s="626"/>
      <c r="DB7" s="626"/>
      <c r="DC7" s="626"/>
      <c r="DD7" s="632">
        <v>156181</v>
      </c>
      <c r="DE7" s="624"/>
      <c r="DF7" s="624"/>
      <c r="DG7" s="624"/>
      <c r="DH7" s="624"/>
      <c r="DI7" s="624"/>
      <c r="DJ7" s="624"/>
      <c r="DK7" s="624"/>
      <c r="DL7" s="624"/>
      <c r="DM7" s="624"/>
      <c r="DN7" s="624"/>
      <c r="DO7" s="624"/>
      <c r="DP7" s="625"/>
      <c r="DQ7" s="632">
        <v>6495773</v>
      </c>
      <c r="DR7" s="624"/>
      <c r="DS7" s="624"/>
      <c r="DT7" s="624"/>
      <c r="DU7" s="624"/>
      <c r="DV7" s="624"/>
      <c r="DW7" s="624"/>
      <c r="DX7" s="624"/>
      <c r="DY7" s="624"/>
      <c r="DZ7" s="624"/>
      <c r="EA7" s="624"/>
      <c r="EB7" s="624"/>
      <c r="EC7" s="633"/>
    </row>
    <row r="8" spans="2:143" ht="11.25" customHeight="1" x14ac:dyDescent="0.15">
      <c r="B8" s="620" t="s">
        <v>226</v>
      </c>
      <c r="C8" s="621"/>
      <c r="D8" s="621"/>
      <c r="E8" s="621"/>
      <c r="F8" s="621"/>
      <c r="G8" s="621"/>
      <c r="H8" s="621"/>
      <c r="I8" s="621"/>
      <c r="J8" s="621"/>
      <c r="K8" s="621"/>
      <c r="L8" s="621"/>
      <c r="M8" s="621"/>
      <c r="N8" s="621"/>
      <c r="O8" s="621"/>
      <c r="P8" s="621"/>
      <c r="Q8" s="622"/>
      <c r="R8" s="623">
        <v>77107</v>
      </c>
      <c r="S8" s="624"/>
      <c r="T8" s="624"/>
      <c r="U8" s="624"/>
      <c r="V8" s="624"/>
      <c r="W8" s="624"/>
      <c r="X8" s="624"/>
      <c r="Y8" s="625"/>
      <c r="Z8" s="626">
        <v>0.1</v>
      </c>
      <c r="AA8" s="626"/>
      <c r="AB8" s="626"/>
      <c r="AC8" s="626"/>
      <c r="AD8" s="627">
        <v>77107</v>
      </c>
      <c r="AE8" s="627"/>
      <c r="AF8" s="627"/>
      <c r="AG8" s="627"/>
      <c r="AH8" s="627"/>
      <c r="AI8" s="627"/>
      <c r="AJ8" s="627"/>
      <c r="AK8" s="627"/>
      <c r="AL8" s="628">
        <v>0.1</v>
      </c>
      <c r="AM8" s="629"/>
      <c r="AN8" s="629"/>
      <c r="AO8" s="630"/>
      <c r="AP8" s="620" t="s">
        <v>227</v>
      </c>
      <c r="AQ8" s="621"/>
      <c r="AR8" s="621"/>
      <c r="AS8" s="621"/>
      <c r="AT8" s="621"/>
      <c r="AU8" s="621"/>
      <c r="AV8" s="621"/>
      <c r="AW8" s="621"/>
      <c r="AX8" s="621"/>
      <c r="AY8" s="621"/>
      <c r="AZ8" s="621"/>
      <c r="BA8" s="621"/>
      <c r="BB8" s="621"/>
      <c r="BC8" s="621"/>
      <c r="BD8" s="621"/>
      <c r="BE8" s="621"/>
      <c r="BF8" s="622"/>
      <c r="BG8" s="623">
        <v>391667</v>
      </c>
      <c r="BH8" s="624"/>
      <c r="BI8" s="624"/>
      <c r="BJ8" s="624"/>
      <c r="BK8" s="624"/>
      <c r="BL8" s="624"/>
      <c r="BM8" s="624"/>
      <c r="BN8" s="625"/>
      <c r="BO8" s="626">
        <v>1.3</v>
      </c>
      <c r="BP8" s="626"/>
      <c r="BQ8" s="626"/>
      <c r="BR8" s="626"/>
      <c r="BS8" s="627" t="s">
        <v>121</v>
      </c>
      <c r="BT8" s="627"/>
      <c r="BU8" s="627"/>
      <c r="BV8" s="627"/>
      <c r="BW8" s="627"/>
      <c r="BX8" s="627"/>
      <c r="BY8" s="627"/>
      <c r="BZ8" s="627"/>
      <c r="CA8" s="627"/>
      <c r="CB8" s="631"/>
      <c r="CD8" s="620" t="s">
        <v>228</v>
      </c>
      <c r="CE8" s="621"/>
      <c r="CF8" s="621"/>
      <c r="CG8" s="621"/>
      <c r="CH8" s="621"/>
      <c r="CI8" s="621"/>
      <c r="CJ8" s="621"/>
      <c r="CK8" s="621"/>
      <c r="CL8" s="621"/>
      <c r="CM8" s="621"/>
      <c r="CN8" s="621"/>
      <c r="CO8" s="621"/>
      <c r="CP8" s="621"/>
      <c r="CQ8" s="622"/>
      <c r="CR8" s="623">
        <v>44970180</v>
      </c>
      <c r="CS8" s="624"/>
      <c r="CT8" s="624"/>
      <c r="CU8" s="624"/>
      <c r="CV8" s="624"/>
      <c r="CW8" s="624"/>
      <c r="CX8" s="624"/>
      <c r="CY8" s="625"/>
      <c r="CZ8" s="626">
        <v>41.3</v>
      </c>
      <c r="DA8" s="626"/>
      <c r="DB8" s="626"/>
      <c r="DC8" s="626"/>
      <c r="DD8" s="632">
        <v>564208</v>
      </c>
      <c r="DE8" s="624"/>
      <c r="DF8" s="624"/>
      <c r="DG8" s="624"/>
      <c r="DH8" s="624"/>
      <c r="DI8" s="624"/>
      <c r="DJ8" s="624"/>
      <c r="DK8" s="624"/>
      <c r="DL8" s="624"/>
      <c r="DM8" s="624"/>
      <c r="DN8" s="624"/>
      <c r="DO8" s="624"/>
      <c r="DP8" s="625"/>
      <c r="DQ8" s="632">
        <v>21383850</v>
      </c>
      <c r="DR8" s="624"/>
      <c r="DS8" s="624"/>
      <c r="DT8" s="624"/>
      <c r="DU8" s="624"/>
      <c r="DV8" s="624"/>
      <c r="DW8" s="624"/>
      <c r="DX8" s="624"/>
      <c r="DY8" s="624"/>
      <c r="DZ8" s="624"/>
      <c r="EA8" s="624"/>
      <c r="EB8" s="624"/>
      <c r="EC8" s="633"/>
    </row>
    <row r="9" spans="2:143" ht="11.25" customHeight="1" x14ac:dyDescent="0.15">
      <c r="B9" s="620" t="s">
        <v>229</v>
      </c>
      <c r="C9" s="621"/>
      <c r="D9" s="621"/>
      <c r="E9" s="621"/>
      <c r="F9" s="621"/>
      <c r="G9" s="621"/>
      <c r="H9" s="621"/>
      <c r="I9" s="621"/>
      <c r="J9" s="621"/>
      <c r="K9" s="621"/>
      <c r="L9" s="621"/>
      <c r="M9" s="621"/>
      <c r="N9" s="621"/>
      <c r="O9" s="621"/>
      <c r="P9" s="621"/>
      <c r="Q9" s="622"/>
      <c r="R9" s="623">
        <v>82248</v>
      </c>
      <c r="S9" s="624"/>
      <c r="T9" s="624"/>
      <c r="U9" s="624"/>
      <c r="V9" s="624"/>
      <c r="W9" s="624"/>
      <c r="X9" s="624"/>
      <c r="Y9" s="625"/>
      <c r="Z9" s="626">
        <v>0.1</v>
      </c>
      <c r="AA9" s="626"/>
      <c r="AB9" s="626"/>
      <c r="AC9" s="626"/>
      <c r="AD9" s="627">
        <v>82248</v>
      </c>
      <c r="AE9" s="627"/>
      <c r="AF9" s="627"/>
      <c r="AG9" s="627"/>
      <c r="AH9" s="627"/>
      <c r="AI9" s="627"/>
      <c r="AJ9" s="627"/>
      <c r="AK9" s="627"/>
      <c r="AL9" s="628">
        <v>0.1</v>
      </c>
      <c r="AM9" s="629"/>
      <c r="AN9" s="629"/>
      <c r="AO9" s="630"/>
      <c r="AP9" s="620" t="s">
        <v>230</v>
      </c>
      <c r="AQ9" s="621"/>
      <c r="AR9" s="621"/>
      <c r="AS9" s="621"/>
      <c r="AT9" s="621"/>
      <c r="AU9" s="621"/>
      <c r="AV9" s="621"/>
      <c r="AW9" s="621"/>
      <c r="AX9" s="621"/>
      <c r="AY9" s="621"/>
      <c r="AZ9" s="621"/>
      <c r="BA9" s="621"/>
      <c r="BB9" s="621"/>
      <c r="BC9" s="621"/>
      <c r="BD9" s="621"/>
      <c r="BE9" s="621"/>
      <c r="BF9" s="622"/>
      <c r="BG9" s="623">
        <v>10297801</v>
      </c>
      <c r="BH9" s="624"/>
      <c r="BI9" s="624"/>
      <c r="BJ9" s="624"/>
      <c r="BK9" s="624"/>
      <c r="BL9" s="624"/>
      <c r="BM9" s="624"/>
      <c r="BN9" s="625"/>
      <c r="BO9" s="626">
        <v>33.6</v>
      </c>
      <c r="BP9" s="626"/>
      <c r="BQ9" s="626"/>
      <c r="BR9" s="626"/>
      <c r="BS9" s="627" t="s">
        <v>121</v>
      </c>
      <c r="BT9" s="627"/>
      <c r="BU9" s="627"/>
      <c r="BV9" s="627"/>
      <c r="BW9" s="627"/>
      <c r="BX9" s="627"/>
      <c r="BY9" s="627"/>
      <c r="BZ9" s="627"/>
      <c r="CA9" s="627"/>
      <c r="CB9" s="631"/>
      <c r="CD9" s="620" t="s">
        <v>231</v>
      </c>
      <c r="CE9" s="621"/>
      <c r="CF9" s="621"/>
      <c r="CG9" s="621"/>
      <c r="CH9" s="621"/>
      <c r="CI9" s="621"/>
      <c r="CJ9" s="621"/>
      <c r="CK9" s="621"/>
      <c r="CL9" s="621"/>
      <c r="CM9" s="621"/>
      <c r="CN9" s="621"/>
      <c r="CO9" s="621"/>
      <c r="CP9" s="621"/>
      <c r="CQ9" s="622"/>
      <c r="CR9" s="623">
        <v>9970813</v>
      </c>
      <c r="CS9" s="624"/>
      <c r="CT9" s="624"/>
      <c r="CU9" s="624"/>
      <c r="CV9" s="624"/>
      <c r="CW9" s="624"/>
      <c r="CX9" s="624"/>
      <c r="CY9" s="625"/>
      <c r="CZ9" s="626">
        <v>9.1999999999999993</v>
      </c>
      <c r="DA9" s="626"/>
      <c r="DB9" s="626"/>
      <c r="DC9" s="626"/>
      <c r="DD9" s="632">
        <v>157645</v>
      </c>
      <c r="DE9" s="624"/>
      <c r="DF9" s="624"/>
      <c r="DG9" s="624"/>
      <c r="DH9" s="624"/>
      <c r="DI9" s="624"/>
      <c r="DJ9" s="624"/>
      <c r="DK9" s="624"/>
      <c r="DL9" s="624"/>
      <c r="DM9" s="624"/>
      <c r="DN9" s="624"/>
      <c r="DO9" s="624"/>
      <c r="DP9" s="625"/>
      <c r="DQ9" s="632">
        <v>7734113</v>
      </c>
      <c r="DR9" s="624"/>
      <c r="DS9" s="624"/>
      <c r="DT9" s="624"/>
      <c r="DU9" s="624"/>
      <c r="DV9" s="624"/>
      <c r="DW9" s="624"/>
      <c r="DX9" s="624"/>
      <c r="DY9" s="624"/>
      <c r="DZ9" s="624"/>
      <c r="EA9" s="624"/>
      <c r="EB9" s="624"/>
      <c r="EC9" s="633"/>
    </row>
    <row r="10" spans="2:143" ht="11.25" customHeight="1" x14ac:dyDescent="0.15">
      <c r="B10" s="620" t="s">
        <v>232</v>
      </c>
      <c r="C10" s="621"/>
      <c r="D10" s="621"/>
      <c r="E10" s="621"/>
      <c r="F10" s="621"/>
      <c r="G10" s="621"/>
      <c r="H10" s="621"/>
      <c r="I10" s="621"/>
      <c r="J10" s="621"/>
      <c r="K10" s="621"/>
      <c r="L10" s="621"/>
      <c r="M10" s="621"/>
      <c r="N10" s="621"/>
      <c r="O10" s="621"/>
      <c r="P10" s="621"/>
      <c r="Q10" s="622"/>
      <c r="R10" s="623" t="s">
        <v>121</v>
      </c>
      <c r="S10" s="624"/>
      <c r="T10" s="624"/>
      <c r="U10" s="624"/>
      <c r="V10" s="624"/>
      <c r="W10" s="624"/>
      <c r="X10" s="624"/>
      <c r="Y10" s="625"/>
      <c r="Z10" s="626" t="s">
        <v>121</v>
      </c>
      <c r="AA10" s="626"/>
      <c r="AB10" s="626"/>
      <c r="AC10" s="626"/>
      <c r="AD10" s="627" t="s">
        <v>121</v>
      </c>
      <c r="AE10" s="627"/>
      <c r="AF10" s="627"/>
      <c r="AG10" s="627"/>
      <c r="AH10" s="627"/>
      <c r="AI10" s="627"/>
      <c r="AJ10" s="627"/>
      <c r="AK10" s="627"/>
      <c r="AL10" s="628" t="s">
        <v>121</v>
      </c>
      <c r="AM10" s="629"/>
      <c r="AN10" s="629"/>
      <c r="AO10" s="630"/>
      <c r="AP10" s="620" t="s">
        <v>233</v>
      </c>
      <c r="AQ10" s="621"/>
      <c r="AR10" s="621"/>
      <c r="AS10" s="621"/>
      <c r="AT10" s="621"/>
      <c r="AU10" s="621"/>
      <c r="AV10" s="621"/>
      <c r="AW10" s="621"/>
      <c r="AX10" s="621"/>
      <c r="AY10" s="621"/>
      <c r="AZ10" s="621"/>
      <c r="BA10" s="621"/>
      <c r="BB10" s="621"/>
      <c r="BC10" s="621"/>
      <c r="BD10" s="621"/>
      <c r="BE10" s="621"/>
      <c r="BF10" s="622"/>
      <c r="BG10" s="623">
        <v>769778</v>
      </c>
      <c r="BH10" s="624"/>
      <c r="BI10" s="624"/>
      <c r="BJ10" s="624"/>
      <c r="BK10" s="624"/>
      <c r="BL10" s="624"/>
      <c r="BM10" s="624"/>
      <c r="BN10" s="625"/>
      <c r="BO10" s="626">
        <v>2.5</v>
      </c>
      <c r="BP10" s="626"/>
      <c r="BQ10" s="626"/>
      <c r="BR10" s="626"/>
      <c r="BS10" s="627">
        <v>128113</v>
      </c>
      <c r="BT10" s="627"/>
      <c r="BU10" s="627"/>
      <c r="BV10" s="627"/>
      <c r="BW10" s="627"/>
      <c r="BX10" s="627"/>
      <c r="BY10" s="627"/>
      <c r="BZ10" s="627"/>
      <c r="CA10" s="627"/>
      <c r="CB10" s="631"/>
      <c r="CD10" s="620" t="s">
        <v>234</v>
      </c>
      <c r="CE10" s="621"/>
      <c r="CF10" s="621"/>
      <c r="CG10" s="621"/>
      <c r="CH10" s="621"/>
      <c r="CI10" s="621"/>
      <c r="CJ10" s="621"/>
      <c r="CK10" s="621"/>
      <c r="CL10" s="621"/>
      <c r="CM10" s="621"/>
      <c r="CN10" s="621"/>
      <c r="CO10" s="621"/>
      <c r="CP10" s="621"/>
      <c r="CQ10" s="622"/>
      <c r="CR10" s="623">
        <v>161235</v>
      </c>
      <c r="CS10" s="624"/>
      <c r="CT10" s="624"/>
      <c r="CU10" s="624"/>
      <c r="CV10" s="624"/>
      <c r="CW10" s="624"/>
      <c r="CX10" s="624"/>
      <c r="CY10" s="625"/>
      <c r="CZ10" s="626">
        <v>0.1</v>
      </c>
      <c r="DA10" s="626"/>
      <c r="DB10" s="626"/>
      <c r="DC10" s="626"/>
      <c r="DD10" s="632" t="s">
        <v>121</v>
      </c>
      <c r="DE10" s="624"/>
      <c r="DF10" s="624"/>
      <c r="DG10" s="624"/>
      <c r="DH10" s="624"/>
      <c r="DI10" s="624"/>
      <c r="DJ10" s="624"/>
      <c r="DK10" s="624"/>
      <c r="DL10" s="624"/>
      <c r="DM10" s="624"/>
      <c r="DN10" s="624"/>
      <c r="DO10" s="624"/>
      <c r="DP10" s="625"/>
      <c r="DQ10" s="632">
        <v>119611</v>
      </c>
      <c r="DR10" s="624"/>
      <c r="DS10" s="624"/>
      <c r="DT10" s="624"/>
      <c r="DU10" s="624"/>
      <c r="DV10" s="624"/>
      <c r="DW10" s="624"/>
      <c r="DX10" s="624"/>
      <c r="DY10" s="624"/>
      <c r="DZ10" s="624"/>
      <c r="EA10" s="624"/>
      <c r="EB10" s="624"/>
      <c r="EC10" s="633"/>
    </row>
    <row r="11" spans="2:143" ht="11.25" customHeight="1" x14ac:dyDescent="0.15">
      <c r="B11" s="620" t="s">
        <v>235</v>
      </c>
      <c r="C11" s="621"/>
      <c r="D11" s="621"/>
      <c r="E11" s="621"/>
      <c r="F11" s="621"/>
      <c r="G11" s="621"/>
      <c r="H11" s="621"/>
      <c r="I11" s="621"/>
      <c r="J11" s="621"/>
      <c r="K11" s="621"/>
      <c r="L11" s="621"/>
      <c r="M11" s="621"/>
      <c r="N11" s="621"/>
      <c r="O11" s="621"/>
      <c r="P11" s="621"/>
      <c r="Q11" s="622"/>
      <c r="R11" s="623">
        <v>5795394</v>
      </c>
      <c r="S11" s="624"/>
      <c r="T11" s="624"/>
      <c r="U11" s="624"/>
      <c r="V11" s="624"/>
      <c r="W11" s="624"/>
      <c r="X11" s="624"/>
      <c r="Y11" s="625"/>
      <c r="Z11" s="628">
        <v>5.0999999999999996</v>
      </c>
      <c r="AA11" s="629"/>
      <c r="AB11" s="629"/>
      <c r="AC11" s="635"/>
      <c r="AD11" s="632">
        <v>5795394</v>
      </c>
      <c r="AE11" s="624"/>
      <c r="AF11" s="624"/>
      <c r="AG11" s="624"/>
      <c r="AH11" s="624"/>
      <c r="AI11" s="624"/>
      <c r="AJ11" s="624"/>
      <c r="AK11" s="625"/>
      <c r="AL11" s="628">
        <v>10.4</v>
      </c>
      <c r="AM11" s="629"/>
      <c r="AN11" s="629"/>
      <c r="AO11" s="630"/>
      <c r="AP11" s="620" t="s">
        <v>236</v>
      </c>
      <c r="AQ11" s="621"/>
      <c r="AR11" s="621"/>
      <c r="AS11" s="621"/>
      <c r="AT11" s="621"/>
      <c r="AU11" s="621"/>
      <c r="AV11" s="621"/>
      <c r="AW11" s="621"/>
      <c r="AX11" s="621"/>
      <c r="AY11" s="621"/>
      <c r="AZ11" s="621"/>
      <c r="BA11" s="621"/>
      <c r="BB11" s="621"/>
      <c r="BC11" s="621"/>
      <c r="BD11" s="621"/>
      <c r="BE11" s="621"/>
      <c r="BF11" s="622"/>
      <c r="BG11" s="623">
        <v>1152043</v>
      </c>
      <c r="BH11" s="624"/>
      <c r="BI11" s="624"/>
      <c r="BJ11" s="624"/>
      <c r="BK11" s="624"/>
      <c r="BL11" s="624"/>
      <c r="BM11" s="624"/>
      <c r="BN11" s="625"/>
      <c r="BO11" s="626">
        <v>3.8</v>
      </c>
      <c r="BP11" s="626"/>
      <c r="BQ11" s="626"/>
      <c r="BR11" s="626"/>
      <c r="BS11" s="627">
        <v>328463</v>
      </c>
      <c r="BT11" s="627"/>
      <c r="BU11" s="627"/>
      <c r="BV11" s="627"/>
      <c r="BW11" s="627"/>
      <c r="BX11" s="627"/>
      <c r="BY11" s="627"/>
      <c r="BZ11" s="627"/>
      <c r="CA11" s="627"/>
      <c r="CB11" s="631"/>
      <c r="CD11" s="620" t="s">
        <v>237</v>
      </c>
      <c r="CE11" s="621"/>
      <c r="CF11" s="621"/>
      <c r="CG11" s="621"/>
      <c r="CH11" s="621"/>
      <c r="CI11" s="621"/>
      <c r="CJ11" s="621"/>
      <c r="CK11" s="621"/>
      <c r="CL11" s="621"/>
      <c r="CM11" s="621"/>
      <c r="CN11" s="621"/>
      <c r="CO11" s="621"/>
      <c r="CP11" s="621"/>
      <c r="CQ11" s="622"/>
      <c r="CR11" s="623">
        <v>1707226</v>
      </c>
      <c r="CS11" s="624"/>
      <c r="CT11" s="624"/>
      <c r="CU11" s="624"/>
      <c r="CV11" s="624"/>
      <c r="CW11" s="624"/>
      <c r="CX11" s="624"/>
      <c r="CY11" s="625"/>
      <c r="CZ11" s="626">
        <v>1.6</v>
      </c>
      <c r="DA11" s="626"/>
      <c r="DB11" s="626"/>
      <c r="DC11" s="626"/>
      <c r="DD11" s="632">
        <v>286460</v>
      </c>
      <c r="DE11" s="624"/>
      <c r="DF11" s="624"/>
      <c r="DG11" s="624"/>
      <c r="DH11" s="624"/>
      <c r="DI11" s="624"/>
      <c r="DJ11" s="624"/>
      <c r="DK11" s="624"/>
      <c r="DL11" s="624"/>
      <c r="DM11" s="624"/>
      <c r="DN11" s="624"/>
      <c r="DO11" s="624"/>
      <c r="DP11" s="625"/>
      <c r="DQ11" s="632">
        <v>1149965</v>
      </c>
      <c r="DR11" s="624"/>
      <c r="DS11" s="624"/>
      <c r="DT11" s="624"/>
      <c r="DU11" s="624"/>
      <c r="DV11" s="624"/>
      <c r="DW11" s="624"/>
      <c r="DX11" s="624"/>
      <c r="DY11" s="624"/>
      <c r="DZ11" s="624"/>
      <c r="EA11" s="624"/>
      <c r="EB11" s="624"/>
      <c r="EC11" s="633"/>
    </row>
    <row r="12" spans="2:143" ht="11.25" customHeight="1" x14ac:dyDescent="0.15">
      <c r="B12" s="620" t="s">
        <v>238</v>
      </c>
      <c r="C12" s="621"/>
      <c r="D12" s="621"/>
      <c r="E12" s="621"/>
      <c r="F12" s="621"/>
      <c r="G12" s="621"/>
      <c r="H12" s="621"/>
      <c r="I12" s="621"/>
      <c r="J12" s="621"/>
      <c r="K12" s="621"/>
      <c r="L12" s="621"/>
      <c r="M12" s="621"/>
      <c r="N12" s="621"/>
      <c r="O12" s="621"/>
      <c r="P12" s="621"/>
      <c r="Q12" s="622"/>
      <c r="R12" s="623">
        <v>1413</v>
      </c>
      <c r="S12" s="624"/>
      <c r="T12" s="624"/>
      <c r="U12" s="624"/>
      <c r="V12" s="624"/>
      <c r="W12" s="624"/>
      <c r="X12" s="624"/>
      <c r="Y12" s="625"/>
      <c r="Z12" s="626">
        <v>0</v>
      </c>
      <c r="AA12" s="626"/>
      <c r="AB12" s="626"/>
      <c r="AC12" s="626"/>
      <c r="AD12" s="627">
        <v>1413</v>
      </c>
      <c r="AE12" s="627"/>
      <c r="AF12" s="627"/>
      <c r="AG12" s="627"/>
      <c r="AH12" s="627"/>
      <c r="AI12" s="627"/>
      <c r="AJ12" s="627"/>
      <c r="AK12" s="627"/>
      <c r="AL12" s="628">
        <v>0</v>
      </c>
      <c r="AM12" s="629"/>
      <c r="AN12" s="629"/>
      <c r="AO12" s="630"/>
      <c r="AP12" s="620" t="s">
        <v>239</v>
      </c>
      <c r="AQ12" s="621"/>
      <c r="AR12" s="621"/>
      <c r="AS12" s="621"/>
      <c r="AT12" s="621"/>
      <c r="AU12" s="621"/>
      <c r="AV12" s="621"/>
      <c r="AW12" s="621"/>
      <c r="AX12" s="621"/>
      <c r="AY12" s="621"/>
      <c r="AZ12" s="621"/>
      <c r="BA12" s="621"/>
      <c r="BB12" s="621"/>
      <c r="BC12" s="621"/>
      <c r="BD12" s="621"/>
      <c r="BE12" s="621"/>
      <c r="BF12" s="622"/>
      <c r="BG12" s="623">
        <v>15377187</v>
      </c>
      <c r="BH12" s="624"/>
      <c r="BI12" s="624"/>
      <c r="BJ12" s="624"/>
      <c r="BK12" s="624"/>
      <c r="BL12" s="624"/>
      <c r="BM12" s="624"/>
      <c r="BN12" s="625"/>
      <c r="BO12" s="626">
        <v>50.1</v>
      </c>
      <c r="BP12" s="626"/>
      <c r="BQ12" s="626"/>
      <c r="BR12" s="626"/>
      <c r="BS12" s="627">
        <v>1907000</v>
      </c>
      <c r="BT12" s="627"/>
      <c r="BU12" s="627"/>
      <c r="BV12" s="627"/>
      <c r="BW12" s="627"/>
      <c r="BX12" s="627"/>
      <c r="BY12" s="627"/>
      <c r="BZ12" s="627"/>
      <c r="CA12" s="627"/>
      <c r="CB12" s="631"/>
      <c r="CD12" s="620" t="s">
        <v>240</v>
      </c>
      <c r="CE12" s="621"/>
      <c r="CF12" s="621"/>
      <c r="CG12" s="621"/>
      <c r="CH12" s="621"/>
      <c r="CI12" s="621"/>
      <c r="CJ12" s="621"/>
      <c r="CK12" s="621"/>
      <c r="CL12" s="621"/>
      <c r="CM12" s="621"/>
      <c r="CN12" s="621"/>
      <c r="CO12" s="621"/>
      <c r="CP12" s="621"/>
      <c r="CQ12" s="622"/>
      <c r="CR12" s="623">
        <v>3889101</v>
      </c>
      <c r="CS12" s="624"/>
      <c r="CT12" s="624"/>
      <c r="CU12" s="624"/>
      <c r="CV12" s="624"/>
      <c r="CW12" s="624"/>
      <c r="CX12" s="624"/>
      <c r="CY12" s="625"/>
      <c r="CZ12" s="626">
        <v>3.6</v>
      </c>
      <c r="DA12" s="626"/>
      <c r="DB12" s="626"/>
      <c r="DC12" s="626"/>
      <c r="DD12" s="632">
        <v>1151549</v>
      </c>
      <c r="DE12" s="624"/>
      <c r="DF12" s="624"/>
      <c r="DG12" s="624"/>
      <c r="DH12" s="624"/>
      <c r="DI12" s="624"/>
      <c r="DJ12" s="624"/>
      <c r="DK12" s="624"/>
      <c r="DL12" s="624"/>
      <c r="DM12" s="624"/>
      <c r="DN12" s="624"/>
      <c r="DO12" s="624"/>
      <c r="DP12" s="625"/>
      <c r="DQ12" s="632">
        <v>1875684</v>
      </c>
      <c r="DR12" s="624"/>
      <c r="DS12" s="624"/>
      <c r="DT12" s="624"/>
      <c r="DU12" s="624"/>
      <c r="DV12" s="624"/>
      <c r="DW12" s="624"/>
      <c r="DX12" s="624"/>
      <c r="DY12" s="624"/>
      <c r="DZ12" s="624"/>
      <c r="EA12" s="624"/>
      <c r="EB12" s="624"/>
      <c r="EC12" s="633"/>
    </row>
    <row r="13" spans="2:143" ht="11.25" customHeight="1" x14ac:dyDescent="0.15">
      <c r="B13" s="620" t="s">
        <v>241</v>
      </c>
      <c r="C13" s="621"/>
      <c r="D13" s="621"/>
      <c r="E13" s="621"/>
      <c r="F13" s="621"/>
      <c r="G13" s="621"/>
      <c r="H13" s="621"/>
      <c r="I13" s="621"/>
      <c r="J13" s="621"/>
      <c r="K13" s="621"/>
      <c r="L13" s="621"/>
      <c r="M13" s="621"/>
      <c r="N13" s="621"/>
      <c r="O13" s="621"/>
      <c r="P13" s="621"/>
      <c r="Q13" s="622"/>
      <c r="R13" s="623" t="s">
        <v>121</v>
      </c>
      <c r="S13" s="624"/>
      <c r="T13" s="624"/>
      <c r="U13" s="624"/>
      <c r="V13" s="624"/>
      <c r="W13" s="624"/>
      <c r="X13" s="624"/>
      <c r="Y13" s="625"/>
      <c r="Z13" s="626" t="s">
        <v>121</v>
      </c>
      <c r="AA13" s="626"/>
      <c r="AB13" s="626"/>
      <c r="AC13" s="626"/>
      <c r="AD13" s="627" t="s">
        <v>121</v>
      </c>
      <c r="AE13" s="627"/>
      <c r="AF13" s="627"/>
      <c r="AG13" s="627"/>
      <c r="AH13" s="627"/>
      <c r="AI13" s="627"/>
      <c r="AJ13" s="627"/>
      <c r="AK13" s="627"/>
      <c r="AL13" s="628" t="s">
        <v>121</v>
      </c>
      <c r="AM13" s="629"/>
      <c r="AN13" s="629"/>
      <c r="AO13" s="630"/>
      <c r="AP13" s="620" t="s">
        <v>242</v>
      </c>
      <c r="AQ13" s="621"/>
      <c r="AR13" s="621"/>
      <c r="AS13" s="621"/>
      <c r="AT13" s="621"/>
      <c r="AU13" s="621"/>
      <c r="AV13" s="621"/>
      <c r="AW13" s="621"/>
      <c r="AX13" s="621"/>
      <c r="AY13" s="621"/>
      <c r="AZ13" s="621"/>
      <c r="BA13" s="621"/>
      <c r="BB13" s="621"/>
      <c r="BC13" s="621"/>
      <c r="BD13" s="621"/>
      <c r="BE13" s="621"/>
      <c r="BF13" s="622"/>
      <c r="BG13" s="623">
        <v>15330792</v>
      </c>
      <c r="BH13" s="624"/>
      <c r="BI13" s="624"/>
      <c r="BJ13" s="624"/>
      <c r="BK13" s="624"/>
      <c r="BL13" s="624"/>
      <c r="BM13" s="624"/>
      <c r="BN13" s="625"/>
      <c r="BO13" s="626">
        <v>50</v>
      </c>
      <c r="BP13" s="626"/>
      <c r="BQ13" s="626"/>
      <c r="BR13" s="626"/>
      <c r="BS13" s="627">
        <v>1907000</v>
      </c>
      <c r="BT13" s="627"/>
      <c r="BU13" s="627"/>
      <c r="BV13" s="627"/>
      <c r="BW13" s="627"/>
      <c r="BX13" s="627"/>
      <c r="BY13" s="627"/>
      <c r="BZ13" s="627"/>
      <c r="CA13" s="627"/>
      <c r="CB13" s="631"/>
      <c r="CD13" s="620" t="s">
        <v>243</v>
      </c>
      <c r="CE13" s="621"/>
      <c r="CF13" s="621"/>
      <c r="CG13" s="621"/>
      <c r="CH13" s="621"/>
      <c r="CI13" s="621"/>
      <c r="CJ13" s="621"/>
      <c r="CK13" s="621"/>
      <c r="CL13" s="621"/>
      <c r="CM13" s="621"/>
      <c r="CN13" s="621"/>
      <c r="CO13" s="621"/>
      <c r="CP13" s="621"/>
      <c r="CQ13" s="622"/>
      <c r="CR13" s="623">
        <v>13761732</v>
      </c>
      <c r="CS13" s="624"/>
      <c r="CT13" s="624"/>
      <c r="CU13" s="624"/>
      <c r="CV13" s="624"/>
      <c r="CW13" s="624"/>
      <c r="CX13" s="624"/>
      <c r="CY13" s="625"/>
      <c r="CZ13" s="626">
        <v>12.7</v>
      </c>
      <c r="DA13" s="626"/>
      <c r="DB13" s="626"/>
      <c r="DC13" s="626"/>
      <c r="DD13" s="632">
        <v>7449189</v>
      </c>
      <c r="DE13" s="624"/>
      <c r="DF13" s="624"/>
      <c r="DG13" s="624"/>
      <c r="DH13" s="624"/>
      <c r="DI13" s="624"/>
      <c r="DJ13" s="624"/>
      <c r="DK13" s="624"/>
      <c r="DL13" s="624"/>
      <c r="DM13" s="624"/>
      <c r="DN13" s="624"/>
      <c r="DO13" s="624"/>
      <c r="DP13" s="625"/>
      <c r="DQ13" s="632">
        <v>7060119</v>
      </c>
      <c r="DR13" s="624"/>
      <c r="DS13" s="624"/>
      <c r="DT13" s="624"/>
      <c r="DU13" s="624"/>
      <c r="DV13" s="624"/>
      <c r="DW13" s="624"/>
      <c r="DX13" s="624"/>
      <c r="DY13" s="624"/>
      <c r="DZ13" s="624"/>
      <c r="EA13" s="624"/>
      <c r="EB13" s="624"/>
      <c r="EC13" s="633"/>
    </row>
    <row r="14" spans="2:143" ht="11.25" customHeight="1" x14ac:dyDescent="0.15">
      <c r="B14" s="620" t="s">
        <v>244</v>
      </c>
      <c r="C14" s="621"/>
      <c r="D14" s="621"/>
      <c r="E14" s="621"/>
      <c r="F14" s="621"/>
      <c r="G14" s="621"/>
      <c r="H14" s="621"/>
      <c r="I14" s="621"/>
      <c r="J14" s="621"/>
      <c r="K14" s="621"/>
      <c r="L14" s="621"/>
      <c r="M14" s="621"/>
      <c r="N14" s="621"/>
      <c r="O14" s="621"/>
      <c r="P14" s="621"/>
      <c r="Q14" s="622"/>
      <c r="R14" s="623">
        <v>3906</v>
      </c>
      <c r="S14" s="624"/>
      <c r="T14" s="624"/>
      <c r="U14" s="624"/>
      <c r="V14" s="624"/>
      <c r="W14" s="624"/>
      <c r="X14" s="624"/>
      <c r="Y14" s="625"/>
      <c r="Z14" s="626">
        <v>0</v>
      </c>
      <c r="AA14" s="626"/>
      <c r="AB14" s="626"/>
      <c r="AC14" s="626"/>
      <c r="AD14" s="627">
        <v>3906</v>
      </c>
      <c r="AE14" s="627"/>
      <c r="AF14" s="627"/>
      <c r="AG14" s="627"/>
      <c r="AH14" s="627"/>
      <c r="AI14" s="627"/>
      <c r="AJ14" s="627"/>
      <c r="AK14" s="627"/>
      <c r="AL14" s="628">
        <v>0</v>
      </c>
      <c r="AM14" s="629"/>
      <c r="AN14" s="629"/>
      <c r="AO14" s="630"/>
      <c r="AP14" s="620" t="s">
        <v>245</v>
      </c>
      <c r="AQ14" s="621"/>
      <c r="AR14" s="621"/>
      <c r="AS14" s="621"/>
      <c r="AT14" s="621"/>
      <c r="AU14" s="621"/>
      <c r="AV14" s="621"/>
      <c r="AW14" s="621"/>
      <c r="AX14" s="621"/>
      <c r="AY14" s="621"/>
      <c r="AZ14" s="621"/>
      <c r="BA14" s="621"/>
      <c r="BB14" s="621"/>
      <c r="BC14" s="621"/>
      <c r="BD14" s="621"/>
      <c r="BE14" s="621"/>
      <c r="BF14" s="622"/>
      <c r="BG14" s="623">
        <v>708344</v>
      </c>
      <c r="BH14" s="624"/>
      <c r="BI14" s="624"/>
      <c r="BJ14" s="624"/>
      <c r="BK14" s="624"/>
      <c r="BL14" s="624"/>
      <c r="BM14" s="624"/>
      <c r="BN14" s="625"/>
      <c r="BO14" s="626">
        <v>2.2999999999999998</v>
      </c>
      <c r="BP14" s="626"/>
      <c r="BQ14" s="626"/>
      <c r="BR14" s="626"/>
      <c r="BS14" s="627" t="s">
        <v>121</v>
      </c>
      <c r="BT14" s="627"/>
      <c r="BU14" s="627"/>
      <c r="BV14" s="627"/>
      <c r="BW14" s="627"/>
      <c r="BX14" s="627"/>
      <c r="BY14" s="627"/>
      <c r="BZ14" s="627"/>
      <c r="CA14" s="627"/>
      <c r="CB14" s="631"/>
      <c r="CD14" s="620" t="s">
        <v>246</v>
      </c>
      <c r="CE14" s="621"/>
      <c r="CF14" s="621"/>
      <c r="CG14" s="621"/>
      <c r="CH14" s="621"/>
      <c r="CI14" s="621"/>
      <c r="CJ14" s="621"/>
      <c r="CK14" s="621"/>
      <c r="CL14" s="621"/>
      <c r="CM14" s="621"/>
      <c r="CN14" s="621"/>
      <c r="CO14" s="621"/>
      <c r="CP14" s="621"/>
      <c r="CQ14" s="622"/>
      <c r="CR14" s="623">
        <v>3163459</v>
      </c>
      <c r="CS14" s="624"/>
      <c r="CT14" s="624"/>
      <c r="CU14" s="624"/>
      <c r="CV14" s="624"/>
      <c r="CW14" s="624"/>
      <c r="CX14" s="624"/>
      <c r="CY14" s="625"/>
      <c r="CZ14" s="626">
        <v>2.9</v>
      </c>
      <c r="DA14" s="626"/>
      <c r="DB14" s="626"/>
      <c r="DC14" s="626"/>
      <c r="DD14" s="632">
        <v>4309</v>
      </c>
      <c r="DE14" s="624"/>
      <c r="DF14" s="624"/>
      <c r="DG14" s="624"/>
      <c r="DH14" s="624"/>
      <c r="DI14" s="624"/>
      <c r="DJ14" s="624"/>
      <c r="DK14" s="624"/>
      <c r="DL14" s="624"/>
      <c r="DM14" s="624"/>
      <c r="DN14" s="624"/>
      <c r="DO14" s="624"/>
      <c r="DP14" s="625"/>
      <c r="DQ14" s="632">
        <v>3114733</v>
      </c>
      <c r="DR14" s="624"/>
      <c r="DS14" s="624"/>
      <c r="DT14" s="624"/>
      <c r="DU14" s="624"/>
      <c r="DV14" s="624"/>
      <c r="DW14" s="624"/>
      <c r="DX14" s="624"/>
      <c r="DY14" s="624"/>
      <c r="DZ14" s="624"/>
      <c r="EA14" s="624"/>
      <c r="EB14" s="624"/>
      <c r="EC14" s="633"/>
    </row>
    <row r="15" spans="2:143" ht="11.25" customHeight="1" x14ac:dyDescent="0.15">
      <c r="B15" s="620" t="s">
        <v>247</v>
      </c>
      <c r="C15" s="621"/>
      <c r="D15" s="621"/>
      <c r="E15" s="621"/>
      <c r="F15" s="621"/>
      <c r="G15" s="621"/>
      <c r="H15" s="621"/>
      <c r="I15" s="621"/>
      <c r="J15" s="621"/>
      <c r="K15" s="621"/>
      <c r="L15" s="621"/>
      <c r="M15" s="621"/>
      <c r="N15" s="621"/>
      <c r="O15" s="621"/>
      <c r="P15" s="621"/>
      <c r="Q15" s="622"/>
      <c r="R15" s="623" t="s">
        <v>121</v>
      </c>
      <c r="S15" s="624"/>
      <c r="T15" s="624"/>
      <c r="U15" s="624"/>
      <c r="V15" s="624"/>
      <c r="W15" s="624"/>
      <c r="X15" s="624"/>
      <c r="Y15" s="625"/>
      <c r="Z15" s="626" t="s">
        <v>121</v>
      </c>
      <c r="AA15" s="626"/>
      <c r="AB15" s="626"/>
      <c r="AC15" s="626"/>
      <c r="AD15" s="627" t="s">
        <v>121</v>
      </c>
      <c r="AE15" s="627"/>
      <c r="AF15" s="627"/>
      <c r="AG15" s="627"/>
      <c r="AH15" s="627"/>
      <c r="AI15" s="627"/>
      <c r="AJ15" s="627"/>
      <c r="AK15" s="627"/>
      <c r="AL15" s="628" t="s">
        <v>121</v>
      </c>
      <c r="AM15" s="629"/>
      <c r="AN15" s="629"/>
      <c r="AO15" s="630"/>
      <c r="AP15" s="620" t="s">
        <v>248</v>
      </c>
      <c r="AQ15" s="621"/>
      <c r="AR15" s="621"/>
      <c r="AS15" s="621"/>
      <c r="AT15" s="621"/>
      <c r="AU15" s="621"/>
      <c r="AV15" s="621"/>
      <c r="AW15" s="621"/>
      <c r="AX15" s="621"/>
      <c r="AY15" s="621"/>
      <c r="AZ15" s="621"/>
      <c r="BA15" s="621"/>
      <c r="BB15" s="621"/>
      <c r="BC15" s="621"/>
      <c r="BD15" s="621"/>
      <c r="BE15" s="621"/>
      <c r="BF15" s="622"/>
      <c r="BG15" s="623">
        <v>1982562</v>
      </c>
      <c r="BH15" s="624"/>
      <c r="BI15" s="624"/>
      <c r="BJ15" s="624"/>
      <c r="BK15" s="624"/>
      <c r="BL15" s="624"/>
      <c r="BM15" s="624"/>
      <c r="BN15" s="625"/>
      <c r="BO15" s="626">
        <v>6.5</v>
      </c>
      <c r="BP15" s="626"/>
      <c r="BQ15" s="626"/>
      <c r="BR15" s="626"/>
      <c r="BS15" s="627" t="s">
        <v>121</v>
      </c>
      <c r="BT15" s="627"/>
      <c r="BU15" s="627"/>
      <c r="BV15" s="627"/>
      <c r="BW15" s="627"/>
      <c r="BX15" s="627"/>
      <c r="BY15" s="627"/>
      <c r="BZ15" s="627"/>
      <c r="CA15" s="627"/>
      <c r="CB15" s="631"/>
      <c r="CD15" s="620" t="s">
        <v>249</v>
      </c>
      <c r="CE15" s="621"/>
      <c r="CF15" s="621"/>
      <c r="CG15" s="621"/>
      <c r="CH15" s="621"/>
      <c r="CI15" s="621"/>
      <c r="CJ15" s="621"/>
      <c r="CK15" s="621"/>
      <c r="CL15" s="621"/>
      <c r="CM15" s="621"/>
      <c r="CN15" s="621"/>
      <c r="CO15" s="621"/>
      <c r="CP15" s="621"/>
      <c r="CQ15" s="622"/>
      <c r="CR15" s="623">
        <v>12465657</v>
      </c>
      <c r="CS15" s="624"/>
      <c r="CT15" s="624"/>
      <c r="CU15" s="624"/>
      <c r="CV15" s="624"/>
      <c r="CW15" s="624"/>
      <c r="CX15" s="624"/>
      <c r="CY15" s="625"/>
      <c r="CZ15" s="626">
        <v>11.5</v>
      </c>
      <c r="DA15" s="626"/>
      <c r="DB15" s="626"/>
      <c r="DC15" s="626"/>
      <c r="DD15" s="632">
        <v>1976059</v>
      </c>
      <c r="DE15" s="624"/>
      <c r="DF15" s="624"/>
      <c r="DG15" s="624"/>
      <c r="DH15" s="624"/>
      <c r="DI15" s="624"/>
      <c r="DJ15" s="624"/>
      <c r="DK15" s="624"/>
      <c r="DL15" s="624"/>
      <c r="DM15" s="624"/>
      <c r="DN15" s="624"/>
      <c r="DO15" s="624"/>
      <c r="DP15" s="625"/>
      <c r="DQ15" s="632">
        <v>7691383</v>
      </c>
      <c r="DR15" s="624"/>
      <c r="DS15" s="624"/>
      <c r="DT15" s="624"/>
      <c r="DU15" s="624"/>
      <c r="DV15" s="624"/>
      <c r="DW15" s="624"/>
      <c r="DX15" s="624"/>
      <c r="DY15" s="624"/>
      <c r="DZ15" s="624"/>
      <c r="EA15" s="624"/>
      <c r="EB15" s="624"/>
      <c r="EC15" s="633"/>
    </row>
    <row r="16" spans="2:143" ht="11.25" customHeight="1" x14ac:dyDescent="0.15">
      <c r="B16" s="620" t="s">
        <v>250</v>
      </c>
      <c r="C16" s="621"/>
      <c r="D16" s="621"/>
      <c r="E16" s="621"/>
      <c r="F16" s="621"/>
      <c r="G16" s="621"/>
      <c r="H16" s="621"/>
      <c r="I16" s="621"/>
      <c r="J16" s="621"/>
      <c r="K16" s="621"/>
      <c r="L16" s="621"/>
      <c r="M16" s="621"/>
      <c r="N16" s="621"/>
      <c r="O16" s="621"/>
      <c r="P16" s="621"/>
      <c r="Q16" s="622"/>
      <c r="R16" s="623">
        <v>67495</v>
      </c>
      <c r="S16" s="624"/>
      <c r="T16" s="624"/>
      <c r="U16" s="624"/>
      <c r="V16" s="624"/>
      <c r="W16" s="624"/>
      <c r="X16" s="624"/>
      <c r="Y16" s="625"/>
      <c r="Z16" s="626">
        <v>0.1</v>
      </c>
      <c r="AA16" s="626"/>
      <c r="AB16" s="626"/>
      <c r="AC16" s="626"/>
      <c r="AD16" s="627">
        <v>67495</v>
      </c>
      <c r="AE16" s="627"/>
      <c r="AF16" s="627"/>
      <c r="AG16" s="627"/>
      <c r="AH16" s="627"/>
      <c r="AI16" s="627"/>
      <c r="AJ16" s="627"/>
      <c r="AK16" s="627"/>
      <c r="AL16" s="628">
        <v>0.1</v>
      </c>
      <c r="AM16" s="629"/>
      <c r="AN16" s="629"/>
      <c r="AO16" s="630"/>
      <c r="AP16" s="620" t="s">
        <v>251</v>
      </c>
      <c r="AQ16" s="621"/>
      <c r="AR16" s="621"/>
      <c r="AS16" s="621"/>
      <c r="AT16" s="621"/>
      <c r="AU16" s="621"/>
      <c r="AV16" s="621"/>
      <c r="AW16" s="621"/>
      <c r="AX16" s="621"/>
      <c r="AY16" s="621"/>
      <c r="AZ16" s="621"/>
      <c r="BA16" s="621"/>
      <c r="BB16" s="621"/>
      <c r="BC16" s="621"/>
      <c r="BD16" s="621"/>
      <c r="BE16" s="621"/>
      <c r="BF16" s="622"/>
      <c r="BG16" s="623">
        <v>5734</v>
      </c>
      <c r="BH16" s="624"/>
      <c r="BI16" s="624"/>
      <c r="BJ16" s="624"/>
      <c r="BK16" s="624"/>
      <c r="BL16" s="624"/>
      <c r="BM16" s="624"/>
      <c r="BN16" s="625"/>
      <c r="BO16" s="626">
        <v>0</v>
      </c>
      <c r="BP16" s="626"/>
      <c r="BQ16" s="626"/>
      <c r="BR16" s="626"/>
      <c r="BS16" s="627" t="s">
        <v>121</v>
      </c>
      <c r="BT16" s="627"/>
      <c r="BU16" s="627"/>
      <c r="BV16" s="627"/>
      <c r="BW16" s="627"/>
      <c r="BX16" s="627"/>
      <c r="BY16" s="627"/>
      <c r="BZ16" s="627"/>
      <c r="CA16" s="627"/>
      <c r="CB16" s="631"/>
      <c r="CD16" s="620" t="s">
        <v>252</v>
      </c>
      <c r="CE16" s="621"/>
      <c r="CF16" s="621"/>
      <c r="CG16" s="621"/>
      <c r="CH16" s="621"/>
      <c r="CI16" s="621"/>
      <c r="CJ16" s="621"/>
      <c r="CK16" s="621"/>
      <c r="CL16" s="621"/>
      <c r="CM16" s="621"/>
      <c r="CN16" s="621"/>
      <c r="CO16" s="621"/>
      <c r="CP16" s="621"/>
      <c r="CQ16" s="622"/>
      <c r="CR16" s="623" t="s">
        <v>121</v>
      </c>
      <c r="CS16" s="624"/>
      <c r="CT16" s="624"/>
      <c r="CU16" s="624"/>
      <c r="CV16" s="624"/>
      <c r="CW16" s="624"/>
      <c r="CX16" s="624"/>
      <c r="CY16" s="625"/>
      <c r="CZ16" s="626" t="s">
        <v>121</v>
      </c>
      <c r="DA16" s="626"/>
      <c r="DB16" s="626"/>
      <c r="DC16" s="626"/>
      <c r="DD16" s="632" t="s">
        <v>121</v>
      </c>
      <c r="DE16" s="624"/>
      <c r="DF16" s="624"/>
      <c r="DG16" s="624"/>
      <c r="DH16" s="624"/>
      <c r="DI16" s="624"/>
      <c r="DJ16" s="624"/>
      <c r="DK16" s="624"/>
      <c r="DL16" s="624"/>
      <c r="DM16" s="624"/>
      <c r="DN16" s="624"/>
      <c r="DO16" s="624"/>
      <c r="DP16" s="625"/>
      <c r="DQ16" s="632" t="s">
        <v>121</v>
      </c>
      <c r="DR16" s="624"/>
      <c r="DS16" s="624"/>
      <c r="DT16" s="624"/>
      <c r="DU16" s="624"/>
      <c r="DV16" s="624"/>
      <c r="DW16" s="624"/>
      <c r="DX16" s="624"/>
      <c r="DY16" s="624"/>
      <c r="DZ16" s="624"/>
      <c r="EA16" s="624"/>
      <c r="EB16" s="624"/>
      <c r="EC16" s="633"/>
    </row>
    <row r="17" spans="2:133" ht="11.25" customHeight="1" x14ac:dyDescent="0.15">
      <c r="B17" s="620" t="s">
        <v>253</v>
      </c>
      <c r="C17" s="621"/>
      <c r="D17" s="621"/>
      <c r="E17" s="621"/>
      <c r="F17" s="621"/>
      <c r="G17" s="621"/>
      <c r="H17" s="621"/>
      <c r="I17" s="621"/>
      <c r="J17" s="621"/>
      <c r="K17" s="621"/>
      <c r="L17" s="621"/>
      <c r="M17" s="621"/>
      <c r="N17" s="621"/>
      <c r="O17" s="621"/>
      <c r="P17" s="621"/>
      <c r="Q17" s="622"/>
      <c r="R17" s="623">
        <v>417510</v>
      </c>
      <c r="S17" s="624"/>
      <c r="T17" s="624"/>
      <c r="U17" s="624"/>
      <c r="V17" s="624"/>
      <c r="W17" s="624"/>
      <c r="X17" s="624"/>
      <c r="Y17" s="625"/>
      <c r="Z17" s="626">
        <v>0.4</v>
      </c>
      <c r="AA17" s="626"/>
      <c r="AB17" s="626"/>
      <c r="AC17" s="626"/>
      <c r="AD17" s="627">
        <v>417510</v>
      </c>
      <c r="AE17" s="627"/>
      <c r="AF17" s="627"/>
      <c r="AG17" s="627"/>
      <c r="AH17" s="627"/>
      <c r="AI17" s="627"/>
      <c r="AJ17" s="627"/>
      <c r="AK17" s="627"/>
      <c r="AL17" s="628">
        <v>0.7</v>
      </c>
      <c r="AM17" s="629"/>
      <c r="AN17" s="629"/>
      <c r="AO17" s="630"/>
      <c r="AP17" s="620" t="s">
        <v>254</v>
      </c>
      <c r="AQ17" s="621"/>
      <c r="AR17" s="621"/>
      <c r="AS17" s="621"/>
      <c r="AT17" s="621"/>
      <c r="AU17" s="621"/>
      <c r="AV17" s="621"/>
      <c r="AW17" s="621"/>
      <c r="AX17" s="621"/>
      <c r="AY17" s="621"/>
      <c r="AZ17" s="621"/>
      <c r="BA17" s="621"/>
      <c r="BB17" s="621"/>
      <c r="BC17" s="621"/>
      <c r="BD17" s="621"/>
      <c r="BE17" s="621"/>
      <c r="BF17" s="622"/>
      <c r="BG17" s="623" t="s">
        <v>121</v>
      </c>
      <c r="BH17" s="624"/>
      <c r="BI17" s="624"/>
      <c r="BJ17" s="624"/>
      <c r="BK17" s="624"/>
      <c r="BL17" s="624"/>
      <c r="BM17" s="624"/>
      <c r="BN17" s="625"/>
      <c r="BO17" s="626" t="s">
        <v>121</v>
      </c>
      <c r="BP17" s="626"/>
      <c r="BQ17" s="626"/>
      <c r="BR17" s="626"/>
      <c r="BS17" s="627" t="s">
        <v>121</v>
      </c>
      <c r="BT17" s="627"/>
      <c r="BU17" s="627"/>
      <c r="BV17" s="627"/>
      <c r="BW17" s="627"/>
      <c r="BX17" s="627"/>
      <c r="BY17" s="627"/>
      <c r="BZ17" s="627"/>
      <c r="CA17" s="627"/>
      <c r="CB17" s="631"/>
      <c r="CD17" s="620" t="s">
        <v>255</v>
      </c>
      <c r="CE17" s="621"/>
      <c r="CF17" s="621"/>
      <c r="CG17" s="621"/>
      <c r="CH17" s="621"/>
      <c r="CI17" s="621"/>
      <c r="CJ17" s="621"/>
      <c r="CK17" s="621"/>
      <c r="CL17" s="621"/>
      <c r="CM17" s="621"/>
      <c r="CN17" s="621"/>
      <c r="CO17" s="621"/>
      <c r="CP17" s="621"/>
      <c r="CQ17" s="622"/>
      <c r="CR17" s="623">
        <v>9827271</v>
      </c>
      <c r="CS17" s="624"/>
      <c r="CT17" s="624"/>
      <c r="CU17" s="624"/>
      <c r="CV17" s="624"/>
      <c r="CW17" s="624"/>
      <c r="CX17" s="624"/>
      <c r="CY17" s="625"/>
      <c r="CZ17" s="626">
        <v>9</v>
      </c>
      <c r="DA17" s="626"/>
      <c r="DB17" s="626"/>
      <c r="DC17" s="626"/>
      <c r="DD17" s="632" t="s">
        <v>121</v>
      </c>
      <c r="DE17" s="624"/>
      <c r="DF17" s="624"/>
      <c r="DG17" s="624"/>
      <c r="DH17" s="624"/>
      <c r="DI17" s="624"/>
      <c r="DJ17" s="624"/>
      <c r="DK17" s="624"/>
      <c r="DL17" s="624"/>
      <c r="DM17" s="624"/>
      <c r="DN17" s="624"/>
      <c r="DO17" s="624"/>
      <c r="DP17" s="625"/>
      <c r="DQ17" s="632">
        <v>9503880</v>
      </c>
      <c r="DR17" s="624"/>
      <c r="DS17" s="624"/>
      <c r="DT17" s="624"/>
      <c r="DU17" s="624"/>
      <c r="DV17" s="624"/>
      <c r="DW17" s="624"/>
      <c r="DX17" s="624"/>
      <c r="DY17" s="624"/>
      <c r="DZ17" s="624"/>
      <c r="EA17" s="624"/>
      <c r="EB17" s="624"/>
      <c r="EC17" s="633"/>
    </row>
    <row r="18" spans="2:133" ht="11.25" customHeight="1" x14ac:dyDescent="0.15">
      <c r="B18" s="620" t="s">
        <v>256</v>
      </c>
      <c r="C18" s="621"/>
      <c r="D18" s="621"/>
      <c r="E18" s="621"/>
      <c r="F18" s="621"/>
      <c r="G18" s="621"/>
      <c r="H18" s="621"/>
      <c r="I18" s="621"/>
      <c r="J18" s="621"/>
      <c r="K18" s="621"/>
      <c r="L18" s="621"/>
      <c r="M18" s="621"/>
      <c r="N18" s="621"/>
      <c r="O18" s="621"/>
      <c r="P18" s="621"/>
      <c r="Q18" s="622"/>
      <c r="R18" s="623">
        <v>268688</v>
      </c>
      <c r="S18" s="624"/>
      <c r="T18" s="624"/>
      <c r="U18" s="624"/>
      <c r="V18" s="624"/>
      <c r="W18" s="624"/>
      <c r="X18" s="624"/>
      <c r="Y18" s="625"/>
      <c r="Z18" s="626">
        <v>0.2</v>
      </c>
      <c r="AA18" s="626"/>
      <c r="AB18" s="626"/>
      <c r="AC18" s="626"/>
      <c r="AD18" s="627">
        <v>268688</v>
      </c>
      <c r="AE18" s="627"/>
      <c r="AF18" s="627"/>
      <c r="AG18" s="627"/>
      <c r="AH18" s="627"/>
      <c r="AI18" s="627"/>
      <c r="AJ18" s="627"/>
      <c r="AK18" s="627"/>
      <c r="AL18" s="628">
        <v>0.5</v>
      </c>
      <c r="AM18" s="629"/>
      <c r="AN18" s="629"/>
      <c r="AO18" s="630"/>
      <c r="AP18" s="620" t="s">
        <v>257</v>
      </c>
      <c r="AQ18" s="621"/>
      <c r="AR18" s="621"/>
      <c r="AS18" s="621"/>
      <c r="AT18" s="621"/>
      <c r="AU18" s="621"/>
      <c r="AV18" s="621"/>
      <c r="AW18" s="621"/>
      <c r="AX18" s="621"/>
      <c r="AY18" s="621"/>
      <c r="AZ18" s="621"/>
      <c r="BA18" s="621"/>
      <c r="BB18" s="621"/>
      <c r="BC18" s="621"/>
      <c r="BD18" s="621"/>
      <c r="BE18" s="621"/>
      <c r="BF18" s="622"/>
      <c r="BG18" s="623" t="s">
        <v>121</v>
      </c>
      <c r="BH18" s="624"/>
      <c r="BI18" s="624"/>
      <c r="BJ18" s="624"/>
      <c r="BK18" s="624"/>
      <c r="BL18" s="624"/>
      <c r="BM18" s="624"/>
      <c r="BN18" s="625"/>
      <c r="BO18" s="626" t="s">
        <v>121</v>
      </c>
      <c r="BP18" s="626"/>
      <c r="BQ18" s="626"/>
      <c r="BR18" s="626"/>
      <c r="BS18" s="627" t="s">
        <v>121</v>
      </c>
      <c r="BT18" s="627"/>
      <c r="BU18" s="627"/>
      <c r="BV18" s="627"/>
      <c r="BW18" s="627"/>
      <c r="BX18" s="627"/>
      <c r="BY18" s="627"/>
      <c r="BZ18" s="627"/>
      <c r="CA18" s="627"/>
      <c r="CB18" s="631"/>
      <c r="CD18" s="620" t="s">
        <v>258</v>
      </c>
      <c r="CE18" s="621"/>
      <c r="CF18" s="621"/>
      <c r="CG18" s="621"/>
      <c r="CH18" s="621"/>
      <c r="CI18" s="621"/>
      <c r="CJ18" s="621"/>
      <c r="CK18" s="621"/>
      <c r="CL18" s="621"/>
      <c r="CM18" s="621"/>
      <c r="CN18" s="621"/>
      <c r="CO18" s="621"/>
      <c r="CP18" s="621"/>
      <c r="CQ18" s="622"/>
      <c r="CR18" s="623">
        <v>669205</v>
      </c>
      <c r="CS18" s="624"/>
      <c r="CT18" s="624"/>
      <c r="CU18" s="624"/>
      <c r="CV18" s="624"/>
      <c r="CW18" s="624"/>
      <c r="CX18" s="624"/>
      <c r="CY18" s="625"/>
      <c r="CZ18" s="626">
        <v>0.6</v>
      </c>
      <c r="DA18" s="626"/>
      <c r="DB18" s="626"/>
      <c r="DC18" s="626"/>
      <c r="DD18" s="632" t="s">
        <v>121</v>
      </c>
      <c r="DE18" s="624"/>
      <c r="DF18" s="624"/>
      <c r="DG18" s="624"/>
      <c r="DH18" s="624"/>
      <c r="DI18" s="624"/>
      <c r="DJ18" s="624"/>
      <c r="DK18" s="624"/>
      <c r="DL18" s="624"/>
      <c r="DM18" s="624"/>
      <c r="DN18" s="624"/>
      <c r="DO18" s="624"/>
      <c r="DP18" s="625"/>
      <c r="DQ18" s="632">
        <v>669205</v>
      </c>
      <c r="DR18" s="624"/>
      <c r="DS18" s="624"/>
      <c r="DT18" s="624"/>
      <c r="DU18" s="624"/>
      <c r="DV18" s="624"/>
      <c r="DW18" s="624"/>
      <c r="DX18" s="624"/>
      <c r="DY18" s="624"/>
      <c r="DZ18" s="624"/>
      <c r="EA18" s="624"/>
      <c r="EB18" s="624"/>
      <c r="EC18" s="633"/>
    </row>
    <row r="19" spans="2:133" ht="11.25" customHeight="1" x14ac:dyDescent="0.15">
      <c r="B19" s="620" t="s">
        <v>259</v>
      </c>
      <c r="C19" s="621"/>
      <c r="D19" s="621"/>
      <c r="E19" s="621"/>
      <c r="F19" s="621"/>
      <c r="G19" s="621"/>
      <c r="H19" s="621"/>
      <c r="I19" s="621"/>
      <c r="J19" s="621"/>
      <c r="K19" s="621"/>
      <c r="L19" s="621"/>
      <c r="M19" s="621"/>
      <c r="N19" s="621"/>
      <c r="O19" s="621"/>
      <c r="P19" s="621"/>
      <c r="Q19" s="622"/>
      <c r="R19" s="623">
        <v>227207</v>
      </c>
      <c r="S19" s="624"/>
      <c r="T19" s="624"/>
      <c r="U19" s="624"/>
      <c r="V19" s="624"/>
      <c r="W19" s="624"/>
      <c r="X19" s="624"/>
      <c r="Y19" s="625"/>
      <c r="Z19" s="626">
        <v>0.2</v>
      </c>
      <c r="AA19" s="626"/>
      <c r="AB19" s="626"/>
      <c r="AC19" s="626"/>
      <c r="AD19" s="627">
        <v>227207</v>
      </c>
      <c r="AE19" s="627"/>
      <c r="AF19" s="627"/>
      <c r="AG19" s="627"/>
      <c r="AH19" s="627"/>
      <c r="AI19" s="627"/>
      <c r="AJ19" s="627"/>
      <c r="AK19" s="627"/>
      <c r="AL19" s="628">
        <v>0.4</v>
      </c>
      <c r="AM19" s="629"/>
      <c r="AN19" s="629"/>
      <c r="AO19" s="630"/>
      <c r="AP19" s="620" t="s">
        <v>260</v>
      </c>
      <c r="AQ19" s="621"/>
      <c r="AR19" s="621"/>
      <c r="AS19" s="621"/>
      <c r="AT19" s="621"/>
      <c r="AU19" s="621"/>
      <c r="AV19" s="621"/>
      <c r="AW19" s="621"/>
      <c r="AX19" s="621"/>
      <c r="AY19" s="621"/>
      <c r="AZ19" s="621"/>
      <c r="BA19" s="621"/>
      <c r="BB19" s="621"/>
      <c r="BC19" s="621"/>
      <c r="BD19" s="621"/>
      <c r="BE19" s="621"/>
      <c r="BF19" s="622"/>
      <c r="BG19" s="623" t="s">
        <v>121</v>
      </c>
      <c r="BH19" s="624"/>
      <c r="BI19" s="624"/>
      <c r="BJ19" s="624"/>
      <c r="BK19" s="624"/>
      <c r="BL19" s="624"/>
      <c r="BM19" s="624"/>
      <c r="BN19" s="625"/>
      <c r="BO19" s="626" t="s">
        <v>121</v>
      </c>
      <c r="BP19" s="626"/>
      <c r="BQ19" s="626"/>
      <c r="BR19" s="626"/>
      <c r="BS19" s="627" t="s">
        <v>121</v>
      </c>
      <c r="BT19" s="627"/>
      <c r="BU19" s="627"/>
      <c r="BV19" s="627"/>
      <c r="BW19" s="627"/>
      <c r="BX19" s="627"/>
      <c r="BY19" s="627"/>
      <c r="BZ19" s="627"/>
      <c r="CA19" s="627"/>
      <c r="CB19" s="631"/>
      <c r="CD19" s="620" t="s">
        <v>261</v>
      </c>
      <c r="CE19" s="621"/>
      <c r="CF19" s="621"/>
      <c r="CG19" s="621"/>
      <c r="CH19" s="621"/>
      <c r="CI19" s="621"/>
      <c r="CJ19" s="621"/>
      <c r="CK19" s="621"/>
      <c r="CL19" s="621"/>
      <c r="CM19" s="621"/>
      <c r="CN19" s="621"/>
      <c r="CO19" s="621"/>
      <c r="CP19" s="621"/>
      <c r="CQ19" s="622"/>
      <c r="CR19" s="623" t="s">
        <v>121</v>
      </c>
      <c r="CS19" s="624"/>
      <c r="CT19" s="624"/>
      <c r="CU19" s="624"/>
      <c r="CV19" s="624"/>
      <c r="CW19" s="624"/>
      <c r="CX19" s="624"/>
      <c r="CY19" s="625"/>
      <c r="CZ19" s="626" t="s">
        <v>121</v>
      </c>
      <c r="DA19" s="626"/>
      <c r="DB19" s="626"/>
      <c r="DC19" s="626"/>
      <c r="DD19" s="632" t="s">
        <v>121</v>
      </c>
      <c r="DE19" s="624"/>
      <c r="DF19" s="624"/>
      <c r="DG19" s="624"/>
      <c r="DH19" s="624"/>
      <c r="DI19" s="624"/>
      <c r="DJ19" s="624"/>
      <c r="DK19" s="624"/>
      <c r="DL19" s="624"/>
      <c r="DM19" s="624"/>
      <c r="DN19" s="624"/>
      <c r="DO19" s="624"/>
      <c r="DP19" s="625"/>
      <c r="DQ19" s="632" t="s">
        <v>121</v>
      </c>
      <c r="DR19" s="624"/>
      <c r="DS19" s="624"/>
      <c r="DT19" s="624"/>
      <c r="DU19" s="624"/>
      <c r="DV19" s="624"/>
      <c r="DW19" s="624"/>
      <c r="DX19" s="624"/>
      <c r="DY19" s="624"/>
      <c r="DZ19" s="624"/>
      <c r="EA19" s="624"/>
      <c r="EB19" s="624"/>
      <c r="EC19" s="633"/>
    </row>
    <row r="20" spans="2:133" ht="11.25" customHeight="1" x14ac:dyDescent="0.15">
      <c r="B20" s="636" t="s">
        <v>262</v>
      </c>
      <c r="C20" s="637"/>
      <c r="D20" s="637"/>
      <c r="E20" s="637"/>
      <c r="F20" s="637"/>
      <c r="G20" s="637"/>
      <c r="H20" s="637"/>
      <c r="I20" s="637"/>
      <c r="J20" s="637"/>
      <c r="K20" s="637"/>
      <c r="L20" s="637"/>
      <c r="M20" s="637"/>
      <c r="N20" s="637"/>
      <c r="O20" s="637"/>
      <c r="P20" s="637"/>
      <c r="Q20" s="638"/>
      <c r="R20" s="623">
        <v>41481</v>
      </c>
      <c r="S20" s="624"/>
      <c r="T20" s="624"/>
      <c r="U20" s="624"/>
      <c r="V20" s="624"/>
      <c r="W20" s="624"/>
      <c r="X20" s="624"/>
      <c r="Y20" s="625"/>
      <c r="Z20" s="626">
        <v>0</v>
      </c>
      <c r="AA20" s="626"/>
      <c r="AB20" s="626"/>
      <c r="AC20" s="626"/>
      <c r="AD20" s="627">
        <v>41481</v>
      </c>
      <c r="AE20" s="627"/>
      <c r="AF20" s="627"/>
      <c r="AG20" s="627"/>
      <c r="AH20" s="627"/>
      <c r="AI20" s="627"/>
      <c r="AJ20" s="627"/>
      <c r="AK20" s="627"/>
      <c r="AL20" s="628">
        <v>0.1</v>
      </c>
      <c r="AM20" s="629"/>
      <c r="AN20" s="629"/>
      <c r="AO20" s="630"/>
      <c r="AP20" s="620" t="s">
        <v>263</v>
      </c>
      <c r="AQ20" s="621"/>
      <c r="AR20" s="621"/>
      <c r="AS20" s="621"/>
      <c r="AT20" s="621"/>
      <c r="AU20" s="621"/>
      <c r="AV20" s="621"/>
      <c r="AW20" s="621"/>
      <c r="AX20" s="621"/>
      <c r="AY20" s="621"/>
      <c r="AZ20" s="621"/>
      <c r="BA20" s="621"/>
      <c r="BB20" s="621"/>
      <c r="BC20" s="621"/>
      <c r="BD20" s="621"/>
      <c r="BE20" s="621"/>
      <c r="BF20" s="622"/>
      <c r="BG20" s="623" t="s">
        <v>121</v>
      </c>
      <c r="BH20" s="624"/>
      <c r="BI20" s="624"/>
      <c r="BJ20" s="624"/>
      <c r="BK20" s="624"/>
      <c r="BL20" s="624"/>
      <c r="BM20" s="624"/>
      <c r="BN20" s="625"/>
      <c r="BO20" s="626" t="s">
        <v>121</v>
      </c>
      <c r="BP20" s="626"/>
      <c r="BQ20" s="626"/>
      <c r="BR20" s="626"/>
      <c r="BS20" s="627" t="s">
        <v>121</v>
      </c>
      <c r="BT20" s="627"/>
      <c r="BU20" s="627"/>
      <c r="BV20" s="627"/>
      <c r="BW20" s="627"/>
      <c r="BX20" s="627"/>
      <c r="BY20" s="627"/>
      <c r="BZ20" s="627"/>
      <c r="CA20" s="627"/>
      <c r="CB20" s="631"/>
      <c r="CD20" s="620" t="s">
        <v>264</v>
      </c>
      <c r="CE20" s="621"/>
      <c r="CF20" s="621"/>
      <c r="CG20" s="621"/>
      <c r="CH20" s="621"/>
      <c r="CI20" s="621"/>
      <c r="CJ20" s="621"/>
      <c r="CK20" s="621"/>
      <c r="CL20" s="621"/>
      <c r="CM20" s="621"/>
      <c r="CN20" s="621"/>
      <c r="CO20" s="621"/>
      <c r="CP20" s="621"/>
      <c r="CQ20" s="622"/>
      <c r="CR20" s="623">
        <v>108767060</v>
      </c>
      <c r="CS20" s="624"/>
      <c r="CT20" s="624"/>
      <c r="CU20" s="624"/>
      <c r="CV20" s="624"/>
      <c r="CW20" s="624"/>
      <c r="CX20" s="624"/>
      <c r="CY20" s="625"/>
      <c r="CZ20" s="626">
        <v>100</v>
      </c>
      <c r="DA20" s="626"/>
      <c r="DB20" s="626"/>
      <c r="DC20" s="626"/>
      <c r="DD20" s="632">
        <v>11779370</v>
      </c>
      <c r="DE20" s="624"/>
      <c r="DF20" s="624"/>
      <c r="DG20" s="624"/>
      <c r="DH20" s="624"/>
      <c r="DI20" s="624"/>
      <c r="DJ20" s="624"/>
      <c r="DK20" s="624"/>
      <c r="DL20" s="624"/>
      <c r="DM20" s="624"/>
      <c r="DN20" s="624"/>
      <c r="DO20" s="624"/>
      <c r="DP20" s="625"/>
      <c r="DQ20" s="632">
        <v>67329237</v>
      </c>
      <c r="DR20" s="624"/>
      <c r="DS20" s="624"/>
      <c r="DT20" s="624"/>
      <c r="DU20" s="624"/>
      <c r="DV20" s="624"/>
      <c r="DW20" s="624"/>
      <c r="DX20" s="624"/>
      <c r="DY20" s="624"/>
      <c r="DZ20" s="624"/>
      <c r="EA20" s="624"/>
      <c r="EB20" s="624"/>
      <c r="EC20" s="633"/>
    </row>
    <row r="21" spans="2:133" ht="11.25" customHeight="1" x14ac:dyDescent="0.15">
      <c r="B21" s="620" t="s">
        <v>265</v>
      </c>
      <c r="C21" s="621"/>
      <c r="D21" s="621"/>
      <c r="E21" s="621"/>
      <c r="F21" s="621"/>
      <c r="G21" s="621"/>
      <c r="H21" s="621"/>
      <c r="I21" s="621"/>
      <c r="J21" s="621"/>
      <c r="K21" s="621"/>
      <c r="L21" s="621"/>
      <c r="M21" s="621"/>
      <c r="N21" s="621"/>
      <c r="O21" s="621"/>
      <c r="P21" s="621"/>
      <c r="Q21" s="622"/>
      <c r="R21" s="623">
        <v>19335918</v>
      </c>
      <c r="S21" s="624"/>
      <c r="T21" s="624"/>
      <c r="U21" s="624"/>
      <c r="V21" s="624"/>
      <c r="W21" s="624"/>
      <c r="X21" s="624"/>
      <c r="Y21" s="625"/>
      <c r="Z21" s="626">
        <v>17.2</v>
      </c>
      <c r="AA21" s="626"/>
      <c r="AB21" s="626"/>
      <c r="AC21" s="626"/>
      <c r="AD21" s="627">
        <v>17031685</v>
      </c>
      <c r="AE21" s="627"/>
      <c r="AF21" s="627"/>
      <c r="AG21" s="627"/>
      <c r="AH21" s="627"/>
      <c r="AI21" s="627"/>
      <c r="AJ21" s="627"/>
      <c r="AK21" s="627"/>
      <c r="AL21" s="628">
        <v>30.5</v>
      </c>
      <c r="AM21" s="629"/>
      <c r="AN21" s="629"/>
      <c r="AO21" s="630"/>
      <c r="AP21" s="620" t="s">
        <v>266</v>
      </c>
      <c r="AQ21" s="639"/>
      <c r="AR21" s="639"/>
      <c r="AS21" s="639"/>
      <c r="AT21" s="639"/>
      <c r="AU21" s="639"/>
      <c r="AV21" s="639"/>
      <c r="AW21" s="639"/>
      <c r="AX21" s="639"/>
      <c r="AY21" s="639"/>
      <c r="AZ21" s="639"/>
      <c r="BA21" s="639"/>
      <c r="BB21" s="639"/>
      <c r="BC21" s="639"/>
      <c r="BD21" s="639"/>
      <c r="BE21" s="639"/>
      <c r="BF21" s="640"/>
      <c r="BG21" s="623" t="s">
        <v>121</v>
      </c>
      <c r="BH21" s="624"/>
      <c r="BI21" s="624"/>
      <c r="BJ21" s="624"/>
      <c r="BK21" s="624"/>
      <c r="BL21" s="624"/>
      <c r="BM21" s="624"/>
      <c r="BN21" s="625"/>
      <c r="BO21" s="626" t="s">
        <v>121</v>
      </c>
      <c r="BP21" s="626"/>
      <c r="BQ21" s="626"/>
      <c r="BR21" s="626"/>
      <c r="BS21" s="627" t="s">
        <v>121</v>
      </c>
      <c r="BT21" s="627"/>
      <c r="BU21" s="627"/>
      <c r="BV21" s="627"/>
      <c r="BW21" s="627"/>
      <c r="BX21" s="627"/>
      <c r="BY21" s="627"/>
      <c r="BZ21" s="627"/>
      <c r="CA21" s="627"/>
      <c r="CB21" s="631"/>
      <c r="CD21" s="646"/>
      <c r="CE21" s="647"/>
      <c r="CF21" s="647"/>
      <c r="CG21" s="647"/>
      <c r="CH21" s="647"/>
      <c r="CI21" s="647"/>
      <c r="CJ21" s="647"/>
      <c r="CK21" s="647"/>
      <c r="CL21" s="647"/>
      <c r="CM21" s="647"/>
      <c r="CN21" s="647"/>
      <c r="CO21" s="647"/>
      <c r="CP21" s="647"/>
      <c r="CQ21" s="648"/>
      <c r="CR21" s="649"/>
      <c r="CS21" s="642"/>
      <c r="CT21" s="642"/>
      <c r="CU21" s="642"/>
      <c r="CV21" s="642"/>
      <c r="CW21" s="642"/>
      <c r="CX21" s="642"/>
      <c r="CY21" s="650"/>
      <c r="CZ21" s="651"/>
      <c r="DA21" s="651"/>
      <c r="DB21" s="651"/>
      <c r="DC21" s="651"/>
      <c r="DD21" s="641"/>
      <c r="DE21" s="642"/>
      <c r="DF21" s="642"/>
      <c r="DG21" s="642"/>
      <c r="DH21" s="642"/>
      <c r="DI21" s="642"/>
      <c r="DJ21" s="642"/>
      <c r="DK21" s="642"/>
      <c r="DL21" s="642"/>
      <c r="DM21" s="642"/>
      <c r="DN21" s="642"/>
      <c r="DO21" s="642"/>
      <c r="DP21" s="650"/>
      <c r="DQ21" s="641"/>
      <c r="DR21" s="642"/>
      <c r="DS21" s="642"/>
      <c r="DT21" s="642"/>
      <c r="DU21" s="642"/>
      <c r="DV21" s="642"/>
      <c r="DW21" s="642"/>
      <c r="DX21" s="642"/>
      <c r="DY21" s="642"/>
      <c r="DZ21" s="642"/>
      <c r="EA21" s="642"/>
      <c r="EB21" s="642"/>
      <c r="EC21" s="643"/>
    </row>
    <row r="22" spans="2:133" ht="11.25" customHeight="1" x14ac:dyDescent="0.15">
      <c r="B22" s="620" t="s">
        <v>267</v>
      </c>
      <c r="C22" s="621"/>
      <c r="D22" s="621"/>
      <c r="E22" s="621"/>
      <c r="F22" s="621"/>
      <c r="G22" s="621"/>
      <c r="H22" s="621"/>
      <c r="I22" s="621"/>
      <c r="J22" s="621"/>
      <c r="K22" s="621"/>
      <c r="L22" s="621"/>
      <c r="M22" s="621"/>
      <c r="N22" s="621"/>
      <c r="O22" s="621"/>
      <c r="P22" s="621"/>
      <c r="Q22" s="622"/>
      <c r="R22" s="623">
        <v>17031685</v>
      </c>
      <c r="S22" s="624"/>
      <c r="T22" s="624"/>
      <c r="U22" s="624"/>
      <c r="V22" s="624"/>
      <c r="W22" s="624"/>
      <c r="X22" s="624"/>
      <c r="Y22" s="625"/>
      <c r="Z22" s="626">
        <v>15.1</v>
      </c>
      <c r="AA22" s="626"/>
      <c r="AB22" s="626"/>
      <c r="AC22" s="626"/>
      <c r="AD22" s="627">
        <v>17031685</v>
      </c>
      <c r="AE22" s="627"/>
      <c r="AF22" s="627"/>
      <c r="AG22" s="627"/>
      <c r="AH22" s="627"/>
      <c r="AI22" s="627"/>
      <c r="AJ22" s="627"/>
      <c r="AK22" s="627"/>
      <c r="AL22" s="628">
        <v>30.5</v>
      </c>
      <c r="AM22" s="629"/>
      <c r="AN22" s="629"/>
      <c r="AO22" s="630"/>
      <c r="AP22" s="620" t="s">
        <v>268</v>
      </c>
      <c r="AQ22" s="639"/>
      <c r="AR22" s="639"/>
      <c r="AS22" s="639"/>
      <c r="AT22" s="639"/>
      <c r="AU22" s="639"/>
      <c r="AV22" s="639"/>
      <c r="AW22" s="639"/>
      <c r="AX22" s="639"/>
      <c r="AY22" s="639"/>
      <c r="AZ22" s="639"/>
      <c r="BA22" s="639"/>
      <c r="BB22" s="639"/>
      <c r="BC22" s="639"/>
      <c r="BD22" s="639"/>
      <c r="BE22" s="639"/>
      <c r="BF22" s="640"/>
      <c r="BG22" s="623" t="s">
        <v>121</v>
      </c>
      <c r="BH22" s="624"/>
      <c r="BI22" s="624"/>
      <c r="BJ22" s="624"/>
      <c r="BK22" s="624"/>
      <c r="BL22" s="624"/>
      <c r="BM22" s="624"/>
      <c r="BN22" s="625"/>
      <c r="BO22" s="626" t="s">
        <v>121</v>
      </c>
      <c r="BP22" s="626"/>
      <c r="BQ22" s="626"/>
      <c r="BR22" s="626"/>
      <c r="BS22" s="627" t="s">
        <v>121</v>
      </c>
      <c r="BT22" s="627"/>
      <c r="BU22" s="627"/>
      <c r="BV22" s="627"/>
      <c r="BW22" s="627"/>
      <c r="BX22" s="627"/>
      <c r="BY22" s="627"/>
      <c r="BZ22" s="627"/>
      <c r="CA22" s="627"/>
      <c r="CB22" s="631"/>
      <c r="CD22" s="605" t="s">
        <v>269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270</v>
      </c>
      <c r="C23" s="621"/>
      <c r="D23" s="621"/>
      <c r="E23" s="621"/>
      <c r="F23" s="621"/>
      <c r="G23" s="621"/>
      <c r="H23" s="621"/>
      <c r="I23" s="621"/>
      <c r="J23" s="621"/>
      <c r="K23" s="621"/>
      <c r="L23" s="621"/>
      <c r="M23" s="621"/>
      <c r="N23" s="621"/>
      <c r="O23" s="621"/>
      <c r="P23" s="621"/>
      <c r="Q23" s="622"/>
      <c r="R23" s="623">
        <v>1908427</v>
      </c>
      <c r="S23" s="624"/>
      <c r="T23" s="624"/>
      <c r="U23" s="624"/>
      <c r="V23" s="624"/>
      <c r="W23" s="624"/>
      <c r="X23" s="624"/>
      <c r="Y23" s="625"/>
      <c r="Z23" s="626">
        <v>1.7</v>
      </c>
      <c r="AA23" s="626"/>
      <c r="AB23" s="626"/>
      <c r="AC23" s="626"/>
      <c r="AD23" s="627" t="s">
        <v>121</v>
      </c>
      <c r="AE23" s="627"/>
      <c r="AF23" s="627"/>
      <c r="AG23" s="627"/>
      <c r="AH23" s="627"/>
      <c r="AI23" s="627"/>
      <c r="AJ23" s="627"/>
      <c r="AK23" s="627"/>
      <c r="AL23" s="628" t="s">
        <v>121</v>
      </c>
      <c r="AM23" s="629"/>
      <c r="AN23" s="629"/>
      <c r="AO23" s="630"/>
      <c r="AP23" s="620" t="s">
        <v>271</v>
      </c>
      <c r="AQ23" s="639"/>
      <c r="AR23" s="639"/>
      <c r="AS23" s="639"/>
      <c r="AT23" s="639"/>
      <c r="AU23" s="639"/>
      <c r="AV23" s="639"/>
      <c r="AW23" s="639"/>
      <c r="AX23" s="639"/>
      <c r="AY23" s="639"/>
      <c r="AZ23" s="639"/>
      <c r="BA23" s="639"/>
      <c r="BB23" s="639"/>
      <c r="BC23" s="639"/>
      <c r="BD23" s="639"/>
      <c r="BE23" s="639"/>
      <c r="BF23" s="640"/>
      <c r="BG23" s="623" t="s">
        <v>121</v>
      </c>
      <c r="BH23" s="624"/>
      <c r="BI23" s="624"/>
      <c r="BJ23" s="624"/>
      <c r="BK23" s="624"/>
      <c r="BL23" s="624"/>
      <c r="BM23" s="624"/>
      <c r="BN23" s="625"/>
      <c r="BO23" s="626" t="s">
        <v>121</v>
      </c>
      <c r="BP23" s="626"/>
      <c r="BQ23" s="626"/>
      <c r="BR23" s="626"/>
      <c r="BS23" s="627" t="s">
        <v>121</v>
      </c>
      <c r="BT23" s="627"/>
      <c r="BU23" s="627"/>
      <c r="BV23" s="627"/>
      <c r="BW23" s="627"/>
      <c r="BX23" s="627"/>
      <c r="BY23" s="627"/>
      <c r="BZ23" s="627"/>
      <c r="CA23" s="627"/>
      <c r="CB23" s="631"/>
      <c r="CD23" s="605" t="s">
        <v>211</v>
      </c>
      <c r="CE23" s="606"/>
      <c r="CF23" s="606"/>
      <c r="CG23" s="606"/>
      <c r="CH23" s="606"/>
      <c r="CI23" s="606"/>
      <c r="CJ23" s="606"/>
      <c r="CK23" s="606"/>
      <c r="CL23" s="606"/>
      <c r="CM23" s="606"/>
      <c r="CN23" s="606"/>
      <c r="CO23" s="606"/>
      <c r="CP23" s="606"/>
      <c r="CQ23" s="607"/>
      <c r="CR23" s="605" t="s">
        <v>272</v>
      </c>
      <c r="CS23" s="606"/>
      <c r="CT23" s="606"/>
      <c r="CU23" s="606"/>
      <c r="CV23" s="606"/>
      <c r="CW23" s="606"/>
      <c r="CX23" s="606"/>
      <c r="CY23" s="607"/>
      <c r="CZ23" s="605" t="s">
        <v>273</v>
      </c>
      <c r="DA23" s="606"/>
      <c r="DB23" s="606"/>
      <c r="DC23" s="607"/>
      <c r="DD23" s="605" t="s">
        <v>274</v>
      </c>
      <c r="DE23" s="606"/>
      <c r="DF23" s="606"/>
      <c r="DG23" s="606"/>
      <c r="DH23" s="606"/>
      <c r="DI23" s="606"/>
      <c r="DJ23" s="606"/>
      <c r="DK23" s="607"/>
      <c r="DL23" s="652" t="s">
        <v>275</v>
      </c>
      <c r="DM23" s="653"/>
      <c r="DN23" s="653"/>
      <c r="DO23" s="653"/>
      <c r="DP23" s="653"/>
      <c r="DQ23" s="653"/>
      <c r="DR23" s="653"/>
      <c r="DS23" s="653"/>
      <c r="DT23" s="653"/>
      <c r="DU23" s="653"/>
      <c r="DV23" s="654"/>
      <c r="DW23" s="605" t="s">
        <v>276</v>
      </c>
      <c r="DX23" s="606"/>
      <c r="DY23" s="606"/>
      <c r="DZ23" s="606"/>
      <c r="EA23" s="606"/>
      <c r="EB23" s="606"/>
      <c r="EC23" s="607"/>
    </row>
    <row r="24" spans="2:133" ht="11.25" customHeight="1" x14ac:dyDescent="0.15">
      <c r="B24" s="620" t="s">
        <v>277</v>
      </c>
      <c r="C24" s="621"/>
      <c r="D24" s="621"/>
      <c r="E24" s="621"/>
      <c r="F24" s="621"/>
      <c r="G24" s="621"/>
      <c r="H24" s="621"/>
      <c r="I24" s="621"/>
      <c r="J24" s="621"/>
      <c r="K24" s="621"/>
      <c r="L24" s="621"/>
      <c r="M24" s="621"/>
      <c r="N24" s="621"/>
      <c r="O24" s="621"/>
      <c r="P24" s="621"/>
      <c r="Q24" s="622"/>
      <c r="R24" s="623">
        <v>395806</v>
      </c>
      <c r="S24" s="624"/>
      <c r="T24" s="624"/>
      <c r="U24" s="624"/>
      <c r="V24" s="624"/>
      <c r="W24" s="624"/>
      <c r="X24" s="624"/>
      <c r="Y24" s="625"/>
      <c r="Z24" s="626">
        <v>0.4</v>
      </c>
      <c r="AA24" s="626"/>
      <c r="AB24" s="626"/>
      <c r="AC24" s="626"/>
      <c r="AD24" s="627" t="s">
        <v>121</v>
      </c>
      <c r="AE24" s="627"/>
      <c r="AF24" s="627"/>
      <c r="AG24" s="627"/>
      <c r="AH24" s="627"/>
      <c r="AI24" s="627"/>
      <c r="AJ24" s="627"/>
      <c r="AK24" s="627"/>
      <c r="AL24" s="628" t="s">
        <v>121</v>
      </c>
      <c r="AM24" s="629"/>
      <c r="AN24" s="629"/>
      <c r="AO24" s="630"/>
      <c r="AP24" s="620" t="s">
        <v>278</v>
      </c>
      <c r="AQ24" s="639"/>
      <c r="AR24" s="639"/>
      <c r="AS24" s="639"/>
      <c r="AT24" s="639"/>
      <c r="AU24" s="639"/>
      <c r="AV24" s="639"/>
      <c r="AW24" s="639"/>
      <c r="AX24" s="639"/>
      <c r="AY24" s="639"/>
      <c r="AZ24" s="639"/>
      <c r="BA24" s="639"/>
      <c r="BB24" s="639"/>
      <c r="BC24" s="639"/>
      <c r="BD24" s="639"/>
      <c r="BE24" s="639"/>
      <c r="BF24" s="640"/>
      <c r="BG24" s="623" t="s">
        <v>121</v>
      </c>
      <c r="BH24" s="624"/>
      <c r="BI24" s="624"/>
      <c r="BJ24" s="624"/>
      <c r="BK24" s="624"/>
      <c r="BL24" s="624"/>
      <c r="BM24" s="624"/>
      <c r="BN24" s="625"/>
      <c r="BO24" s="626" t="s">
        <v>121</v>
      </c>
      <c r="BP24" s="626"/>
      <c r="BQ24" s="626"/>
      <c r="BR24" s="626"/>
      <c r="BS24" s="627" t="s">
        <v>121</v>
      </c>
      <c r="BT24" s="627"/>
      <c r="BU24" s="627"/>
      <c r="BV24" s="627"/>
      <c r="BW24" s="627"/>
      <c r="BX24" s="627"/>
      <c r="BY24" s="627"/>
      <c r="BZ24" s="627"/>
      <c r="CA24" s="627"/>
      <c r="CB24" s="631"/>
      <c r="CD24" s="609" t="s">
        <v>279</v>
      </c>
      <c r="CE24" s="610"/>
      <c r="CF24" s="610"/>
      <c r="CG24" s="610"/>
      <c r="CH24" s="610"/>
      <c r="CI24" s="610"/>
      <c r="CJ24" s="610"/>
      <c r="CK24" s="610"/>
      <c r="CL24" s="610"/>
      <c r="CM24" s="610"/>
      <c r="CN24" s="610"/>
      <c r="CO24" s="610"/>
      <c r="CP24" s="610"/>
      <c r="CQ24" s="611"/>
      <c r="CR24" s="612">
        <v>53880824</v>
      </c>
      <c r="CS24" s="613"/>
      <c r="CT24" s="613"/>
      <c r="CU24" s="613"/>
      <c r="CV24" s="613"/>
      <c r="CW24" s="613"/>
      <c r="CX24" s="613"/>
      <c r="CY24" s="614"/>
      <c r="CZ24" s="617">
        <v>49.5</v>
      </c>
      <c r="DA24" s="618"/>
      <c r="DB24" s="618"/>
      <c r="DC24" s="634"/>
      <c r="DD24" s="655">
        <v>30820297</v>
      </c>
      <c r="DE24" s="613"/>
      <c r="DF24" s="613"/>
      <c r="DG24" s="613"/>
      <c r="DH24" s="613"/>
      <c r="DI24" s="613"/>
      <c r="DJ24" s="613"/>
      <c r="DK24" s="614"/>
      <c r="DL24" s="655">
        <v>27000802</v>
      </c>
      <c r="DM24" s="613"/>
      <c r="DN24" s="613"/>
      <c r="DO24" s="613"/>
      <c r="DP24" s="613"/>
      <c r="DQ24" s="613"/>
      <c r="DR24" s="613"/>
      <c r="DS24" s="613"/>
      <c r="DT24" s="613"/>
      <c r="DU24" s="613"/>
      <c r="DV24" s="614"/>
      <c r="DW24" s="617">
        <v>47.2</v>
      </c>
      <c r="DX24" s="618"/>
      <c r="DY24" s="618"/>
      <c r="DZ24" s="618"/>
      <c r="EA24" s="618"/>
      <c r="EB24" s="618"/>
      <c r="EC24" s="619"/>
    </row>
    <row r="25" spans="2:133" ht="11.25" customHeight="1" x14ac:dyDescent="0.15">
      <c r="B25" s="620" t="s">
        <v>280</v>
      </c>
      <c r="C25" s="621"/>
      <c r="D25" s="621"/>
      <c r="E25" s="621"/>
      <c r="F25" s="621"/>
      <c r="G25" s="621"/>
      <c r="H25" s="621"/>
      <c r="I25" s="621"/>
      <c r="J25" s="621"/>
      <c r="K25" s="621"/>
      <c r="L25" s="621"/>
      <c r="M25" s="621"/>
      <c r="N25" s="621"/>
      <c r="O25" s="621"/>
      <c r="P25" s="621"/>
      <c r="Q25" s="622"/>
      <c r="R25" s="623">
        <v>57525022</v>
      </c>
      <c r="S25" s="624"/>
      <c r="T25" s="624"/>
      <c r="U25" s="624"/>
      <c r="V25" s="624"/>
      <c r="W25" s="624"/>
      <c r="X25" s="624"/>
      <c r="Y25" s="625"/>
      <c r="Z25" s="626">
        <v>51.1</v>
      </c>
      <c r="AA25" s="626"/>
      <c r="AB25" s="626"/>
      <c r="AC25" s="626"/>
      <c r="AD25" s="627">
        <v>55220789</v>
      </c>
      <c r="AE25" s="627"/>
      <c r="AF25" s="627"/>
      <c r="AG25" s="627"/>
      <c r="AH25" s="627"/>
      <c r="AI25" s="627"/>
      <c r="AJ25" s="627"/>
      <c r="AK25" s="627"/>
      <c r="AL25" s="628">
        <v>98.8</v>
      </c>
      <c r="AM25" s="629"/>
      <c r="AN25" s="629"/>
      <c r="AO25" s="630"/>
      <c r="AP25" s="620" t="s">
        <v>281</v>
      </c>
      <c r="AQ25" s="639"/>
      <c r="AR25" s="639"/>
      <c r="AS25" s="639"/>
      <c r="AT25" s="639"/>
      <c r="AU25" s="639"/>
      <c r="AV25" s="639"/>
      <c r="AW25" s="639"/>
      <c r="AX25" s="639"/>
      <c r="AY25" s="639"/>
      <c r="AZ25" s="639"/>
      <c r="BA25" s="639"/>
      <c r="BB25" s="639"/>
      <c r="BC25" s="639"/>
      <c r="BD25" s="639"/>
      <c r="BE25" s="639"/>
      <c r="BF25" s="640"/>
      <c r="BG25" s="623" t="s">
        <v>121</v>
      </c>
      <c r="BH25" s="624"/>
      <c r="BI25" s="624"/>
      <c r="BJ25" s="624"/>
      <c r="BK25" s="624"/>
      <c r="BL25" s="624"/>
      <c r="BM25" s="624"/>
      <c r="BN25" s="625"/>
      <c r="BO25" s="626" t="s">
        <v>121</v>
      </c>
      <c r="BP25" s="626"/>
      <c r="BQ25" s="626"/>
      <c r="BR25" s="626"/>
      <c r="BS25" s="627" t="s">
        <v>121</v>
      </c>
      <c r="BT25" s="627"/>
      <c r="BU25" s="627"/>
      <c r="BV25" s="627"/>
      <c r="BW25" s="627"/>
      <c r="BX25" s="627"/>
      <c r="BY25" s="627"/>
      <c r="BZ25" s="627"/>
      <c r="CA25" s="627"/>
      <c r="CB25" s="631"/>
      <c r="CD25" s="620" t="s">
        <v>282</v>
      </c>
      <c r="CE25" s="621"/>
      <c r="CF25" s="621"/>
      <c r="CG25" s="621"/>
      <c r="CH25" s="621"/>
      <c r="CI25" s="621"/>
      <c r="CJ25" s="621"/>
      <c r="CK25" s="621"/>
      <c r="CL25" s="621"/>
      <c r="CM25" s="621"/>
      <c r="CN25" s="621"/>
      <c r="CO25" s="621"/>
      <c r="CP25" s="621"/>
      <c r="CQ25" s="622"/>
      <c r="CR25" s="623">
        <v>10370380</v>
      </c>
      <c r="CS25" s="644"/>
      <c r="CT25" s="644"/>
      <c r="CU25" s="644"/>
      <c r="CV25" s="644"/>
      <c r="CW25" s="644"/>
      <c r="CX25" s="644"/>
      <c r="CY25" s="645"/>
      <c r="CZ25" s="628">
        <v>9.5</v>
      </c>
      <c r="DA25" s="656"/>
      <c r="DB25" s="656"/>
      <c r="DC25" s="658"/>
      <c r="DD25" s="632">
        <v>9771202</v>
      </c>
      <c r="DE25" s="644"/>
      <c r="DF25" s="644"/>
      <c r="DG25" s="644"/>
      <c r="DH25" s="644"/>
      <c r="DI25" s="644"/>
      <c r="DJ25" s="644"/>
      <c r="DK25" s="645"/>
      <c r="DL25" s="632">
        <v>9648967</v>
      </c>
      <c r="DM25" s="644"/>
      <c r="DN25" s="644"/>
      <c r="DO25" s="644"/>
      <c r="DP25" s="644"/>
      <c r="DQ25" s="644"/>
      <c r="DR25" s="644"/>
      <c r="DS25" s="644"/>
      <c r="DT25" s="644"/>
      <c r="DU25" s="644"/>
      <c r="DV25" s="645"/>
      <c r="DW25" s="628">
        <v>16.899999999999999</v>
      </c>
      <c r="DX25" s="656"/>
      <c r="DY25" s="656"/>
      <c r="DZ25" s="656"/>
      <c r="EA25" s="656"/>
      <c r="EB25" s="656"/>
      <c r="EC25" s="657"/>
    </row>
    <row r="26" spans="2:133" ht="11.25" customHeight="1" x14ac:dyDescent="0.15">
      <c r="B26" s="620" t="s">
        <v>283</v>
      </c>
      <c r="C26" s="621"/>
      <c r="D26" s="621"/>
      <c r="E26" s="621"/>
      <c r="F26" s="621"/>
      <c r="G26" s="621"/>
      <c r="H26" s="621"/>
      <c r="I26" s="621"/>
      <c r="J26" s="621"/>
      <c r="K26" s="621"/>
      <c r="L26" s="621"/>
      <c r="M26" s="621"/>
      <c r="N26" s="621"/>
      <c r="O26" s="621"/>
      <c r="P26" s="621"/>
      <c r="Q26" s="622"/>
      <c r="R26" s="623">
        <v>28470</v>
      </c>
      <c r="S26" s="624"/>
      <c r="T26" s="624"/>
      <c r="U26" s="624"/>
      <c r="V26" s="624"/>
      <c r="W26" s="624"/>
      <c r="X26" s="624"/>
      <c r="Y26" s="625"/>
      <c r="Z26" s="626">
        <v>0</v>
      </c>
      <c r="AA26" s="626"/>
      <c r="AB26" s="626"/>
      <c r="AC26" s="626"/>
      <c r="AD26" s="627">
        <v>28470</v>
      </c>
      <c r="AE26" s="627"/>
      <c r="AF26" s="627"/>
      <c r="AG26" s="627"/>
      <c r="AH26" s="627"/>
      <c r="AI26" s="627"/>
      <c r="AJ26" s="627"/>
      <c r="AK26" s="627"/>
      <c r="AL26" s="628">
        <v>0.1</v>
      </c>
      <c r="AM26" s="629"/>
      <c r="AN26" s="629"/>
      <c r="AO26" s="630"/>
      <c r="AP26" s="620" t="s">
        <v>284</v>
      </c>
      <c r="AQ26" s="639"/>
      <c r="AR26" s="639"/>
      <c r="AS26" s="639"/>
      <c r="AT26" s="639"/>
      <c r="AU26" s="639"/>
      <c r="AV26" s="639"/>
      <c r="AW26" s="639"/>
      <c r="AX26" s="639"/>
      <c r="AY26" s="639"/>
      <c r="AZ26" s="639"/>
      <c r="BA26" s="639"/>
      <c r="BB26" s="639"/>
      <c r="BC26" s="639"/>
      <c r="BD26" s="639"/>
      <c r="BE26" s="639"/>
      <c r="BF26" s="640"/>
      <c r="BG26" s="623" t="s">
        <v>121</v>
      </c>
      <c r="BH26" s="624"/>
      <c r="BI26" s="624"/>
      <c r="BJ26" s="624"/>
      <c r="BK26" s="624"/>
      <c r="BL26" s="624"/>
      <c r="BM26" s="624"/>
      <c r="BN26" s="625"/>
      <c r="BO26" s="626" t="s">
        <v>121</v>
      </c>
      <c r="BP26" s="626"/>
      <c r="BQ26" s="626"/>
      <c r="BR26" s="626"/>
      <c r="BS26" s="627" t="s">
        <v>121</v>
      </c>
      <c r="BT26" s="627"/>
      <c r="BU26" s="627"/>
      <c r="BV26" s="627"/>
      <c r="BW26" s="627"/>
      <c r="BX26" s="627"/>
      <c r="BY26" s="627"/>
      <c r="BZ26" s="627"/>
      <c r="CA26" s="627"/>
      <c r="CB26" s="631"/>
      <c r="CD26" s="620" t="s">
        <v>285</v>
      </c>
      <c r="CE26" s="621"/>
      <c r="CF26" s="621"/>
      <c r="CG26" s="621"/>
      <c r="CH26" s="621"/>
      <c r="CI26" s="621"/>
      <c r="CJ26" s="621"/>
      <c r="CK26" s="621"/>
      <c r="CL26" s="621"/>
      <c r="CM26" s="621"/>
      <c r="CN26" s="621"/>
      <c r="CO26" s="621"/>
      <c r="CP26" s="621"/>
      <c r="CQ26" s="622"/>
      <c r="CR26" s="623">
        <v>6626631</v>
      </c>
      <c r="CS26" s="624"/>
      <c r="CT26" s="624"/>
      <c r="CU26" s="624"/>
      <c r="CV26" s="624"/>
      <c r="CW26" s="624"/>
      <c r="CX26" s="624"/>
      <c r="CY26" s="625"/>
      <c r="CZ26" s="628">
        <v>6.1</v>
      </c>
      <c r="DA26" s="656"/>
      <c r="DB26" s="656"/>
      <c r="DC26" s="658"/>
      <c r="DD26" s="632">
        <v>6289819</v>
      </c>
      <c r="DE26" s="624"/>
      <c r="DF26" s="624"/>
      <c r="DG26" s="624"/>
      <c r="DH26" s="624"/>
      <c r="DI26" s="624"/>
      <c r="DJ26" s="624"/>
      <c r="DK26" s="625"/>
      <c r="DL26" s="632" t="s">
        <v>121</v>
      </c>
      <c r="DM26" s="624"/>
      <c r="DN26" s="624"/>
      <c r="DO26" s="624"/>
      <c r="DP26" s="624"/>
      <c r="DQ26" s="624"/>
      <c r="DR26" s="624"/>
      <c r="DS26" s="624"/>
      <c r="DT26" s="624"/>
      <c r="DU26" s="624"/>
      <c r="DV26" s="625"/>
      <c r="DW26" s="628" t="s">
        <v>121</v>
      </c>
      <c r="DX26" s="656"/>
      <c r="DY26" s="656"/>
      <c r="DZ26" s="656"/>
      <c r="EA26" s="656"/>
      <c r="EB26" s="656"/>
      <c r="EC26" s="657"/>
    </row>
    <row r="27" spans="2:133" ht="11.25" customHeight="1" x14ac:dyDescent="0.15">
      <c r="B27" s="620" t="s">
        <v>286</v>
      </c>
      <c r="C27" s="621"/>
      <c r="D27" s="621"/>
      <c r="E27" s="621"/>
      <c r="F27" s="621"/>
      <c r="G27" s="621"/>
      <c r="H27" s="621"/>
      <c r="I27" s="621"/>
      <c r="J27" s="621"/>
      <c r="K27" s="621"/>
      <c r="L27" s="621"/>
      <c r="M27" s="621"/>
      <c r="N27" s="621"/>
      <c r="O27" s="621"/>
      <c r="P27" s="621"/>
      <c r="Q27" s="622"/>
      <c r="R27" s="623">
        <v>152941</v>
      </c>
      <c r="S27" s="624"/>
      <c r="T27" s="624"/>
      <c r="U27" s="624"/>
      <c r="V27" s="624"/>
      <c r="W27" s="624"/>
      <c r="X27" s="624"/>
      <c r="Y27" s="625"/>
      <c r="Z27" s="626">
        <v>0.1</v>
      </c>
      <c r="AA27" s="626"/>
      <c r="AB27" s="626"/>
      <c r="AC27" s="626"/>
      <c r="AD27" s="627" t="s">
        <v>121</v>
      </c>
      <c r="AE27" s="627"/>
      <c r="AF27" s="627"/>
      <c r="AG27" s="627"/>
      <c r="AH27" s="627"/>
      <c r="AI27" s="627"/>
      <c r="AJ27" s="627"/>
      <c r="AK27" s="627"/>
      <c r="AL27" s="628" t="s">
        <v>121</v>
      </c>
      <c r="AM27" s="629"/>
      <c r="AN27" s="629"/>
      <c r="AO27" s="630"/>
      <c r="AP27" s="620" t="s">
        <v>287</v>
      </c>
      <c r="AQ27" s="621"/>
      <c r="AR27" s="621"/>
      <c r="AS27" s="621"/>
      <c r="AT27" s="621"/>
      <c r="AU27" s="621"/>
      <c r="AV27" s="621"/>
      <c r="AW27" s="621"/>
      <c r="AX27" s="621"/>
      <c r="AY27" s="621"/>
      <c r="AZ27" s="621"/>
      <c r="BA27" s="621"/>
      <c r="BB27" s="621"/>
      <c r="BC27" s="621"/>
      <c r="BD27" s="621"/>
      <c r="BE27" s="621"/>
      <c r="BF27" s="622"/>
      <c r="BG27" s="623">
        <v>30685116</v>
      </c>
      <c r="BH27" s="624"/>
      <c r="BI27" s="624"/>
      <c r="BJ27" s="624"/>
      <c r="BK27" s="624"/>
      <c r="BL27" s="624"/>
      <c r="BM27" s="624"/>
      <c r="BN27" s="625"/>
      <c r="BO27" s="626">
        <v>100</v>
      </c>
      <c r="BP27" s="626"/>
      <c r="BQ27" s="626"/>
      <c r="BR27" s="626"/>
      <c r="BS27" s="627">
        <v>2363576</v>
      </c>
      <c r="BT27" s="627"/>
      <c r="BU27" s="627"/>
      <c r="BV27" s="627"/>
      <c r="BW27" s="627"/>
      <c r="BX27" s="627"/>
      <c r="BY27" s="627"/>
      <c r="BZ27" s="627"/>
      <c r="CA27" s="627"/>
      <c r="CB27" s="631"/>
      <c r="CD27" s="620" t="s">
        <v>288</v>
      </c>
      <c r="CE27" s="621"/>
      <c r="CF27" s="621"/>
      <c r="CG27" s="621"/>
      <c r="CH27" s="621"/>
      <c r="CI27" s="621"/>
      <c r="CJ27" s="621"/>
      <c r="CK27" s="621"/>
      <c r="CL27" s="621"/>
      <c r="CM27" s="621"/>
      <c r="CN27" s="621"/>
      <c r="CO27" s="621"/>
      <c r="CP27" s="621"/>
      <c r="CQ27" s="622"/>
      <c r="CR27" s="623">
        <v>33683173</v>
      </c>
      <c r="CS27" s="644"/>
      <c r="CT27" s="644"/>
      <c r="CU27" s="644"/>
      <c r="CV27" s="644"/>
      <c r="CW27" s="644"/>
      <c r="CX27" s="644"/>
      <c r="CY27" s="645"/>
      <c r="CZ27" s="628">
        <v>31</v>
      </c>
      <c r="DA27" s="656"/>
      <c r="DB27" s="656"/>
      <c r="DC27" s="658"/>
      <c r="DD27" s="632">
        <v>11545215</v>
      </c>
      <c r="DE27" s="644"/>
      <c r="DF27" s="644"/>
      <c r="DG27" s="644"/>
      <c r="DH27" s="644"/>
      <c r="DI27" s="644"/>
      <c r="DJ27" s="644"/>
      <c r="DK27" s="645"/>
      <c r="DL27" s="632">
        <v>7847955</v>
      </c>
      <c r="DM27" s="644"/>
      <c r="DN27" s="644"/>
      <c r="DO27" s="644"/>
      <c r="DP27" s="644"/>
      <c r="DQ27" s="644"/>
      <c r="DR27" s="644"/>
      <c r="DS27" s="644"/>
      <c r="DT27" s="644"/>
      <c r="DU27" s="644"/>
      <c r="DV27" s="645"/>
      <c r="DW27" s="628">
        <v>13.7</v>
      </c>
      <c r="DX27" s="656"/>
      <c r="DY27" s="656"/>
      <c r="DZ27" s="656"/>
      <c r="EA27" s="656"/>
      <c r="EB27" s="656"/>
      <c r="EC27" s="657"/>
    </row>
    <row r="28" spans="2:133" ht="11.25" customHeight="1" x14ac:dyDescent="0.15">
      <c r="B28" s="620" t="s">
        <v>289</v>
      </c>
      <c r="C28" s="621"/>
      <c r="D28" s="621"/>
      <c r="E28" s="621"/>
      <c r="F28" s="621"/>
      <c r="G28" s="621"/>
      <c r="H28" s="621"/>
      <c r="I28" s="621"/>
      <c r="J28" s="621"/>
      <c r="K28" s="621"/>
      <c r="L28" s="621"/>
      <c r="M28" s="621"/>
      <c r="N28" s="621"/>
      <c r="O28" s="621"/>
      <c r="P28" s="621"/>
      <c r="Q28" s="622"/>
      <c r="R28" s="623">
        <v>865535</v>
      </c>
      <c r="S28" s="624"/>
      <c r="T28" s="624"/>
      <c r="U28" s="624"/>
      <c r="V28" s="624"/>
      <c r="W28" s="624"/>
      <c r="X28" s="624"/>
      <c r="Y28" s="625"/>
      <c r="Z28" s="626">
        <v>0.8</v>
      </c>
      <c r="AA28" s="626"/>
      <c r="AB28" s="626"/>
      <c r="AC28" s="626"/>
      <c r="AD28" s="627">
        <v>103613</v>
      </c>
      <c r="AE28" s="627"/>
      <c r="AF28" s="627"/>
      <c r="AG28" s="627"/>
      <c r="AH28" s="627"/>
      <c r="AI28" s="627"/>
      <c r="AJ28" s="627"/>
      <c r="AK28" s="627"/>
      <c r="AL28" s="628">
        <v>0.2</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290</v>
      </c>
      <c r="CE28" s="621"/>
      <c r="CF28" s="621"/>
      <c r="CG28" s="621"/>
      <c r="CH28" s="621"/>
      <c r="CI28" s="621"/>
      <c r="CJ28" s="621"/>
      <c r="CK28" s="621"/>
      <c r="CL28" s="621"/>
      <c r="CM28" s="621"/>
      <c r="CN28" s="621"/>
      <c r="CO28" s="621"/>
      <c r="CP28" s="621"/>
      <c r="CQ28" s="622"/>
      <c r="CR28" s="623">
        <v>9827271</v>
      </c>
      <c r="CS28" s="624"/>
      <c r="CT28" s="624"/>
      <c r="CU28" s="624"/>
      <c r="CV28" s="624"/>
      <c r="CW28" s="624"/>
      <c r="CX28" s="624"/>
      <c r="CY28" s="625"/>
      <c r="CZ28" s="628">
        <v>9</v>
      </c>
      <c r="DA28" s="656"/>
      <c r="DB28" s="656"/>
      <c r="DC28" s="658"/>
      <c r="DD28" s="632">
        <v>9503880</v>
      </c>
      <c r="DE28" s="624"/>
      <c r="DF28" s="624"/>
      <c r="DG28" s="624"/>
      <c r="DH28" s="624"/>
      <c r="DI28" s="624"/>
      <c r="DJ28" s="624"/>
      <c r="DK28" s="625"/>
      <c r="DL28" s="632">
        <v>9503880</v>
      </c>
      <c r="DM28" s="624"/>
      <c r="DN28" s="624"/>
      <c r="DO28" s="624"/>
      <c r="DP28" s="624"/>
      <c r="DQ28" s="624"/>
      <c r="DR28" s="624"/>
      <c r="DS28" s="624"/>
      <c r="DT28" s="624"/>
      <c r="DU28" s="624"/>
      <c r="DV28" s="625"/>
      <c r="DW28" s="628">
        <v>16.600000000000001</v>
      </c>
      <c r="DX28" s="656"/>
      <c r="DY28" s="656"/>
      <c r="DZ28" s="656"/>
      <c r="EA28" s="656"/>
      <c r="EB28" s="656"/>
      <c r="EC28" s="657"/>
    </row>
    <row r="29" spans="2:133" ht="11.25" customHeight="1" x14ac:dyDescent="0.15">
      <c r="B29" s="620" t="s">
        <v>291</v>
      </c>
      <c r="C29" s="621"/>
      <c r="D29" s="621"/>
      <c r="E29" s="621"/>
      <c r="F29" s="621"/>
      <c r="G29" s="621"/>
      <c r="H29" s="621"/>
      <c r="I29" s="621"/>
      <c r="J29" s="621"/>
      <c r="K29" s="621"/>
      <c r="L29" s="621"/>
      <c r="M29" s="621"/>
      <c r="N29" s="621"/>
      <c r="O29" s="621"/>
      <c r="P29" s="621"/>
      <c r="Q29" s="622"/>
      <c r="R29" s="623">
        <v>515273</v>
      </c>
      <c r="S29" s="624"/>
      <c r="T29" s="624"/>
      <c r="U29" s="624"/>
      <c r="V29" s="624"/>
      <c r="W29" s="624"/>
      <c r="X29" s="624"/>
      <c r="Y29" s="625"/>
      <c r="Z29" s="626">
        <v>0.5</v>
      </c>
      <c r="AA29" s="626"/>
      <c r="AB29" s="626"/>
      <c r="AC29" s="626"/>
      <c r="AD29" s="627">
        <v>295</v>
      </c>
      <c r="AE29" s="627"/>
      <c r="AF29" s="627"/>
      <c r="AG29" s="627"/>
      <c r="AH29" s="627"/>
      <c r="AI29" s="627"/>
      <c r="AJ29" s="627"/>
      <c r="AK29" s="627"/>
      <c r="AL29" s="628">
        <v>0</v>
      </c>
      <c r="AM29" s="629"/>
      <c r="AN29" s="629"/>
      <c r="AO29" s="630"/>
      <c r="AP29" s="646"/>
      <c r="AQ29" s="647"/>
      <c r="AR29" s="647"/>
      <c r="AS29" s="647"/>
      <c r="AT29" s="647"/>
      <c r="AU29" s="647"/>
      <c r="AV29" s="647"/>
      <c r="AW29" s="647"/>
      <c r="AX29" s="647"/>
      <c r="AY29" s="647"/>
      <c r="AZ29" s="647"/>
      <c r="BA29" s="647"/>
      <c r="BB29" s="647"/>
      <c r="BC29" s="647"/>
      <c r="BD29" s="647"/>
      <c r="BE29" s="647"/>
      <c r="BF29" s="648"/>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292</v>
      </c>
      <c r="CE29" s="662"/>
      <c r="CF29" s="620" t="s">
        <v>66</v>
      </c>
      <c r="CG29" s="621"/>
      <c r="CH29" s="621"/>
      <c r="CI29" s="621"/>
      <c r="CJ29" s="621"/>
      <c r="CK29" s="621"/>
      <c r="CL29" s="621"/>
      <c r="CM29" s="621"/>
      <c r="CN29" s="621"/>
      <c r="CO29" s="621"/>
      <c r="CP29" s="621"/>
      <c r="CQ29" s="622"/>
      <c r="CR29" s="623">
        <v>9827271</v>
      </c>
      <c r="CS29" s="644"/>
      <c r="CT29" s="644"/>
      <c r="CU29" s="644"/>
      <c r="CV29" s="644"/>
      <c r="CW29" s="644"/>
      <c r="CX29" s="644"/>
      <c r="CY29" s="645"/>
      <c r="CZ29" s="628">
        <v>9</v>
      </c>
      <c r="DA29" s="656"/>
      <c r="DB29" s="656"/>
      <c r="DC29" s="658"/>
      <c r="DD29" s="632">
        <v>9503880</v>
      </c>
      <c r="DE29" s="644"/>
      <c r="DF29" s="644"/>
      <c r="DG29" s="644"/>
      <c r="DH29" s="644"/>
      <c r="DI29" s="644"/>
      <c r="DJ29" s="644"/>
      <c r="DK29" s="645"/>
      <c r="DL29" s="632">
        <v>9503880</v>
      </c>
      <c r="DM29" s="644"/>
      <c r="DN29" s="644"/>
      <c r="DO29" s="644"/>
      <c r="DP29" s="644"/>
      <c r="DQ29" s="644"/>
      <c r="DR29" s="644"/>
      <c r="DS29" s="644"/>
      <c r="DT29" s="644"/>
      <c r="DU29" s="644"/>
      <c r="DV29" s="645"/>
      <c r="DW29" s="628">
        <v>16.600000000000001</v>
      </c>
      <c r="DX29" s="656"/>
      <c r="DY29" s="656"/>
      <c r="DZ29" s="656"/>
      <c r="EA29" s="656"/>
      <c r="EB29" s="656"/>
      <c r="EC29" s="657"/>
    </row>
    <row r="30" spans="2:133" ht="11.25" customHeight="1" x14ac:dyDescent="0.15">
      <c r="B30" s="620" t="s">
        <v>293</v>
      </c>
      <c r="C30" s="621"/>
      <c r="D30" s="621"/>
      <c r="E30" s="621"/>
      <c r="F30" s="621"/>
      <c r="G30" s="621"/>
      <c r="H30" s="621"/>
      <c r="I30" s="621"/>
      <c r="J30" s="621"/>
      <c r="K30" s="621"/>
      <c r="L30" s="621"/>
      <c r="M30" s="621"/>
      <c r="N30" s="621"/>
      <c r="O30" s="621"/>
      <c r="P30" s="621"/>
      <c r="Q30" s="622"/>
      <c r="R30" s="623">
        <v>26207498</v>
      </c>
      <c r="S30" s="624"/>
      <c r="T30" s="624"/>
      <c r="U30" s="624"/>
      <c r="V30" s="624"/>
      <c r="W30" s="624"/>
      <c r="X30" s="624"/>
      <c r="Y30" s="625"/>
      <c r="Z30" s="626">
        <v>23.3</v>
      </c>
      <c r="AA30" s="626"/>
      <c r="AB30" s="626"/>
      <c r="AC30" s="626"/>
      <c r="AD30" s="627" t="s">
        <v>121</v>
      </c>
      <c r="AE30" s="627"/>
      <c r="AF30" s="627"/>
      <c r="AG30" s="627"/>
      <c r="AH30" s="627"/>
      <c r="AI30" s="627"/>
      <c r="AJ30" s="627"/>
      <c r="AK30" s="627"/>
      <c r="AL30" s="628" t="s">
        <v>121</v>
      </c>
      <c r="AM30" s="629"/>
      <c r="AN30" s="629"/>
      <c r="AO30" s="630"/>
      <c r="AP30" s="605" t="s">
        <v>211</v>
      </c>
      <c r="AQ30" s="606"/>
      <c r="AR30" s="606"/>
      <c r="AS30" s="606"/>
      <c r="AT30" s="606"/>
      <c r="AU30" s="606"/>
      <c r="AV30" s="606"/>
      <c r="AW30" s="606"/>
      <c r="AX30" s="606"/>
      <c r="AY30" s="606"/>
      <c r="AZ30" s="606"/>
      <c r="BA30" s="606"/>
      <c r="BB30" s="606"/>
      <c r="BC30" s="606"/>
      <c r="BD30" s="606"/>
      <c r="BE30" s="606"/>
      <c r="BF30" s="607"/>
      <c r="BG30" s="605" t="s">
        <v>294</v>
      </c>
      <c r="BH30" s="659"/>
      <c r="BI30" s="659"/>
      <c r="BJ30" s="659"/>
      <c r="BK30" s="659"/>
      <c r="BL30" s="659"/>
      <c r="BM30" s="659"/>
      <c r="BN30" s="659"/>
      <c r="BO30" s="659"/>
      <c r="BP30" s="659"/>
      <c r="BQ30" s="660"/>
      <c r="BR30" s="605" t="s">
        <v>295</v>
      </c>
      <c r="BS30" s="659"/>
      <c r="BT30" s="659"/>
      <c r="BU30" s="659"/>
      <c r="BV30" s="659"/>
      <c r="BW30" s="659"/>
      <c r="BX30" s="659"/>
      <c r="BY30" s="659"/>
      <c r="BZ30" s="659"/>
      <c r="CA30" s="659"/>
      <c r="CB30" s="660"/>
      <c r="CD30" s="663"/>
      <c r="CE30" s="664"/>
      <c r="CF30" s="620" t="s">
        <v>296</v>
      </c>
      <c r="CG30" s="621"/>
      <c r="CH30" s="621"/>
      <c r="CI30" s="621"/>
      <c r="CJ30" s="621"/>
      <c r="CK30" s="621"/>
      <c r="CL30" s="621"/>
      <c r="CM30" s="621"/>
      <c r="CN30" s="621"/>
      <c r="CO30" s="621"/>
      <c r="CP30" s="621"/>
      <c r="CQ30" s="622"/>
      <c r="CR30" s="623">
        <v>9513011</v>
      </c>
      <c r="CS30" s="624"/>
      <c r="CT30" s="624"/>
      <c r="CU30" s="624"/>
      <c r="CV30" s="624"/>
      <c r="CW30" s="624"/>
      <c r="CX30" s="624"/>
      <c r="CY30" s="625"/>
      <c r="CZ30" s="628">
        <v>8.6999999999999993</v>
      </c>
      <c r="DA30" s="656"/>
      <c r="DB30" s="656"/>
      <c r="DC30" s="658"/>
      <c r="DD30" s="632">
        <v>9199413</v>
      </c>
      <c r="DE30" s="624"/>
      <c r="DF30" s="624"/>
      <c r="DG30" s="624"/>
      <c r="DH30" s="624"/>
      <c r="DI30" s="624"/>
      <c r="DJ30" s="624"/>
      <c r="DK30" s="625"/>
      <c r="DL30" s="632">
        <v>9199413</v>
      </c>
      <c r="DM30" s="624"/>
      <c r="DN30" s="624"/>
      <c r="DO30" s="624"/>
      <c r="DP30" s="624"/>
      <c r="DQ30" s="624"/>
      <c r="DR30" s="624"/>
      <c r="DS30" s="624"/>
      <c r="DT30" s="624"/>
      <c r="DU30" s="624"/>
      <c r="DV30" s="625"/>
      <c r="DW30" s="628">
        <v>16.100000000000001</v>
      </c>
      <c r="DX30" s="656"/>
      <c r="DY30" s="656"/>
      <c r="DZ30" s="656"/>
      <c r="EA30" s="656"/>
      <c r="EB30" s="656"/>
      <c r="EC30" s="657"/>
    </row>
    <row r="31" spans="2:133" ht="11.25" customHeight="1" x14ac:dyDescent="0.15">
      <c r="B31" s="636" t="s">
        <v>297</v>
      </c>
      <c r="C31" s="637"/>
      <c r="D31" s="637"/>
      <c r="E31" s="637"/>
      <c r="F31" s="637"/>
      <c r="G31" s="637"/>
      <c r="H31" s="637"/>
      <c r="I31" s="637"/>
      <c r="J31" s="637"/>
      <c r="K31" s="637"/>
      <c r="L31" s="637"/>
      <c r="M31" s="637"/>
      <c r="N31" s="637"/>
      <c r="O31" s="637"/>
      <c r="P31" s="637"/>
      <c r="Q31" s="638"/>
      <c r="R31" s="623">
        <v>492557</v>
      </c>
      <c r="S31" s="624"/>
      <c r="T31" s="624"/>
      <c r="U31" s="624"/>
      <c r="V31" s="624"/>
      <c r="W31" s="624"/>
      <c r="X31" s="624"/>
      <c r="Y31" s="625"/>
      <c r="Z31" s="626">
        <v>0.4</v>
      </c>
      <c r="AA31" s="626"/>
      <c r="AB31" s="626"/>
      <c r="AC31" s="626"/>
      <c r="AD31" s="627">
        <v>492557</v>
      </c>
      <c r="AE31" s="627"/>
      <c r="AF31" s="627"/>
      <c r="AG31" s="627"/>
      <c r="AH31" s="627"/>
      <c r="AI31" s="627"/>
      <c r="AJ31" s="627"/>
      <c r="AK31" s="627"/>
      <c r="AL31" s="628">
        <v>0.9</v>
      </c>
      <c r="AM31" s="629"/>
      <c r="AN31" s="629"/>
      <c r="AO31" s="630"/>
      <c r="AP31" s="671" t="s">
        <v>298</v>
      </c>
      <c r="AQ31" s="672"/>
      <c r="AR31" s="672"/>
      <c r="AS31" s="672"/>
      <c r="AT31" s="677" t="s">
        <v>299</v>
      </c>
      <c r="AU31" s="218"/>
      <c r="AV31" s="218"/>
      <c r="AW31" s="218"/>
      <c r="AX31" s="609" t="s">
        <v>177</v>
      </c>
      <c r="AY31" s="610"/>
      <c r="AZ31" s="610"/>
      <c r="BA31" s="610"/>
      <c r="BB31" s="610"/>
      <c r="BC31" s="610"/>
      <c r="BD31" s="610"/>
      <c r="BE31" s="610"/>
      <c r="BF31" s="611"/>
      <c r="BG31" s="670">
        <v>99.3</v>
      </c>
      <c r="BH31" s="667"/>
      <c r="BI31" s="667"/>
      <c r="BJ31" s="667"/>
      <c r="BK31" s="667"/>
      <c r="BL31" s="667"/>
      <c r="BM31" s="618">
        <v>97.6</v>
      </c>
      <c r="BN31" s="667"/>
      <c r="BO31" s="667"/>
      <c r="BP31" s="667"/>
      <c r="BQ31" s="668"/>
      <c r="BR31" s="670">
        <v>99.2</v>
      </c>
      <c r="BS31" s="667"/>
      <c r="BT31" s="667"/>
      <c r="BU31" s="667"/>
      <c r="BV31" s="667"/>
      <c r="BW31" s="667"/>
      <c r="BX31" s="618">
        <v>97.2</v>
      </c>
      <c r="BY31" s="667"/>
      <c r="BZ31" s="667"/>
      <c r="CA31" s="667"/>
      <c r="CB31" s="668"/>
      <c r="CD31" s="663"/>
      <c r="CE31" s="664"/>
      <c r="CF31" s="620" t="s">
        <v>300</v>
      </c>
      <c r="CG31" s="621"/>
      <c r="CH31" s="621"/>
      <c r="CI31" s="621"/>
      <c r="CJ31" s="621"/>
      <c r="CK31" s="621"/>
      <c r="CL31" s="621"/>
      <c r="CM31" s="621"/>
      <c r="CN31" s="621"/>
      <c r="CO31" s="621"/>
      <c r="CP31" s="621"/>
      <c r="CQ31" s="622"/>
      <c r="CR31" s="623">
        <v>314260</v>
      </c>
      <c r="CS31" s="644"/>
      <c r="CT31" s="644"/>
      <c r="CU31" s="644"/>
      <c r="CV31" s="644"/>
      <c r="CW31" s="644"/>
      <c r="CX31" s="644"/>
      <c r="CY31" s="645"/>
      <c r="CZ31" s="628">
        <v>0.3</v>
      </c>
      <c r="DA31" s="656"/>
      <c r="DB31" s="656"/>
      <c r="DC31" s="658"/>
      <c r="DD31" s="632">
        <v>304467</v>
      </c>
      <c r="DE31" s="644"/>
      <c r="DF31" s="644"/>
      <c r="DG31" s="644"/>
      <c r="DH31" s="644"/>
      <c r="DI31" s="644"/>
      <c r="DJ31" s="644"/>
      <c r="DK31" s="645"/>
      <c r="DL31" s="632">
        <v>304467</v>
      </c>
      <c r="DM31" s="644"/>
      <c r="DN31" s="644"/>
      <c r="DO31" s="644"/>
      <c r="DP31" s="644"/>
      <c r="DQ31" s="644"/>
      <c r="DR31" s="644"/>
      <c r="DS31" s="644"/>
      <c r="DT31" s="644"/>
      <c r="DU31" s="644"/>
      <c r="DV31" s="645"/>
      <c r="DW31" s="628">
        <v>0.5</v>
      </c>
      <c r="DX31" s="656"/>
      <c r="DY31" s="656"/>
      <c r="DZ31" s="656"/>
      <c r="EA31" s="656"/>
      <c r="EB31" s="656"/>
      <c r="EC31" s="657"/>
    </row>
    <row r="32" spans="2:133" ht="11.25" customHeight="1" x14ac:dyDescent="0.15">
      <c r="B32" s="620" t="s">
        <v>301</v>
      </c>
      <c r="C32" s="621"/>
      <c r="D32" s="621"/>
      <c r="E32" s="621"/>
      <c r="F32" s="621"/>
      <c r="G32" s="621"/>
      <c r="H32" s="621"/>
      <c r="I32" s="621"/>
      <c r="J32" s="621"/>
      <c r="K32" s="621"/>
      <c r="L32" s="621"/>
      <c r="M32" s="621"/>
      <c r="N32" s="621"/>
      <c r="O32" s="621"/>
      <c r="P32" s="621"/>
      <c r="Q32" s="622"/>
      <c r="R32" s="623">
        <v>8831634</v>
      </c>
      <c r="S32" s="624"/>
      <c r="T32" s="624"/>
      <c r="U32" s="624"/>
      <c r="V32" s="624"/>
      <c r="W32" s="624"/>
      <c r="X32" s="624"/>
      <c r="Y32" s="625"/>
      <c r="Z32" s="626">
        <v>7.8</v>
      </c>
      <c r="AA32" s="626"/>
      <c r="AB32" s="626"/>
      <c r="AC32" s="626"/>
      <c r="AD32" s="627" t="s">
        <v>121</v>
      </c>
      <c r="AE32" s="627"/>
      <c r="AF32" s="627"/>
      <c r="AG32" s="627"/>
      <c r="AH32" s="627"/>
      <c r="AI32" s="627"/>
      <c r="AJ32" s="627"/>
      <c r="AK32" s="627"/>
      <c r="AL32" s="628" t="s">
        <v>121</v>
      </c>
      <c r="AM32" s="629"/>
      <c r="AN32" s="629"/>
      <c r="AO32" s="630"/>
      <c r="AP32" s="673"/>
      <c r="AQ32" s="674"/>
      <c r="AR32" s="674"/>
      <c r="AS32" s="674"/>
      <c r="AT32" s="678"/>
      <c r="AU32" s="214" t="s">
        <v>302</v>
      </c>
      <c r="AX32" s="620" t="s">
        <v>303</v>
      </c>
      <c r="AY32" s="621"/>
      <c r="AZ32" s="621"/>
      <c r="BA32" s="621"/>
      <c r="BB32" s="621"/>
      <c r="BC32" s="621"/>
      <c r="BD32" s="621"/>
      <c r="BE32" s="621"/>
      <c r="BF32" s="622"/>
      <c r="BG32" s="680">
        <v>99.2</v>
      </c>
      <c r="BH32" s="644"/>
      <c r="BI32" s="644"/>
      <c r="BJ32" s="644"/>
      <c r="BK32" s="644"/>
      <c r="BL32" s="644"/>
      <c r="BM32" s="629">
        <v>97.7</v>
      </c>
      <c r="BN32" s="644"/>
      <c r="BO32" s="644"/>
      <c r="BP32" s="644"/>
      <c r="BQ32" s="669"/>
      <c r="BR32" s="680">
        <v>99.2</v>
      </c>
      <c r="BS32" s="644"/>
      <c r="BT32" s="644"/>
      <c r="BU32" s="644"/>
      <c r="BV32" s="644"/>
      <c r="BW32" s="644"/>
      <c r="BX32" s="629">
        <v>97.1</v>
      </c>
      <c r="BY32" s="644"/>
      <c r="BZ32" s="644"/>
      <c r="CA32" s="644"/>
      <c r="CB32" s="669"/>
      <c r="CD32" s="665"/>
      <c r="CE32" s="666"/>
      <c r="CF32" s="620" t="s">
        <v>304</v>
      </c>
      <c r="CG32" s="621"/>
      <c r="CH32" s="621"/>
      <c r="CI32" s="621"/>
      <c r="CJ32" s="621"/>
      <c r="CK32" s="621"/>
      <c r="CL32" s="621"/>
      <c r="CM32" s="621"/>
      <c r="CN32" s="621"/>
      <c r="CO32" s="621"/>
      <c r="CP32" s="621"/>
      <c r="CQ32" s="622"/>
      <c r="CR32" s="623" t="s">
        <v>121</v>
      </c>
      <c r="CS32" s="624"/>
      <c r="CT32" s="624"/>
      <c r="CU32" s="624"/>
      <c r="CV32" s="624"/>
      <c r="CW32" s="624"/>
      <c r="CX32" s="624"/>
      <c r="CY32" s="625"/>
      <c r="CZ32" s="628" t="s">
        <v>121</v>
      </c>
      <c r="DA32" s="656"/>
      <c r="DB32" s="656"/>
      <c r="DC32" s="658"/>
      <c r="DD32" s="632" t="s">
        <v>121</v>
      </c>
      <c r="DE32" s="624"/>
      <c r="DF32" s="624"/>
      <c r="DG32" s="624"/>
      <c r="DH32" s="624"/>
      <c r="DI32" s="624"/>
      <c r="DJ32" s="624"/>
      <c r="DK32" s="625"/>
      <c r="DL32" s="632" t="s">
        <v>121</v>
      </c>
      <c r="DM32" s="624"/>
      <c r="DN32" s="624"/>
      <c r="DO32" s="624"/>
      <c r="DP32" s="624"/>
      <c r="DQ32" s="624"/>
      <c r="DR32" s="624"/>
      <c r="DS32" s="624"/>
      <c r="DT32" s="624"/>
      <c r="DU32" s="624"/>
      <c r="DV32" s="625"/>
      <c r="DW32" s="628" t="s">
        <v>121</v>
      </c>
      <c r="DX32" s="656"/>
      <c r="DY32" s="656"/>
      <c r="DZ32" s="656"/>
      <c r="EA32" s="656"/>
      <c r="EB32" s="656"/>
      <c r="EC32" s="657"/>
    </row>
    <row r="33" spans="2:133" ht="11.25" customHeight="1" x14ac:dyDescent="0.15">
      <c r="B33" s="620" t="s">
        <v>305</v>
      </c>
      <c r="C33" s="621"/>
      <c r="D33" s="621"/>
      <c r="E33" s="621"/>
      <c r="F33" s="621"/>
      <c r="G33" s="621"/>
      <c r="H33" s="621"/>
      <c r="I33" s="621"/>
      <c r="J33" s="621"/>
      <c r="K33" s="621"/>
      <c r="L33" s="621"/>
      <c r="M33" s="621"/>
      <c r="N33" s="621"/>
      <c r="O33" s="621"/>
      <c r="P33" s="621"/>
      <c r="Q33" s="622"/>
      <c r="R33" s="623">
        <v>721320</v>
      </c>
      <c r="S33" s="624"/>
      <c r="T33" s="624"/>
      <c r="U33" s="624"/>
      <c r="V33" s="624"/>
      <c r="W33" s="624"/>
      <c r="X33" s="624"/>
      <c r="Y33" s="625"/>
      <c r="Z33" s="626">
        <v>0.6</v>
      </c>
      <c r="AA33" s="626"/>
      <c r="AB33" s="626"/>
      <c r="AC33" s="626"/>
      <c r="AD33" s="627">
        <v>19825</v>
      </c>
      <c r="AE33" s="627"/>
      <c r="AF33" s="627"/>
      <c r="AG33" s="627"/>
      <c r="AH33" s="627"/>
      <c r="AI33" s="627"/>
      <c r="AJ33" s="627"/>
      <c r="AK33" s="627"/>
      <c r="AL33" s="628">
        <v>0</v>
      </c>
      <c r="AM33" s="629"/>
      <c r="AN33" s="629"/>
      <c r="AO33" s="630"/>
      <c r="AP33" s="675"/>
      <c r="AQ33" s="676"/>
      <c r="AR33" s="676"/>
      <c r="AS33" s="676"/>
      <c r="AT33" s="679"/>
      <c r="AU33" s="219"/>
      <c r="AV33" s="219"/>
      <c r="AW33" s="219"/>
      <c r="AX33" s="646" t="s">
        <v>306</v>
      </c>
      <c r="AY33" s="647"/>
      <c r="AZ33" s="647"/>
      <c r="BA33" s="647"/>
      <c r="BB33" s="647"/>
      <c r="BC33" s="647"/>
      <c r="BD33" s="647"/>
      <c r="BE33" s="647"/>
      <c r="BF33" s="648"/>
      <c r="BG33" s="681">
        <v>99.3</v>
      </c>
      <c r="BH33" s="682"/>
      <c r="BI33" s="682"/>
      <c r="BJ33" s="682"/>
      <c r="BK33" s="682"/>
      <c r="BL33" s="682"/>
      <c r="BM33" s="683">
        <v>97.2</v>
      </c>
      <c r="BN33" s="682"/>
      <c r="BO33" s="682"/>
      <c r="BP33" s="682"/>
      <c r="BQ33" s="684"/>
      <c r="BR33" s="681">
        <v>99.2</v>
      </c>
      <c r="BS33" s="682"/>
      <c r="BT33" s="682"/>
      <c r="BU33" s="682"/>
      <c r="BV33" s="682"/>
      <c r="BW33" s="682"/>
      <c r="BX33" s="683">
        <v>97</v>
      </c>
      <c r="BY33" s="682"/>
      <c r="BZ33" s="682"/>
      <c r="CA33" s="682"/>
      <c r="CB33" s="684"/>
      <c r="CD33" s="620" t="s">
        <v>307</v>
      </c>
      <c r="CE33" s="621"/>
      <c r="CF33" s="621"/>
      <c r="CG33" s="621"/>
      <c r="CH33" s="621"/>
      <c r="CI33" s="621"/>
      <c r="CJ33" s="621"/>
      <c r="CK33" s="621"/>
      <c r="CL33" s="621"/>
      <c r="CM33" s="621"/>
      <c r="CN33" s="621"/>
      <c r="CO33" s="621"/>
      <c r="CP33" s="621"/>
      <c r="CQ33" s="622"/>
      <c r="CR33" s="623">
        <v>43106866</v>
      </c>
      <c r="CS33" s="644"/>
      <c r="CT33" s="644"/>
      <c r="CU33" s="644"/>
      <c r="CV33" s="644"/>
      <c r="CW33" s="644"/>
      <c r="CX33" s="644"/>
      <c r="CY33" s="645"/>
      <c r="CZ33" s="628">
        <v>39.6</v>
      </c>
      <c r="DA33" s="656"/>
      <c r="DB33" s="656"/>
      <c r="DC33" s="658"/>
      <c r="DD33" s="632">
        <v>34578113</v>
      </c>
      <c r="DE33" s="644"/>
      <c r="DF33" s="644"/>
      <c r="DG33" s="644"/>
      <c r="DH33" s="644"/>
      <c r="DI33" s="644"/>
      <c r="DJ33" s="644"/>
      <c r="DK33" s="645"/>
      <c r="DL33" s="632">
        <v>25335340</v>
      </c>
      <c r="DM33" s="644"/>
      <c r="DN33" s="644"/>
      <c r="DO33" s="644"/>
      <c r="DP33" s="644"/>
      <c r="DQ33" s="644"/>
      <c r="DR33" s="644"/>
      <c r="DS33" s="644"/>
      <c r="DT33" s="644"/>
      <c r="DU33" s="644"/>
      <c r="DV33" s="645"/>
      <c r="DW33" s="628">
        <v>44.3</v>
      </c>
      <c r="DX33" s="656"/>
      <c r="DY33" s="656"/>
      <c r="DZ33" s="656"/>
      <c r="EA33" s="656"/>
      <c r="EB33" s="656"/>
      <c r="EC33" s="657"/>
    </row>
    <row r="34" spans="2:133" ht="11.25" customHeight="1" x14ac:dyDescent="0.15">
      <c r="B34" s="620" t="s">
        <v>308</v>
      </c>
      <c r="C34" s="621"/>
      <c r="D34" s="621"/>
      <c r="E34" s="621"/>
      <c r="F34" s="621"/>
      <c r="G34" s="621"/>
      <c r="H34" s="621"/>
      <c r="I34" s="621"/>
      <c r="J34" s="621"/>
      <c r="K34" s="621"/>
      <c r="L34" s="621"/>
      <c r="M34" s="621"/>
      <c r="N34" s="621"/>
      <c r="O34" s="621"/>
      <c r="P34" s="621"/>
      <c r="Q34" s="622"/>
      <c r="R34" s="623">
        <v>214195</v>
      </c>
      <c r="S34" s="624"/>
      <c r="T34" s="624"/>
      <c r="U34" s="624"/>
      <c r="V34" s="624"/>
      <c r="W34" s="624"/>
      <c r="X34" s="624"/>
      <c r="Y34" s="625"/>
      <c r="Z34" s="626">
        <v>0.2</v>
      </c>
      <c r="AA34" s="626"/>
      <c r="AB34" s="626"/>
      <c r="AC34" s="626"/>
      <c r="AD34" s="627" t="s">
        <v>121</v>
      </c>
      <c r="AE34" s="627"/>
      <c r="AF34" s="627"/>
      <c r="AG34" s="627"/>
      <c r="AH34" s="627"/>
      <c r="AI34" s="627"/>
      <c r="AJ34" s="627"/>
      <c r="AK34" s="627"/>
      <c r="AL34" s="628" t="s">
        <v>121</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309</v>
      </c>
      <c r="CE34" s="621"/>
      <c r="CF34" s="621"/>
      <c r="CG34" s="621"/>
      <c r="CH34" s="621"/>
      <c r="CI34" s="621"/>
      <c r="CJ34" s="621"/>
      <c r="CK34" s="621"/>
      <c r="CL34" s="621"/>
      <c r="CM34" s="621"/>
      <c r="CN34" s="621"/>
      <c r="CO34" s="621"/>
      <c r="CP34" s="621"/>
      <c r="CQ34" s="622"/>
      <c r="CR34" s="623">
        <v>14104576</v>
      </c>
      <c r="CS34" s="624"/>
      <c r="CT34" s="624"/>
      <c r="CU34" s="624"/>
      <c r="CV34" s="624"/>
      <c r="CW34" s="624"/>
      <c r="CX34" s="624"/>
      <c r="CY34" s="625"/>
      <c r="CZ34" s="628">
        <v>13</v>
      </c>
      <c r="DA34" s="656"/>
      <c r="DB34" s="656"/>
      <c r="DC34" s="658"/>
      <c r="DD34" s="632">
        <v>10155584</v>
      </c>
      <c r="DE34" s="624"/>
      <c r="DF34" s="624"/>
      <c r="DG34" s="624"/>
      <c r="DH34" s="624"/>
      <c r="DI34" s="624"/>
      <c r="DJ34" s="624"/>
      <c r="DK34" s="625"/>
      <c r="DL34" s="632">
        <v>8894775</v>
      </c>
      <c r="DM34" s="624"/>
      <c r="DN34" s="624"/>
      <c r="DO34" s="624"/>
      <c r="DP34" s="624"/>
      <c r="DQ34" s="624"/>
      <c r="DR34" s="624"/>
      <c r="DS34" s="624"/>
      <c r="DT34" s="624"/>
      <c r="DU34" s="624"/>
      <c r="DV34" s="625"/>
      <c r="DW34" s="628">
        <v>15.6</v>
      </c>
      <c r="DX34" s="656"/>
      <c r="DY34" s="656"/>
      <c r="DZ34" s="656"/>
      <c r="EA34" s="656"/>
      <c r="EB34" s="656"/>
      <c r="EC34" s="657"/>
    </row>
    <row r="35" spans="2:133" ht="11.25" customHeight="1" x14ac:dyDescent="0.15">
      <c r="B35" s="620" t="s">
        <v>310</v>
      </c>
      <c r="C35" s="621"/>
      <c r="D35" s="621"/>
      <c r="E35" s="621"/>
      <c r="F35" s="621"/>
      <c r="G35" s="621"/>
      <c r="H35" s="621"/>
      <c r="I35" s="621"/>
      <c r="J35" s="621"/>
      <c r="K35" s="621"/>
      <c r="L35" s="621"/>
      <c r="M35" s="621"/>
      <c r="N35" s="621"/>
      <c r="O35" s="621"/>
      <c r="P35" s="621"/>
      <c r="Q35" s="622"/>
      <c r="R35" s="623">
        <v>2630342</v>
      </c>
      <c r="S35" s="624"/>
      <c r="T35" s="624"/>
      <c r="U35" s="624"/>
      <c r="V35" s="624"/>
      <c r="W35" s="624"/>
      <c r="X35" s="624"/>
      <c r="Y35" s="625"/>
      <c r="Z35" s="626">
        <v>2.2999999999999998</v>
      </c>
      <c r="AA35" s="626"/>
      <c r="AB35" s="626"/>
      <c r="AC35" s="626"/>
      <c r="AD35" s="627" t="s">
        <v>121</v>
      </c>
      <c r="AE35" s="627"/>
      <c r="AF35" s="627"/>
      <c r="AG35" s="627"/>
      <c r="AH35" s="627"/>
      <c r="AI35" s="627"/>
      <c r="AJ35" s="627"/>
      <c r="AK35" s="627"/>
      <c r="AL35" s="628" t="s">
        <v>121</v>
      </c>
      <c r="AM35" s="629"/>
      <c r="AN35" s="629"/>
      <c r="AO35" s="630"/>
      <c r="AP35" s="222"/>
      <c r="AQ35" s="605" t="s">
        <v>311</v>
      </c>
      <c r="AR35" s="606"/>
      <c r="AS35" s="606"/>
      <c r="AT35" s="606"/>
      <c r="AU35" s="606"/>
      <c r="AV35" s="606"/>
      <c r="AW35" s="606"/>
      <c r="AX35" s="606"/>
      <c r="AY35" s="606"/>
      <c r="AZ35" s="606"/>
      <c r="BA35" s="606"/>
      <c r="BB35" s="606"/>
      <c r="BC35" s="606"/>
      <c r="BD35" s="606"/>
      <c r="BE35" s="606"/>
      <c r="BF35" s="607"/>
      <c r="BG35" s="605" t="s">
        <v>312</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313</v>
      </c>
      <c r="CE35" s="621"/>
      <c r="CF35" s="621"/>
      <c r="CG35" s="621"/>
      <c r="CH35" s="621"/>
      <c r="CI35" s="621"/>
      <c r="CJ35" s="621"/>
      <c r="CK35" s="621"/>
      <c r="CL35" s="621"/>
      <c r="CM35" s="621"/>
      <c r="CN35" s="621"/>
      <c r="CO35" s="621"/>
      <c r="CP35" s="621"/>
      <c r="CQ35" s="622"/>
      <c r="CR35" s="623">
        <v>1371718</v>
      </c>
      <c r="CS35" s="644"/>
      <c r="CT35" s="644"/>
      <c r="CU35" s="644"/>
      <c r="CV35" s="644"/>
      <c r="CW35" s="644"/>
      <c r="CX35" s="644"/>
      <c r="CY35" s="645"/>
      <c r="CZ35" s="628">
        <v>1.3</v>
      </c>
      <c r="DA35" s="656"/>
      <c r="DB35" s="656"/>
      <c r="DC35" s="658"/>
      <c r="DD35" s="632">
        <v>1367128</v>
      </c>
      <c r="DE35" s="644"/>
      <c r="DF35" s="644"/>
      <c r="DG35" s="644"/>
      <c r="DH35" s="644"/>
      <c r="DI35" s="644"/>
      <c r="DJ35" s="644"/>
      <c r="DK35" s="645"/>
      <c r="DL35" s="632">
        <v>985512</v>
      </c>
      <c r="DM35" s="644"/>
      <c r="DN35" s="644"/>
      <c r="DO35" s="644"/>
      <c r="DP35" s="644"/>
      <c r="DQ35" s="644"/>
      <c r="DR35" s="644"/>
      <c r="DS35" s="644"/>
      <c r="DT35" s="644"/>
      <c r="DU35" s="644"/>
      <c r="DV35" s="645"/>
      <c r="DW35" s="628">
        <v>1.7</v>
      </c>
      <c r="DX35" s="656"/>
      <c r="DY35" s="656"/>
      <c r="DZ35" s="656"/>
      <c r="EA35" s="656"/>
      <c r="EB35" s="656"/>
      <c r="EC35" s="657"/>
    </row>
    <row r="36" spans="2:133" ht="11.25" customHeight="1" x14ac:dyDescent="0.15">
      <c r="B36" s="620" t="s">
        <v>314</v>
      </c>
      <c r="C36" s="621"/>
      <c r="D36" s="621"/>
      <c r="E36" s="621"/>
      <c r="F36" s="621"/>
      <c r="G36" s="621"/>
      <c r="H36" s="621"/>
      <c r="I36" s="621"/>
      <c r="J36" s="621"/>
      <c r="K36" s="621"/>
      <c r="L36" s="621"/>
      <c r="M36" s="621"/>
      <c r="N36" s="621"/>
      <c r="O36" s="621"/>
      <c r="P36" s="621"/>
      <c r="Q36" s="622"/>
      <c r="R36" s="623">
        <v>4230774</v>
      </c>
      <c r="S36" s="624"/>
      <c r="T36" s="624"/>
      <c r="U36" s="624"/>
      <c r="V36" s="624"/>
      <c r="W36" s="624"/>
      <c r="X36" s="624"/>
      <c r="Y36" s="625"/>
      <c r="Z36" s="626">
        <v>3.8</v>
      </c>
      <c r="AA36" s="626"/>
      <c r="AB36" s="626"/>
      <c r="AC36" s="626"/>
      <c r="AD36" s="627" t="s">
        <v>121</v>
      </c>
      <c r="AE36" s="627"/>
      <c r="AF36" s="627"/>
      <c r="AG36" s="627"/>
      <c r="AH36" s="627"/>
      <c r="AI36" s="627"/>
      <c r="AJ36" s="627"/>
      <c r="AK36" s="627"/>
      <c r="AL36" s="628" t="s">
        <v>121</v>
      </c>
      <c r="AM36" s="629"/>
      <c r="AN36" s="629"/>
      <c r="AO36" s="630"/>
      <c r="AP36" s="222"/>
      <c r="AQ36" s="689" t="s">
        <v>315</v>
      </c>
      <c r="AR36" s="690"/>
      <c r="AS36" s="690"/>
      <c r="AT36" s="690"/>
      <c r="AU36" s="690"/>
      <c r="AV36" s="690"/>
      <c r="AW36" s="690"/>
      <c r="AX36" s="690"/>
      <c r="AY36" s="691"/>
      <c r="AZ36" s="612">
        <v>15156927</v>
      </c>
      <c r="BA36" s="613"/>
      <c r="BB36" s="613"/>
      <c r="BC36" s="613"/>
      <c r="BD36" s="613"/>
      <c r="BE36" s="613"/>
      <c r="BF36" s="685"/>
      <c r="BG36" s="609" t="s">
        <v>316</v>
      </c>
      <c r="BH36" s="610"/>
      <c r="BI36" s="610"/>
      <c r="BJ36" s="610"/>
      <c r="BK36" s="610"/>
      <c r="BL36" s="610"/>
      <c r="BM36" s="610"/>
      <c r="BN36" s="610"/>
      <c r="BO36" s="610"/>
      <c r="BP36" s="610"/>
      <c r="BQ36" s="610"/>
      <c r="BR36" s="610"/>
      <c r="BS36" s="610"/>
      <c r="BT36" s="610"/>
      <c r="BU36" s="611"/>
      <c r="BV36" s="612">
        <v>607861</v>
      </c>
      <c r="BW36" s="613"/>
      <c r="BX36" s="613"/>
      <c r="BY36" s="613"/>
      <c r="BZ36" s="613"/>
      <c r="CA36" s="613"/>
      <c r="CB36" s="685"/>
      <c r="CD36" s="620" t="s">
        <v>317</v>
      </c>
      <c r="CE36" s="621"/>
      <c r="CF36" s="621"/>
      <c r="CG36" s="621"/>
      <c r="CH36" s="621"/>
      <c r="CI36" s="621"/>
      <c r="CJ36" s="621"/>
      <c r="CK36" s="621"/>
      <c r="CL36" s="621"/>
      <c r="CM36" s="621"/>
      <c r="CN36" s="621"/>
      <c r="CO36" s="621"/>
      <c r="CP36" s="621"/>
      <c r="CQ36" s="622"/>
      <c r="CR36" s="623">
        <v>14594803</v>
      </c>
      <c r="CS36" s="624"/>
      <c r="CT36" s="624"/>
      <c r="CU36" s="624"/>
      <c r="CV36" s="624"/>
      <c r="CW36" s="624"/>
      <c r="CX36" s="624"/>
      <c r="CY36" s="625"/>
      <c r="CZ36" s="628">
        <v>13.4</v>
      </c>
      <c r="DA36" s="656"/>
      <c r="DB36" s="656"/>
      <c r="DC36" s="658"/>
      <c r="DD36" s="632">
        <v>13485952</v>
      </c>
      <c r="DE36" s="624"/>
      <c r="DF36" s="624"/>
      <c r="DG36" s="624"/>
      <c r="DH36" s="624"/>
      <c r="DI36" s="624"/>
      <c r="DJ36" s="624"/>
      <c r="DK36" s="625"/>
      <c r="DL36" s="632">
        <v>8931249</v>
      </c>
      <c r="DM36" s="624"/>
      <c r="DN36" s="624"/>
      <c r="DO36" s="624"/>
      <c r="DP36" s="624"/>
      <c r="DQ36" s="624"/>
      <c r="DR36" s="624"/>
      <c r="DS36" s="624"/>
      <c r="DT36" s="624"/>
      <c r="DU36" s="624"/>
      <c r="DV36" s="625"/>
      <c r="DW36" s="628">
        <v>15.6</v>
      </c>
      <c r="DX36" s="656"/>
      <c r="DY36" s="656"/>
      <c r="DZ36" s="656"/>
      <c r="EA36" s="656"/>
      <c r="EB36" s="656"/>
      <c r="EC36" s="657"/>
    </row>
    <row r="37" spans="2:133" ht="11.25" customHeight="1" x14ac:dyDescent="0.15">
      <c r="B37" s="620" t="s">
        <v>318</v>
      </c>
      <c r="C37" s="621"/>
      <c r="D37" s="621"/>
      <c r="E37" s="621"/>
      <c r="F37" s="621"/>
      <c r="G37" s="621"/>
      <c r="H37" s="621"/>
      <c r="I37" s="621"/>
      <c r="J37" s="621"/>
      <c r="K37" s="621"/>
      <c r="L37" s="621"/>
      <c r="M37" s="621"/>
      <c r="N37" s="621"/>
      <c r="O37" s="621"/>
      <c r="P37" s="621"/>
      <c r="Q37" s="622"/>
      <c r="R37" s="623">
        <v>2613911</v>
      </c>
      <c r="S37" s="624"/>
      <c r="T37" s="624"/>
      <c r="U37" s="624"/>
      <c r="V37" s="624"/>
      <c r="W37" s="624"/>
      <c r="X37" s="624"/>
      <c r="Y37" s="625"/>
      <c r="Z37" s="626">
        <v>2.2999999999999998</v>
      </c>
      <c r="AA37" s="626"/>
      <c r="AB37" s="626"/>
      <c r="AC37" s="626"/>
      <c r="AD37" s="627">
        <v>23887</v>
      </c>
      <c r="AE37" s="627"/>
      <c r="AF37" s="627"/>
      <c r="AG37" s="627"/>
      <c r="AH37" s="627"/>
      <c r="AI37" s="627"/>
      <c r="AJ37" s="627"/>
      <c r="AK37" s="627"/>
      <c r="AL37" s="628">
        <v>0</v>
      </c>
      <c r="AM37" s="629"/>
      <c r="AN37" s="629"/>
      <c r="AO37" s="630"/>
      <c r="AQ37" s="686" t="s">
        <v>319</v>
      </c>
      <c r="AR37" s="687"/>
      <c r="AS37" s="687"/>
      <c r="AT37" s="687"/>
      <c r="AU37" s="687"/>
      <c r="AV37" s="687"/>
      <c r="AW37" s="687"/>
      <c r="AX37" s="687"/>
      <c r="AY37" s="688"/>
      <c r="AZ37" s="623">
        <v>2989424</v>
      </c>
      <c r="BA37" s="624"/>
      <c r="BB37" s="624"/>
      <c r="BC37" s="624"/>
      <c r="BD37" s="644"/>
      <c r="BE37" s="644"/>
      <c r="BF37" s="669"/>
      <c r="BG37" s="620" t="s">
        <v>320</v>
      </c>
      <c r="BH37" s="621"/>
      <c r="BI37" s="621"/>
      <c r="BJ37" s="621"/>
      <c r="BK37" s="621"/>
      <c r="BL37" s="621"/>
      <c r="BM37" s="621"/>
      <c r="BN37" s="621"/>
      <c r="BO37" s="621"/>
      <c r="BP37" s="621"/>
      <c r="BQ37" s="621"/>
      <c r="BR37" s="621"/>
      <c r="BS37" s="621"/>
      <c r="BT37" s="621"/>
      <c r="BU37" s="622"/>
      <c r="BV37" s="623">
        <v>211817</v>
      </c>
      <c r="BW37" s="624"/>
      <c r="BX37" s="624"/>
      <c r="BY37" s="624"/>
      <c r="BZ37" s="624"/>
      <c r="CA37" s="624"/>
      <c r="CB37" s="633"/>
      <c r="CD37" s="620" t="s">
        <v>321</v>
      </c>
      <c r="CE37" s="621"/>
      <c r="CF37" s="621"/>
      <c r="CG37" s="621"/>
      <c r="CH37" s="621"/>
      <c r="CI37" s="621"/>
      <c r="CJ37" s="621"/>
      <c r="CK37" s="621"/>
      <c r="CL37" s="621"/>
      <c r="CM37" s="621"/>
      <c r="CN37" s="621"/>
      <c r="CO37" s="621"/>
      <c r="CP37" s="621"/>
      <c r="CQ37" s="622"/>
      <c r="CR37" s="623">
        <v>4790829</v>
      </c>
      <c r="CS37" s="644"/>
      <c r="CT37" s="644"/>
      <c r="CU37" s="644"/>
      <c r="CV37" s="644"/>
      <c r="CW37" s="644"/>
      <c r="CX37" s="644"/>
      <c r="CY37" s="645"/>
      <c r="CZ37" s="628">
        <v>4.4000000000000004</v>
      </c>
      <c r="DA37" s="656"/>
      <c r="DB37" s="656"/>
      <c r="DC37" s="658"/>
      <c r="DD37" s="632">
        <v>4772829</v>
      </c>
      <c r="DE37" s="644"/>
      <c r="DF37" s="644"/>
      <c r="DG37" s="644"/>
      <c r="DH37" s="644"/>
      <c r="DI37" s="644"/>
      <c r="DJ37" s="644"/>
      <c r="DK37" s="645"/>
      <c r="DL37" s="632">
        <v>4001317</v>
      </c>
      <c r="DM37" s="644"/>
      <c r="DN37" s="644"/>
      <c r="DO37" s="644"/>
      <c r="DP37" s="644"/>
      <c r="DQ37" s="644"/>
      <c r="DR37" s="644"/>
      <c r="DS37" s="644"/>
      <c r="DT37" s="644"/>
      <c r="DU37" s="644"/>
      <c r="DV37" s="645"/>
      <c r="DW37" s="628">
        <v>7</v>
      </c>
      <c r="DX37" s="656"/>
      <c r="DY37" s="656"/>
      <c r="DZ37" s="656"/>
      <c r="EA37" s="656"/>
      <c r="EB37" s="656"/>
      <c r="EC37" s="657"/>
    </row>
    <row r="38" spans="2:133" ht="11.25" customHeight="1" x14ac:dyDescent="0.15">
      <c r="B38" s="620" t="s">
        <v>322</v>
      </c>
      <c r="C38" s="621"/>
      <c r="D38" s="621"/>
      <c r="E38" s="621"/>
      <c r="F38" s="621"/>
      <c r="G38" s="621"/>
      <c r="H38" s="621"/>
      <c r="I38" s="621"/>
      <c r="J38" s="621"/>
      <c r="K38" s="621"/>
      <c r="L38" s="621"/>
      <c r="M38" s="621"/>
      <c r="N38" s="621"/>
      <c r="O38" s="621"/>
      <c r="P38" s="621"/>
      <c r="Q38" s="622"/>
      <c r="R38" s="623">
        <v>7522178</v>
      </c>
      <c r="S38" s="624"/>
      <c r="T38" s="624"/>
      <c r="U38" s="624"/>
      <c r="V38" s="624"/>
      <c r="W38" s="624"/>
      <c r="X38" s="624"/>
      <c r="Y38" s="625"/>
      <c r="Z38" s="626">
        <v>6.7</v>
      </c>
      <c r="AA38" s="626"/>
      <c r="AB38" s="626"/>
      <c r="AC38" s="626"/>
      <c r="AD38" s="627" t="s">
        <v>121</v>
      </c>
      <c r="AE38" s="627"/>
      <c r="AF38" s="627"/>
      <c r="AG38" s="627"/>
      <c r="AH38" s="627"/>
      <c r="AI38" s="627"/>
      <c r="AJ38" s="627"/>
      <c r="AK38" s="627"/>
      <c r="AL38" s="628" t="s">
        <v>121</v>
      </c>
      <c r="AM38" s="629"/>
      <c r="AN38" s="629"/>
      <c r="AO38" s="630"/>
      <c r="AQ38" s="686" t="s">
        <v>323</v>
      </c>
      <c r="AR38" s="687"/>
      <c r="AS38" s="687"/>
      <c r="AT38" s="687"/>
      <c r="AU38" s="687"/>
      <c r="AV38" s="687"/>
      <c r="AW38" s="687"/>
      <c r="AX38" s="687"/>
      <c r="AY38" s="688"/>
      <c r="AZ38" s="623">
        <v>2421286</v>
      </c>
      <c r="BA38" s="624"/>
      <c r="BB38" s="624"/>
      <c r="BC38" s="624"/>
      <c r="BD38" s="644"/>
      <c r="BE38" s="644"/>
      <c r="BF38" s="669"/>
      <c r="BG38" s="620" t="s">
        <v>324</v>
      </c>
      <c r="BH38" s="621"/>
      <c r="BI38" s="621"/>
      <c r="BJ38" s="621"/>
      <c r="BK38" s="621"/>
      <c r="BL38" s="621"/>
      <c r="BM38" s="621"/>
      <c r="BN38" s="621"/>
      <c r="BO38" s="621"/>
      <c r="BP38" s="621"/>
      <c r="BQ38" s="621"/>
      <c r="BR38" s="621"/>
      <c r="BS38" s="621"/>
      <c r="BT38" s="621"/>
      <c r="BU38" s="622"/>
      <c r="BV38" s="623">
        <v>29084</v>
      </c>
      <c r="BW38" s="624"/>
      <c r="BX38" s="624"/>
      <c r="BY38" s="624"/>
      <c r="BZ38" s="624"/>
      <c r="CA38" s="624"/>
      <c r="CB38" s="633"/>
      <c r="CD38" s="620" t="s">
        <v>325</v>
      </c>
      <c r="CE38" s="621"/>
      <c r="CF38" s="621"/>
      <c r="CG38" s="621"/>
      <c r="CH38" s="621"/>
      <c r="CI38" s="621"/>
      <c r="CJ38" s="621"/>
      <c r="CK38" s="621"/>
      <c r="CL38" s="621"/>
      <c r="CM38" s="621"/>
      <c r="CN38" s="621"/>
      <c r="CO38" s="621"/>
      <c r="CP38" s="621"/>
      <c r="CQ38" s="622"/>
      <c r="CR38" s="623">
        <v>9053781</v>
      </c>
      <c r="CS38" s="624"/>
      <c r="CT38" s="624"/>
      <c r="CU38" s="624"/>
      <c r="CV38" s="624"/>
      <c r="CW38" s="624"/>
      <c r="CX38" s="624"/>
      <c r="CY38" s="625"/>
      <c r="CZ38" s="628">
        <v>8.3000000000000007</v>
      </c>
      <c r="DA38" s="656"/>
      <c r="DB38" s="656"/>
      <c r="DC38" s="658"/>
      <c r="DD38" s="632">
        <v>7224158</v>
      </c>
      <c r="DE38" s="624"/>
      <c r="DF38" s="624"/>
      <c r="DG38" s="624"/>
      <c r="DH38" s="624"/>
      <c r="DI38" s="624"/>
      <c r="DJ38" s="624"/>
      <c r="DK38" s="625"/>
      <c r="DL38" s="632">
        <v>6523804</v>
      </c>
      <c r="DM38" s="624"/>
      <c r="DN38" s="624"/>
      <c r="DO38" s="624"/>
      <c r="DP38" s="624"/>
      <c r="DQ38" s="624"/>
      <c r="DR38" s="624"/>
      <c r="DS38" s="624"/>
      <c r="DT38" s="624"/>
      <c r="DU38" s="624"/>
      <c r="DV38" s="625"/>
      <c r="DW38" s="628">
        <v>11.4</v>
      </c>
      <c r="DX38" s="656"/>
      <c r="DY38" s="656"/>
      <c r="DZ38" s="656"/>
      <c r="EA38" s="656"/>
      <c r="EB38" s="656"/>
      <c r="EC38" s="657"/>
    </row>
    <row r="39" spans="2:133" ht="11.25" customHeight="1" x14ac:dyDescent="0.15">
      <c r="B39" s="620" t="s">
        <v>326</v>
      </c>
      <c r="C39" s="621"/>
      <c r="D39" s="621"/>
      <c r="E39" s="621"/>
      <c r="F39" s="621"/>
      <c r="G39" s="621"/>
      <c r="H39" s="621"/>
      <c r="I39" s="621"/>
      <c r="J39" s="621"/>
      <c r="K39" s="621"/>
      <c r="L39" s="621"/>
      <c r="M39" s="621"/>
      <c r="N39" s="621"/>
      <c r="O39" s="621"/>
      <c r="P39" s="621"/>
      <c r="Q39" s="622"/>
      <c r="R39" s="623" t="s">
        <v>121</v>
      </c>
      <c r="S39" s="624"/>
      <c r="T39" s="624"/>
      <c r="U39" s="624"/>
      <c r="V39" s="624"/>
      <c r="W39" s="624"/>
      <c r="X39" s="624"/>
      <c r="Y39" s="625"/>
      <c r="Z39" s="626" t="s">
        <v>121</v>
      </c>
      <c r="AA39" s="626"/>
      <c r="AB39" s="626"/>
      <c r="AC39" s="626"/>
      <c r="AD39" s="627" t="s">
        <v>121</v>
      </c>
      <c r="AE39" s="627"/>
      <c r="AF39" s="627"/>
      <c r="AG39" s="627"/>
      <c r="AH39" s="627"/>
      <c r="AI39" s="627"/>
      <c r="AJ39" s="627"/>
      <c r="AK39" s="627"/>
      <c r="AL39" s="628" t="s">
        <v>121</v>
      </c>
      <c r="AM39" s="629"/>
      <c r="AN39" s="629"/>
      <c r="AO39" s="630"/>
      <c r="AQ39" s="686" t="s">
        <v>327</v>
      </c>
      <c r="AR39" s="687"/>
      <c r="AS39" s="687"/>
      <c r="AT39" s="687"/>
      <c r="AU39" s="687"/>
      <c r="AV39" s="687"/>
      <c r="AW39" s="687"/>
      <c r="AX39" s="687"/>
      <c r="AY39" s="688"/>
      <c r="AZ39" s="623">
        <v>670205</v>
      </c>
      <c r="BA39" s="624"/>
      <c r="BB39" s="624"/>
      <c r="BC39" s="624"/>
      <c r="BD39" s="644"/>
      <c r="BE39" s="644"/>
      <c r="BF39" s="669"/>
      <c r="BG39" s="620" t="s">
        <v>328</v>
      </c>
      <c r="BH39" s="621"/>
      <c r="BI39" s="621"/>
      <c r="BJ39" s="621"/>
      <c r="BK39" s="621"/>
      <c r="BL39" s="621"/>
      <c r="BM39" s="621"/>
      <c r="BN39" s="621"/>
      <c r="BO39" s="621"/>
      <c r="BP39" s="621"/>
      <c r="BQ39" s="621"/>
      <c r="BR39" s="621"/>
      <c r="BS39" s="621"/>
      <c r="BT39" s="621"/>
      <c r="BU39" s="622"/>
      <c r="BV39" s="623">
        <v>41058</v>
      </c>
      <c r="BW39" s="624"/>
      <c r="BX39" s="624"/>
      <c r="BY39" s="624"/>
      <c r="BZ39" s="624"/>
      <c r="CA39" s="624"/>
      <c r="CB39" s="633"/>
      <c r="CD39" s="620" t="s">
        <v>329</v>
      </c>
      <c r="CE39" s="621"/>
      <c r="CF39" s="621"/>
      <c r="CG39" s="621"/>
      <c r="CH39" s="621"/>
      <c r="CI39" s="621"/>
      <c r="CJ39" s="621"/>
      <c r="CK39" s="621"/>
      <c r="CL39" s="621"/>
      <c r="CM39" s="621"/>
      <c r="CN39" s="621"/>
      <c r="CO39" s="621"/>
      <c r="CP39" s="621"/>
      <c r="CQ39" s="622"/>
      <c r="CR39" s="623">
        <v>2083109</v>
      </c>
      <c r="CS39" s="644"/>
      <c r="CT39" s="644"/>
      <c r="CU39" s="644"/>
      <c r="CV39" s="644"/>
      <c r="CW39" s="644"/>
      <c r="CX39" s="644"/>
      <c r="CY39" s="645"/>
      <c r="CZ39" s="628">
        <v>1.9</v>
      </c>
      <c r="DA39" s="656"/>
      <c r="DB39" s="656"/>
      <c r="DC39" s="658"/>
      <c r="DD39" s="632">
        <v>1457163</v>
      </c>
      <c r="DE39" s="644"/>
      <c r="DF39" s="644"/>
      <c r="DG39" s="644"/>
      <c r="DH39" s="644"/>
      <c r="DI39" s="644"/>
      <c r="DJ39" s="644"/>
      <c r="DK39" s="645"/>
      <c r="DL39" s="632" t="s">
        <v>121</v>
      </c>
      <c r="DM39" s="644"/>
      <c r="DN39" s="644"/>
      <c r="DO39" s="644"/>
      <c r="DP39" s="644"/>
      <c r="DQ39" s="644"/>
      <c r="DR39" s="644"/>
      <c r="DS39" s="644"/>
      <c r="DT39" s="644"/>
      <c r="DU39" s="644"/>
      <c r="DV39" s="645"/>
      <c r="DW39" s="628" t="s">
        <v>121</v>
      </c>
      <c r="DX39" s="656"/>
      <c r="DY39" s="656"/>
      <c r="DZ39" s="656"/>
      <c r="EA39" s="656"/>
      <c r="EB39" s="656"/>
      <c r="EC39" s="657"/>
    </row>
    <row r="40" spans="2:133" ht="11.25" customHeight="1" x14ac:dyDescent="0.15">
      <c r="B40" s="620" t="s">
        <v>330</v>
      </c>
      <c r="C40" s="621"/>
      <c r="D40" s="621"/>
      <c r="E40" s="621"/>
      <c r="F40" s="621"/>
      <c r="G40" s="621"/>
      <c r="H40" s="621"/>
      <c r="I40" s="621"/>
      <c r="J40" s="621"/>
      <c r="K40" s="621"/>
      <c r="L40" s="621"/>
      <c r="M40" s="621"/>
      <c r="N40" s="621"/>
      <c r="O40" s="621"/>
      <c r="P40" s="621"/>
      <c r="Q40" s="622"/>
      <c r="R40" s="623">
        <v>1290778</v>
      </c>
      <c r="S40" s="624"/>
      <c r="T40" s="624"/>
      <c r="U40" s="624"/>
      <c r="V40" s="624"/>
      <c r="W40" s="624"/>
      <c r="X40" s="624"/>
      <c r="Y40" s="625"/>
      <c r="Z40" s="626">
        <v>1.1000000000000001</v>
      </c>
      <c r="AA40" s="626"/>
      <c r="AB40" s="626"/>
      <c r="AC40" s="626"/>
      <c r="AD40" s="627" t="s">
        <v>121</v>
      </c>
      <c r="AE40" s="627"/>
      <c r="AF40" s="627"/>
      <c r="AG40" s="627"/>
      <c r="AH40" s="627"/>
      <c r="AI40" s="627"/>
      <c r="AJ40" s="627"/>
      <c r="AK40" s="627"/>
      <c r="AL40" s="628" t="s">
        <v>121</v>
      </c>
      <c r="AM40" s="629"/>
      <c r="AN40" s="629"/>
      <c r="AO40" s="630"/>
      <c r="AQ40" s="686" t="s">
        <v>331</v>
      </c>
      <c r="AR40" s="687"/>
      <c r="AS40" s="687"/>
      <c r="AT40" s="687"/>
      <c r="AU40" s="687"/>
      <c r="AV40" s="687"/>
      <c r="AW40" s="687"/>
      <c r="AX40" s="687"/>
      <c r="AY40" s="688"/>
      <c r="AZ40" s="623">
        <v>206267</v>
      </c>
      <c r="BA40" s="624"/>
      <c r="BB40" s="624"/>
      <c r="BC40" s="624"/>
      <c r="BD40" s="644"/>
      <c r="BE40" s="644"/>
      <c r="BF40" s="669"/>
      <c r="BG40" s="673" t="s">
        <v>332</v>
      </c>
      <c r="BH40" s="674"/>
      <c r="BI40" s="674"/>
      <c r="BJ40" s="674"/>
      <c r="BK40" s="674"/>
      <c r="BL40" s="223"/>
      <c r="BM40" s="621" t="s">
        <v>333</v>
      </c>
      <c r="BN40" s="621"/>
      <c r="BO40" s="621"/>
      <c r="BP40" s="621"/>
      <c r="BQ40" s="621"/>
      <c r="BR40" s="621"/>
      <c r="BS40" s="621"/>
      <c r="BT40" s="621"/>
      <c r="BU40" s="622"/>
      <c r="BV40" s="623">
        <v>87</v>
      </c>
      <c r="BW40" s="624"/>
      <c r="BX40" s="624"/>
      <c r="BY40" s="624"/>
      <c r="BZ40" s="624"/>
      <c r="CA40" s="624"/>
      <c r="CB40" s="633"/>
      <c r="CD40" s="620" t="s">
        <v>334</v>
      </c>
      <c r="CE40" s="621"/>
      <c r="CF40" s="621"/>
      <c r="CG40" s="621"/>
      <c r="CH40" s="621"/>
      <c r="CI40" s="621"/>
      <c r="CJ40" s="621"/>
      <c r="CK40" s="621"/>
      <c r="CL40" s="621"/>
      <c r="CM40" s="621"/>
      <c r="CN40" s="621"/>
      <c r="CO40" s="621"/>
      <c r="CP40" s="621"/>
      <c r="CQ40" s="622"/>
      <c r="CR40" s="623">
        <v>1898879</v>
      </c>
      <c r="CS40" s="624"/>
      <c r="CT40" s="624"/>
      <c r="CU40" s="624"/>
      <c r="CV40" s="624"/>
      <c r="CW40" s="624"/>
      <c r="CX40" s="624"/>
      <c r="CY40" s="625"/>
      <c r="CZ40" s="628">
        <v>1.7</v>
      </c>
      <c r="DA40" s="656"/>
      <c r="DB40" s="656"/>
      <c r="DC40" s="658"/>
      <c r="DD40" s="632">
        <v>888128</v>
      </c>
      <c r="DE40" s="624"/>
      <c r="DF40" s="624"/>
      <c r="DG40" s="624"/>
      <c r="DH40" s="624"/>
      <c r="DI40" s="624"/>
      <c r="DJ40" s="624"/>
      <c r="DK40" s="625"/>
      <c r="DL40" s="632" t="s">
        <v>121</v>
      </c>
      <c r="DM40" s="624"/>
      <c r="DN40" s="624"/>
      <c r="DO40" s="624"/>
      <c r="DP40" s="624"/>
      <c r="DQ40" s="624"/>
      <c r="DR40" s="624"/>
      <c r="DS40" s="624"/>
      <c r="DT40" s="624"/>
      <c r="DU40" s="624"/>
      <c r="DV40" s="625"/>
      <c r="DW40" s="628" t="s">
        <v>121</v>
      </c>
      <c r="DX40" s="656"/>
      <c r="DY40" s="656"/>
      <c r="DZ40" s="656"/>
      <c r="EA40" s="656"/>
      <c r="EB40" s="656"/>
      <c r="EC40" s="657"/>
    </row>
    <row r="41" spans="2:133" ht="11.25" customHeight="1" x14ac:dyDescent="0.15">
      <c r="B41" s="646" t="s">
        <v>335</v>
      </c>
      <c r="C41" s="647"/>
      <c r="D41" s="647"/>
      <c r="E41" s="647"/>
      <c r="F41" s="647"/>
      <c r="G41" s="647"/>
      <c r="H41" s="647"/>
      <c r="I41" s="647"/>
      <c r="J41" s="647"/>
      <c r="K41" s="647"/>
      <c r="L41" s="647"/>
      <c r="M41" s="647"/>
      <c r="N41" s="647"/>
      <c r="O41" s="647"/>
      <c r="P41" s="647"/>
      <c r="Q41" s="648"/>
      <c r="R41" s="695">
        <v>112551650</v>
      </c>
      <c r="S41" s="696"/>
      <c r="T41" s="696"/>
      <c r="U41" s="696"/>
      <c r="V41" s="696"/>
      <c r="W41" s="696"/>
      <c r="X41" s="696"/>
      <c r="Y41" s="700"/>
      <c r="Z41" s="701">
        <v>100</v>
      </c>
      <c r="AA41" s="701"/>
      <c r="AB41" s="701"/>
      <c r="AC41" s="701"/>
      <c r="AD41" s="702">
        <v>55889436</v>
      </c>
      <c r="AE41" s="702"/>
      <c r="AF41" s="702"/>
      <c r="AG41" s="702"/>
      <c r="AH41" s="702"/>
      <c r="AI41" s="702"/>
      <c r="AJ41" s="702"/>
      <c r="AK41" s="702"/>
      <c r="AL41" s="703">
        <v>100</v>
      </c>
      <c r="AM41" s="683"/>
      <c r="AN41" s="683"/>
      <c r="AO41" s="704"/>
      <c r="AQ41" s="686" t="s">
        <v>336</v>
      </c>
      <c r="AR41" s="687"/>
      <c r="AS41" s="687"/>
      <c r="AT41" s="687"/>
      <c r="AU41" s="687"/>
      <c r="AV41" s="687"/>
      <c r="AW41" s="687"/>
      <c r="AX41" s="687"/>
      <c r="AY41" s="688"/>
      <c r="AZ41" s="623">
        <v>2221724</v>
      </c>
      <c r="BA41" s="624"/>
      <c r="BB41" s="624"/>
      <c r="BC41" s="624"/>
      <c r="BD41" s="644"/>
      <c r="BE41" s="644"/>
      <c r="BF41" s="669"/>
      <c r="BG41" s="673"/>
      <c r="BH41" s="674"/>
      <c r="BI41" s="674"/>
      <c r="BJ41" s="674"/>
      <c r="BK41" s="674"/>
      <c r="BL41" s="223"/>
      <c r="BM41" s="621" t="s">
        <v>337</v>
      </c>
      <c r="BN41" s="621"/>
      <c r="BO41" s="621"/>
      <c r="BP41" s="621"/>
      <c r="BQ41" s="621"/>
      <c r="BR41" s="621"/>
      <c r="BS41" s="621"/>
      <c r="BT41" s="621"/>
      <c r="BU41" s="622"/>
      <c r="BV41" s="623" t="s">
        <v>121</v>
      </c>
      <c r="BW41" s="624"/>
      <c r="BX41" s="624"/>
      <c r="BY41" s="624"/>
      <c r="BZ41" s="624"/>
      <c r="CA41" s="624"/>
      <c r="CB41" s="633"/>
      <c r="CD41" s="620" t="s">
        <v>338</v>
      </c>
      <c r="CE41" s="621"/>
      <c r="CF41" s="621"/>
      <c r="CG41" s="621"/>
      <c r="CH41" s="621"/>
      <c r="CI41" s="621"/>
      <c r="CJ41" s="621"/>
      <c r="CK41" s="621"/>
      <c r="CL41" s="621"/>
      <c r="CM41" s="621"/>
      <c r="CN41" s="621"/>
      <c r="CO41" s="621"/>
      <c r="CP41" s="621"/>
      <c r="CQ41" s="622"/>
      <c r="CR41" s="623" t="s">
        <v>121</v>
      </c>
      <c r="CS41" s="644"/>
      <c r="CT41" s="644"/>
      <c r="CU41" s="644"/>
      <c r="CV41" s="644"/>
      <c r="CW41" s="644"/>
      <c r="CX41" s="644"/>
      <c r="CY41" s="645"/>
      <c r="CZ41" s="628" t="s">
        <v>121</v>
      </c>
      <c r="DA41" s="656"/>
      <c r="DB41" s="656"/>
      <c r="DC41" s="658"/>
      <c r="DD41" s="632" t="s">
        <v>121</v>
      </c>
      <c r="DE41" s="644"/>
      <c r="DF41" s="644"/>
      <c r="DG41" s="644"/>
      <c r="DH41" s="644"/>
      <c r="DI41" s="644"/>
      <c r="DJ41" s="644"/>
      <c r="DK41" s="645"/>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339</v>
      </c>
      <c r="AR42" s="693"/>
      <c r="AS42" s="693"/>
      <c r="AT42" s="693"/>
      <c r="AU42" s="693"/>
      <c r="AV42" s="693"/>
      <c r="AW42" s="693"/>
      <c r="AX42" s="693"/>
      <c r="AY42" s="694"/>
      <c r="AZ42" s="695">
        <v>6648021</v>
      </c>
      <c r="BA42" s="696"/>
      <c r="BB42" s="696"/>
      <c r="BC42" s="696"/>
      <c r="BD42" s="682"/>
      <c r="BE42" s="682"/>
      <c r="BF42" s="684"/>
      <c r="BG42" s="675"/>
      <c r="BH42" s="676"/>
      <c r="BI42" s="676"/>
      <c r="BJ42" s="676"/>
      <c r="BK42" s="676"/>
      <c r="BL42" s="224"/>
      <c r="BM42" s="647" t="s">
        <v>340</v>
      </c>
      <c r="BN42" s="647"/>
      <c r="BO42" s="647"/>
      <c r="BP42" s="647"/>
      <c r="BQ42" s="647"/>
      <c r="BR42" s="647"/>
      <c r="BS42" s="647"/>
      <c r="BT42" s="647"/>
      <c r="BU42" s="648"/>
      <c r="BV42" s="695">
        <v>367</v>
      </c>
      <c r="BW42" s="696"/>
      <c r="BX42" s="696"/>
      <c r="BY42" s="696"/>
      <c r="BZ42" s="696"/>
      <c r="CA42" s="696"/>
      <c r="CB42" s="705"/>
      <c r="CD42" s="620" t="s">
        <v>341</v>
      </c>
      <c r="CE42" s="621"/>
      <c r="CF42" s="621"/>
      <c r="CG42" s="621"/>
      <c r="CH42" s="621"/>
      <c r="CI42" s="621"/>
      <c r="CJ42" s="621"/>
      <c r="CK42" s="621"/>
      <c r="CL42" s="621"/>
      <c r="CM42" s="621"/>
      <c r="CN42" s="621"/>
      <c r="CO42" s="621"/>
      <c r="CP42" s="621"/>
      <c r="CQ42" s="622"/>
      <c r="CR42" s="623">
        <v>11779370</v>
      </c>
      <c r="CS42" s="644"/>
      <c r="CT42" s="644"/>
      <c r="CU42" s="644"/>
      <c r="CV42" s="644"/>
      <c r="CW42" s="644"/>
      <c r="CX42" s="644"/>
      <c r="CY42" s="645"/>
      <c r="CZ42" s="628">
        <v>10.8</v>
      </c>
      <c r="DA42" s="656"/>
      <c r="DB42" s="656"/>
      <c r="DC42" s="658"/>
      <c r="DD42" s="632">
        <v>1930827</v>
      </c>
      <c r="DE42" s="644"/>
      <c r="DF42" s="644"/>
      <c r="DG42" s="644"/>
      <c r="DH42" s="644"/>
      <c r="DI42" s="644"/>
      <c r="DJ42" s="644"/>
      <c r="DK42" s="645"/>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342</v>
      </c>
      <c r="CD43" s="620" t="s">
        <v>343</v>
      </c>
      <c r="CE43" s="621"/>
      <c r="CF43" s="621"/>
      <c r="CG43" s="621"/>
      <c r="CH43" s="621"/>
      <c r="CI43" s="621"/>
      <c r="CJ43" s="621"/>
      <c r="CK43" s="621"/>
      <c r="CL43" s="621"/>
      <c r="CM43" s="621"/>
      <c r="CN43" s="621"/>
      <c r="CO43" s="621"/>
      <c r="CP43" s="621"/>
      <c r="CQ43" s="622"/>
      <c r="CR43" s="623">
        <v>511529</v>
      </c>
      <c r="CS43" s="644"/>
      <c r="CT43" s="644"/>
      <c r="CU43" s="644"/>
      <c r="CV43" s="644"/>
      <c r="CW43" s="644"/>
      <c r="CX43" s="644"/>
      <c r="CY43" s="645"/>
      <c r="CZ43" s="628">
        <v>0.5</v>
      </c>
      <c r="DA43" s="656"/>
      <c r="DB43" s="656"/>
      <c r="DC43" s="658"/>
      <c r="DD43" s="632">
        <v>502641</v>
      </c>
      <c r="DE43" s="644"/>
      <c r="DF43" s="644"/>
      <c r="DG43" s="644"/>
      <c r="DH43" s="644"/>
      <c r="DI43" s="644"/>
      <c r="DJ43" s="644"/>
      <c r="DK43" s="645"/>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344</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292</v>
      </c>
      <c r="CE44" s="662"/>
      <c r="CF44" s="620" t="s">
        <v>345</v>
      </c>
      <c r="CG44" s="621"/>
      <c r="CH44" s="621"/>
      <c r="CI44" s="621"/>
      <c r="CJ44" s="621"/>
      <c r="CK44" s="621"/>
      <c r="CL44" s="621"/>
      <c r="CM44" s="621"/>
      <c r="CN44" s="621"/>
      <c r="CO44" s="621"/>
      <c r="CP44" s="621"/>
      <c r="CQ44" s="622"/>
      <c r="CR44" s="623">
        <v>11779370</v>
      </c>
      <c r="CS44" s="624"/>
      <c r="CT44" s="624"/>
      <c r="CU44" s="624"/>
      <c r="CV44" s="624"/>
      <c r="CW44" s="624"/>
      <c r="CX44" s="624"/>
      <c r="CY44" s="625"/>
      <c r="CZ44" s="628">
        <v>10.8</v>
      </c>
      <c r="DA44" s="629"/>
      <c r="DB44" s="629"/>
      <c r="DC44" s="635"/>
      <c r="DD44" s="632">
        <v>1930827</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346</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347</v>
      </c>
      <c r="CG45" s="621"/>
      <c r="CH45" s="621"/>
      <c r="CI45" s="621"/>
      <c r="CJ45" s="621"/>
      <c r="CK45" s="621"/>
      <c r="CL45" s="621"/>
      <c r="CM45" s="621"/>
      <c r="CN45" s="621"/>
      <c r="CO45" s="621"/>
      <c r="CP45" s="621"/>
      <c r="CQ45" s="622"/>
      <c r="CR45" s="623">
        <v>6467545</v>
      </c>
      <c r="CS45" s="644"/>
      <c r="CT45" s="644"/>
      <c r="CU45" s="644"/>
      <c r="CV45" s="644"/>
      <c r="CW45" s="644"/>
      <c r="CX45" s="644"/>
      <c r="CY45" s="645"/>
      <c r="CZ45" s="628">
        <v>5.9</v>
      </c>
      <c r="DA45" s="656"/>
      <c r="DB45" s="656"/>
      <c r="DC45" s="658"/>
      <c r="DD45" s="632">
        <v>510298</v>
      </c>
      <c r="DE45" s="644"/>
      <c r="DF45" s="644"/>
      <c r="DG45" s="644"/>
      <c r="DH45" s="644"/>
      <c r="DI45" s="644"/>
      <c r="DJ45" s="644"/>
      <c r="DK45" s="645"/>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3"/>
      <c r="CE46" s="664"/>
      <c r="CF46" s="620" t="s">
        <v>348</v>
      </c>
      <c r="CG46" s="621"/>
      <c r="CH46" s="621"/>
      <c r="CI46" s="621"/>
      <c r="CJ46" s="621"/>
      <c r="CK46" s="621"/>
      <c r="CL46" s="621"/>
      <c r="CM46" s="621"/>
      <c r="CN46" s="621"/>
      <c r="CO46" s="621"/>
      <c r="CP46" s="621"/>
      <c r="CQ46" s="622"/>
      <c r="CR46" s="623">
        <v>4736661</v>
      </c>
      <c r="CS46" s="624"/>
      <c r="CT46" s="624"/>
      <c r="CU46" s="624"/>
      <c r="CV46" s="624"/>
      <c r="CW46" s="624"/>
      <c r="CX46" s="624"/>
      <c r="CY46" s="625"/>
      <c r="CZ46" s="628">
        <v>4.4000000000000004</v>
      </c>
      <c r="DA46" s="629"/>
      <c r="DB46" s="629"/>
      <c r="DC46" s="635"/>
      <c r="DD46" s="632">
        <v>1379565</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3"/>
      <c r="CE47" s="664"/>
      <c r="CF47" s="620" t="s">
        <v>349</v>
      </c>
      <c r="CG47" s="621"/>
      <c r="CH47" s="621"/>
      <c r="CI47" s="621"/>
      <c r="CJ47" s="621"/>
      <c r="CK47" s="621"/>
      <c r="CL47" s="621"/>
      <c r="CM47" s="621"/>
      <c r="CN47" s="621"/>
      <c r="CO47" s="621"/>
      <c r="CP47" s="621"/>
      <c r="CQ47" s="622"/>
      <c r="CR47" s="623" t="s">
        <v>121</v>
      </c>
      <c r="CS47" s="644"/>
      <c r="CT47" s="644"/>
      <c r="CU47" s="644"/>
      <c r="CV47" s="644"/>
      <c r="CW47" s="644"/>
      <c r="CX47" s="644"/>
      <c r="CY47" s="645"/>
      <c r="CZ47" s="628" t="s">
        <v>121</v>
      </c>
      <c r="DA47" s="656"/>
      <c r="DB47" s="656"/>
      <c r="DC47" s="658"/>
      <c r="DD47" s="632" t="s">
        <v>121</v>
      </c>
      <c r="DE47" s="644"/>
      <c r="DF47" s="644"/>
      <c r="DG47" s="644"/>
      <c r="DH47" s="644"/>
      <c r="DI47" s="644"/>
      <c r="DJ47" s="644"/>
      <c r="DK47" s="645"/>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5"/>
      <c r="CE48" s="666"/>
      <c r="CF48" s="620" t="s">
        <v>350</v>
      </c>
      <c r="CG48" s="621"/>
      <c r="CH48" s="621"/>
      <c r="CI48" s="621"/>
      <c r="CJ48" s="621"/>
      <c r="CK48" s="621"/>
      <c r="CL48" s="621"/>
      <c r="CM48" s="621"/>
      <c r="CN48" s="621"/>
      <c r="CO48" s="621"/>
      <c r="CP48" s="621"/>
      <c r="CQ48" s="622"/>
      <c r="CR48" s="623" t="s">
        <v>121</v>
      </c>
      <c r="CS48" s="624"/>
      <c r="CT48" s="624"/>
      <c r="CU48" s="624"/>
      <c r="CV48" s="624"/>
      <c r="CW48" s="624"/>
      <c r="CX48" s="624"/>
      <c r="CY48" s="625"/>
      <c r="CZ48" s="628" t="s">
        <v>121</v>
      </c>
      <c r="DA48" s="629"/>
      <c r="DB48" s="629"/>
      <c r="DC48" s="635"/>
      <c r="DD48" s="632" t="s">
        <v>121</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6" t="s">
        <v>351</v>
      </c>
      <c r="CE49" s="647"/>
      <c r="CF49" s="647"/>
      <c r="CG49" s="647"/>
      <c r="CH49" s="647"/>
      <c r="CI49" s="647"/>
      <c r="CJ49" s="647"/>
      <c r="CK49" s="647"/>
      <c r="CL49" s="647"/>
      <c r="CM49" s="647"/>
      <c r="CN49" s="647"/>
      <c r="CO49" s="647"/>
      <c r="CP49" s="647"/>
      <c r="CQ49" s="648"/>
      <c r="CR49" s="695">
        <v>108767060</v>
      </c>
      <c r="CS49" s="682"/>
      <c r="CT49" s="682"/>
      <c r="CU49" s="682"/>
      <c r="CV49" s="682"/>
      <c r="CW49" s="682"/>
      <c r="CX49" s="682"/>
      <c r="CY49" s="711"/>
      <c r="CZ49" s="703">
        <v>100</v>
      </c>
      <c r="DA49" s="712"/>
      <c r="DB49" s="712"/>
      <c r="DC49" s="713"/>
      <c r="DD49" s="714">
        <v>67329237</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d7E6mOro9ZO52g8PsaAd8Lo/MQTVVh6vi6Zh+ZrGdqVHmD/HlGK9NkQFeMXSX0Jgk4cA7R+fPTboNGib7gAJig==" saltValue="Y+9hxdgnaM7gVCxaUKtOq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80" zoomScaleNormal="80"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352</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353</v>
      </c>
      <c r="DK2" s="723"/>
      <c r="DL2" s="723"/>
      <c r="DM2" s="723"/>
      <c r="DN2" s="723"/>
      <c r="DO2" s="724"/>
      <c r="DP2" s="228"/>
      <c r="DQ2" s="722" t="s">
        <v>354</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355</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356</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357</v>
      </c>
      <c r="B5" s="728"/>
      <c r="C5" s="728"/>
      <c r="D5" s="728"/>
      <c r="E5" s="728"/>
      <c r="F5" s="728"/>
      <c r="G5" s="728"/>
      <c r="H5" s="728"/>
      <c r="I5" s="728"/>
      <c r="J5" s="728"/>
      <c r="K5" s="728"/>
      <c r="L5" s="728"/>
      <c r="M5" s="728"/>
      <c r="N5" s="728"/>
      <c r="O5" s="728"/>
      <c r="P5" s="729"/>
      <c r="Q5" s="733" t="s">
        <v>358</v>
      </c>
      <c r="R5" s="734"/>
      <c r="S5" s="734"/>
      <c r="T5" s="734"/>
      <c r="U5" s="735"/>
      <c r="V5" s="733" t="s">
        <v>359</v>
      </c>
      <c r="W5" s="734"/>
      <c r="X5" s="734"/>
      <c r="Y5" s="734"/>
      <c r="Z5" s="735"/>
      <c r="AA5" s="733" t="s">
        <v>360</v>
      </c>
      <c r="AB5" s="734"/>
      <c r="AC5" s="734"/>
      <c r="AD5" s="734"/>
      <c r="AE5" s="734"/>
      <c r="AF5" s="739" t="s">
        <v>361</v>
      </c>
      <c r="AG5" s="734"/>
      <c r="AH5" s="734"/>
      <c r="AI5" s="734"/>
      <c r="AJ5" s="740"/>
      <c r="AK5" s="734" t="s">
        <v>362</v>
      </c>
      <c r="AL5" s="734"/>
      <c r="AM5" s="734"/>
      <c r="AN5" s="734"/>
      <c r="AO5" s="735"/>
      <c r="AP5" s="733" t="s">
        <v>363</v>
      </c>
      <c r="AQ5" s="734"/>
      <c r="AR5" s="734"/>
      <c r="AS5" s="734"/>
      <c r="AT5" s="735"/>
      <c r="AU5" s="733" t="s">
        <v>364</v>
      </c>
      <c r="AV5" s="734"/>
      <c r="AW5" s="734"/>
      <c r="AX5" s="734"/>
      <c r="AY5" s="740"/>
      <c r="AZ5" s="232"/>
      <c r="BA5" s="232"/>
      <c r="BB5" s="232"/>
      <c r="BC5" s="232"/>
      <c r="BD5" s="232"/>
      <c r="BE5" s="233"/>
      <c r="BF5" s="233"/>
      <c r="BG5" s="233"/>
      <c r="BH5" s="233"/>
      <c r="BI5" s="233"/>
      <c r="BJ5" s="233"/>
      <c r="BK5" s="233"/>
      <c r="BL5" s="233"/>
      <c r="BM5" s="233"/>
      <c r="BN5" s="233"/>
      <c r="BO5" s="233"/>
      <c r="BP5" s="233"/>
      <c r="BQ5" s="727" t="s">
        <v>365</v>
      </c>
      <c r="BR5" s="728"/>
      <c r="BS5" s="728"/>
      <c r="BT5" s="728"/>
      <c r="BU5" s="728"/>
      <c r="BV5" s="728"/>
      <c r="BW5" s="728"/>
      <c r="BX5" s="728"/>
      <c r="BY5" s="728"/>
      <c r="BZ5" s="728"/>
      <c r="CA5" s="728"/>
      <c r="CB5" s="728"/>
      <c r="CC5" s="728"/>
      <c r="CD5" s="728"/>
      <c r="CE5" s="728"/>
      <c r="CF5" s="728"/>
      <c r="CG5" s="729"/>
      <c r="CH5" s="733" t="s">
        <v>366</v>
      </c>
      <c r="CI5" s="734"/>
      <c r="CJ5" s="734"/>
      <c r="CK5" s="734"/>
      <c r="CL5" s="735"/>
      <c r="CM5" s="733" t="s">
        <v>367</v>
      </c>
      <c r="CN5" s="734"/>
      <c r="CO5" s="734"/>
      <c r="CP5" s="734"/>
      <c r="CQ5" s="735"/>
      <c r="CR5" s="733" t="s">
        <v>368</v>
      </c>
      <c r="CS5" s="734"/>
      <c r="CT5" s="734"/>
      <c r="CU5" s="734"/>
      <c r="CV5" s="735"/>
      <c r="CW5" s="733" t="s">
        <v>369</v>
      </c>
      <c r="CX5" s="734"/>
      <c r="CY5" s="734"/>
      <c r="CZ5" s="734"/>
      <c r="DA5" s="735"/>
      <c r="DB5" s="733" t="s">
        <v>370</v>
      </c>
      <c r="DC5" s="734"/>
      <c r="DD5" s="734"/>
      <c r="DE5" s="734"/>
      <c r="DF5" s="735"/>
      <c r="DG5" s="763" t="s">
        <v>371</v>
      </c>
      <c r="DH5" s="764"/>
      <c r="DI5" s="764"/>
      <c r="DJ5" s="764"/>
      <c r="DK5" s="765"/>
      <c r="DL5" s="763" t="s">
        <v>372</v>
      </c>
      <c r="DM5" s="764"/>
      <c r="DN5" s="764"/>
      <c r="DO5" s="764"/>
      <c r="DP5" s="765"/>
      <c r="DQ5" s="733" t="s">
        <v>373</v>
      </c>
      <c r="DR5" s="734"/>
      <c r="DS5" s="734"/>
      <c r="DT5" s="734"/>
      <c r="DU5" s="735"/>
      <c r="DV5" s="733" t="s">
        <v>364</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374</v>
      </c>
      <c r="C7" s="750"/>
      <c r="D7" s="750"/>
      <c r="E7" s="750"/>
      <c r="F7" s="750"/>
      <c r="G7" s="750"/>
      <c r="H7" s="750"/>
      <c r="I7" s="750"/>
      <c r="J7" s="750"/>
      <c r="K7" s="750"/>
      <c r="L7" s="750"/>
      <c r="M7" s="750"/>
      <c r="N7" s="750"/>
      <c r="O7" s="750"/>
      <c r="P7" s="751"/>
      <c r="Q7" s="752">
        <v>110302</v>
      </c>
      <c r="R7" s="753"/>
      <c r="S7" s="753"/>
      <c r="T7" s="753"/>
      <c r="U7" s="753"/>
      <c r="V7" s="753">
        <v>106621</v>
      </c>
      <c r="W7" s="753"/>
      <c r="X7" s="753"/>
      <c r="Y7" s="753"/>
      <c r="Z7" s="753"/>
      <c r="AA7" s="753">
        <v>3682</v>
      </c>
      <c r="AB7" s="753"/>
      <c r="AC7" s="753"/>
      <c r="AD7" s="753"/>
      <c r="AE7" s="754"/>
      <c r="AF7" s="755">
        <v>2995</v>
      </c>
      <c r="AG7" s="756"/>
      <c r="AH7" s="756"/>
      <c r="AI7" s="756"/>
      <c r="AJ7" s="757"/>
      <c r="AK7" s="758">
        <v>2610</v>
      </c>
      <c r="AL7" s="759"/>
      <c r="AM7" s="759"/>
      <c r="AN7" s="759"/>
      <c r="AO7" s="759"/>
      <c r="AP7" s="759">
        <v>110144</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564</v>
      </c>
      <c r="BT7" s="747"/>
      <c r="BU7" s="747"/>
      <c r="BV7" s="747"/>
      <c r="BW7" s="747"/>
      <c r="BX7" s="747"/>
      <c r="BY7" s="747"/>
      <c r="BZ7" s="747"/>
      <c r="CA7" s="747"/>
      <c r="CB7" s="747"/>
      <c r="CC7" s="747"/>
      <c r="CD7" s="747"/>
      <c r="CE7" s="747"/>
      <c r="CF7" s="747"/>
      <c r="CG7" s="762"/>
      <c r="CH7" s="743">
        <v>-69</v>
      </c>
      <c r="CI7" s="744"/>
      <c r="CJ7" s="744"/>
      <c r="CK7" s="744"/>
      <c r="CL7" s="745"/>
      <c r="CM7" s="743">
        <v>2353</v>
      </c>
      <c r="CN7" s="744"/>
      <c r="CO7" s="744"/>
      <c r="CP7" s="744"/>
      <c r="CQ7" s="745"/>
      <c r="CR7" s="743">
        <v>333</v>
      </c>
      <c r="CS7" s="744"/>
      <c r="CT7" s="744"/>
      <c r="CU7" s="744"/>
      <c r="CV7" s="745"/>
      <c r="CW7" s="743" t="s">
        <v>558</v>
      </c>
      <c r="CX7" s="744"/>
      <c r="CY7" s="744"/>
      <c r="CZ7" s="744"/>
      <c r="DA7" s="745"/>
      <c r="DB7" s="743" t="s">
        <v>512</v>
      </c>
      <c r="DC7" s="744"/>
      <c r="DD7" s="744"/>
      <c r="DE7" s="744"/>
      <c r="DF7" s="745"/>
      <c r="DG7" s="743" t="s">
        <v>512</v>
      </c>
      <c r="DH7" s="744"/>
      <c r="DI7" s="744"/>
      <c r="DJ7" s="744"/>
      <c r="DK7" s="745"/>
      <c r="DL7" s="743" t="s">
        <v>512</v>
      </c>
      <c r="DM7" s="744"/>
      <c r="DN7" s="744"/>
      <c r="DO7" s="744"/>
      <c r="DP7" s="745"/>
      <c r="DQ7" s="743" t="s">
        <v>512</v>
      </c>
      <c r="DR7" s="744"/>
      <c r="DS7" s="744"/>
      <c r="DT7" s="744"/>
      <c r="DU7" s="745"/>
      <c r="DV7" s="746"/>
      <c r="DW7" s="747"/>
      <c r="DX7" s="747"/>
      <c r="DY7" s="747"/>
      <c r="DZ7" s="748"/>
      <c r="EA7" s="234"/>
    </row>
    <row r="8" spans="1:131" s="235" customFormat="1" ht="26.25" customHeight="1" x14ac:dyDescent="0.15">
      <c r="A8" s="238">
        <v>2</v>
      </c>
      <c r="B8" s="780" t="s">
        <v>375</v>
      </c>
      <c r="C8" s="781"/>
      <c r="D8" s="781"/>
      <c r="E8" s="781"/>
      <c r="F8" s="781"/>
      <c r="G8" s="781"/>
      <c r="H8" s="781"/>
      <c r="I8" s="781"/>
      <c r="J8" s="781"/>
      <c r="K8" s="781"/>
      <c r="L8" s="781"/>
      <c r="M8" s="781"/>
      <c r="N8" s="781"/>
      <c r="O8" s="781"/>
      <c r="P8" s="782"/>
      <c r="Q8" s="783">
        <v>1454</v>
      </c>
      <c r="R8" s="784"/>
      <c r="S8" s="784"/>
      <c r="T8" s="784"/>
      <c r="U8" s="784"/>
      <c r="V8" s="784">
        <v>1392</v>
      </c>
      <c r="W8" s="784"/>
      <c r="X8" s="784"/>
      <c r="Y8" s="784"/>
      <c r="Z8" s="784"/>
      <c r="AA8" s="784">
        <v>62</v>
      </c>
      <c r="AB8" s="784"/>
      <c r="AC8" s="784"/>
      <c r="AD8" s="784"/>
      <c r="AE8" s="785"/>
      <c r="AF8" s="786">
        <v>1</v>
      </c>
      <c r="AG8" s="787"/>
      <c r="AH8" s="787"/>
      <c r="AI8" s="787"/>
      <c r="AJ8" s="788"/>
      <c r="AK8" s="769">
        <v>236</v>
      </c>
      <c r="AL8" s="770"/>
      <c r="AM8" s="770"/>
      <c r="AN8" s="770"/>
      <c r="AO8" s="770"/>
      <c r="AP8" s="770">
        <v>7687</v>
      </c>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t="s">
        <v>565</v>
      </c>
      <c r="BT8" s="774"/>
      <c r="BU8" s="774"/>
      <c r="BV8" s="774"/>
      <c r="BW8" s="774"/>
      <c r="BX8" s="774"/>
      <c r="BY8" s="774"/>
      <c r="BZ8" s="774"/>
      <c r="CA8" s="774"/>
      <c r="CB8" s="774"/>
      <c r="CC8" s="774"/>
      <c r="CD8" s="774"/>
      <c r="CE8" s="774"/>
      <c r="CF8" s="774"/>
      <c r="CG8" s="775"/>
      <c r="CH8" s="776">
        <v>0</v>
      </c>
      <c r="CI8" s="777"/>
      <c r="CJ8" s="777"/>
      <c r="CK8" s="777"/>
      <c r="CL8" s="778"/>
      <c r="CM8" s="776">
        <v>70</v>
      </c>
      <c r="CN8" s="777"/>
      <c r="CO8" s="777"/>
      <c r="CP8" s="777"/>
      <c r="CQ8" s="778"/>
      <c r="CR8" s="776">
        <v>5</v>
      </c>
      <c r="CS8" s="777"/>
      <c r="CT8" s="777"/>
      <c r="CU8" s="777"/>
      <c r="CV8" s="778"/>
      <c r="CW8" s="776" t="s">
        <v>558</v>
      </c>
      <c r="CX8" s="777"/>
      <c r="CY8" s="777"/>
      <c r="CZ8" s="777"/>
      <c r="DA8" s="778"/>
      <c r="DB8" s="776" t="s">
        <v>512</v>
      </c>
      <c r="DC8" s="777"/>
      <c r="DD8" s="777"/>
      <c r="DE8" s="777"/>
      <c r="DF8" s="778"/>
      <c r="DG8" s="776" t="s">
        <v>512</v>
      </c>
      <c r="DH8" s="777"/>
      <c r="DI8" s="777"/>
      <c r="DJ8" s="777"/>
      <c r="DK8" s="778"/>
      <c r="DL8" s="776" t="s">
        <v>512</v>
      </c>
      <c r="DM8" s="777"/>
      <c r="DN8" s="777"/>
      <c r="DO8" s="777"/>
      <c r="DP8" s="778"/>
      <c r="DQ8" s="776" t="s">
        <v>512</v>
      </c>
      <c r="DR8" s="777"/>
      <c r="DS8" s="777"/>
      <c r="DT8" s="777"/>
      <c r="DU8" s="778"/>
      <c r="DV8" s="773"/>
      <c r="DW8" s="774"/>
      <c r="DX8" s="774"/>
      <c r="DY8" s="774"/>
      <c r="DZ8" s="779"/>
      <c r="EA8" s="234"/>
    </row>
    <row r="9" spans="1:131" s="235" customFormat="1" ht="26.25" customHeight="1" x14ac:dyDescent="0.15">
      <c r="A9" s="238">
        <v>3</v>
      </c>
      <c r="B9" s="780" t="s">
        <v>376</v>
      </c>
      <c r="C9" s="781"/>
      <c r="D9" s="781"/>
      <c r="E9" s="781"/>
      <c r="F9" s="781"/>
      <c r="G9" s="781"/>
      <c r="H9" s="781"/>
      <c r="I9" s="781"/>
      <c r="J9" s="781"/>
      <c r="K9" s="781"/>
      <c r="L9" s="781"/>
      <c r="M9" s="781"/>
      <c r="N9" s="781"/>
      <c r="O9" s="781"/>
      <c r="P9" s="782"/>
      <c r="Q9" s="783">
        <v>2182</v>
      </c>
      <c r="R9" s="784"/>
      <c r="S9" s="784"/>
      <c r="T9" s="784"/>
      <c r="U9" s="784"/>
      <c r="V9" s="784">
        <v>2153</v>
      </c>
      <c r="W9" s="784"/>
      <c r="X9" s="784"/>
      <c r="Y9" s="784"/>
      <c r="Z9" s="784"/>
      <c r="AA9" s="784">
        <v>29</v>
      </c>
      <c r="AB9" s="784"/>
      <c r="AC9" s="784"/>
      <c r="AD9" s="784"/>
      <c r="AE9" s="785"/>
      <c r="AF9" s="786">
        <v>29</v>
      </c>
      <c r="AG9" s="787"/>
      <c r="AH9" s="787"/>
      <c r="AI9" s="787"/>
      <c r="AJ9" s="788"/>
      <c r="AK9" s="769">
        <v>1175</v>
      </c>
      <c r="AL9" s="770"/>
      <c r="AM9" s="770"/>
      <c r="AN9" s="770"/>
      <c r="AO9" s="770"/>
      <c r="AP9" s="770">
        <v>2341</v>
      </c>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t="s">
        <v>566</v>
      </c>
      <c r="BT9" s="774"/>
      <c r="BU9" s="774"/>
      <c r="BV9" s="774"/>
      <c r="BW9" s="774"/>
      <c r="BX9" s="774"/>
      <c r="BY9" s="774"/>
      <c r="BZ9" s="774"/>
      <c r="CA9" s="774"/>
      <c r="CB9" s="774"/>
      <c r="CC9" s="774"/>
      <c r="CD9" s="774"/>
      <c r="CE9" s="774"/>
      <c r="CF9" s="774"/>
      <c r="CG9" s="775"/>
      <c r="CH9" s="776">
        <v>0</v>
      </c>
      <c r="CI9" s="777"/>
      <c r="CJ9" s="777"/>
      <c r="CK9" s="777"/>
      <c r="CL9" s="778"/>
      <c r="CM9" s="776">
        <v>144</v>
      </c>
      <c r="CN9" s="777"/>
      <c r="CO9" s="777"/>
      <c r="CP9" s="777"/>
      <c r="CQ9" s="778"/>
      <c r="CR9" s="776">
        <v>85</v>
      </c>
      <c r="CS9" s="777"/>
      <c r="CT9" s="777"/>
      <c r="CU9" s="777"/>
      <c r="CV9" s="778"/>
      <c r="CW9" s="776" t="s">
        <v>558</v>
      </c>
      <c r="CX9" s="777"/>
      <c r="CY9" s="777"/>
      <c r="CZ9" s="777"/>
      <c r="DA9" s="778"/>
      <c r="DB9" s="776" t="s">
        <v>512</v>
      </c>
      <c r="DC9" s="777"/>
      <c r="DD9" s="777"/>
      <c r="DE9" s="777"/>
      <c r="DF9" s="778"/>
      <c r="DG9" s="776" t="s">
        <v>512</v>
      </c>
      <c r="DH9" s="777"/>
      <c r="DI9" s="777"/>
      <c r="DJ9" s="777"/>
      <c r="DK9" s="778"/>
      <c r="DL9" s="776" t="s">
        <v>512</v>
      </c>
      <c r="DM9" s="777"/>
      <c r="DN9" s="777"/>
      <c r="DO9" s="777"/>
      <c r="DP9" s="778"/>
      <c r="DQ9" s="776" t="s">
        <v>512</v>
      </c>
      <c r="DR9" s="777"/>
      <c r="DS9" s="777"/>
      <c r="DT9" s="777"/>
      <c r="DU9" s="778"/>
      <c r="DV9" s="773"/>
      <c r="DW9" s="774"/>
      <c r="DX9" s="774"/>
      <c r="DY9" s="774"/>
      <c r="DZ9" s="779"/>
      <c r="EA9" s="234"/>
    </row>
    <row r="10" spans="1:131" s="235" customFormat="1" ht="26.25" customHeight="1" x14ac:dyDescent="0.15">
      <c r="A10" s="238">
        <v>4</v>
      </c>
      <c r="B10" s="780" t="s">
        <v>377</v>
      </c>
      <c r="C10" s="781"/>
      <c r="D10" s="781"/>
      <c r="E10" s="781"/>
      <c r="F10" s="781"/>
      <c r="G10" s="781"/>
      <c r="H10" s="781"/>
      <c r="I10" s="781"/>
      <c r="J10" s="781"/>
      <c r="K10" s="781"/>
      <c r="L10" s="781"/>
      <c r="M10" s="781"/>
      <c r="N10" s="781"/>
      <c r="O10" s="781"/>
      <c r="P10" s="782"/>
      <c r="Q10" s="783">
        <v>55</v>
      </c>
      <c r="R10" s="784"/>
      <c r="S10" s="784"/>
      <c r="T10" s="784"/>
      <c r="U10" s="784"/>
      <c r="V10" s="784">
        <v>50</v>
      </c>
      <c r="W10" s="784"/>
      <c r="X10" s="784"/>
      <c r="Y10" s="784"/>
      <c r="Z10" s="784"/>
      <c r="AA10" s="784">
        <v>4</v>
      </c>
      <c r="AB10" s="784"/>
      <c r="AC10" s="784"/>
      <c r="AD10" s="784"/>
      <c r="AE10" s="785"/>
      <c r="AF10" s="786">
        <v>4</v>
      </c>
      <c r="AG10" s="787"/>
      <c r="AH10" s="787"/>
      <c r="AI10" s="787"/>
      <c r="AJ10" s="788"/>
      <c r="AK10" s="769">
        <v>9</v>
      </c>
      <c r="AL10" s="770"/>
      <c r="AM10" s="770"/>
      <c r="AN10" s="770"/>
      <c r="AO10" s="770"/>
      <c r="AP10" s="770">
        <v>44</v>
      </c>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t="s">
        <v>567</v>
      </c>
      <c r="BT10" s="774"/>
      <c r="BU10" s="774"/>
      <c r="BV10" s="774"/>
      <c r="BW10" s="774"/>
      <c r="BX10" s="774"/>
      <c r="BY10" s="774"/>
      <c r="BZ10" s="774"/>
      <c r="CA10" s="774"/>
      <c r="CB10" s="774"/>
      <c r="CC10" s="774"/>
      <c r="CD10" s="774"/>
      <c r="CE10" s="774"/>
      <c r="CF10" s="774"/>
      <c r="CG10" s="775"/>
      <c r="CH10" s="776">
        <v>-11</v>
      </c>
      <c r="CI10" s="777"/>
      <c r="CJ10" s="777"/>
      <c r="CK10" s="777"/>
      <c r="CL10" s="778"/>
      <c r="CM10" s="776">
        <v>1480</v>
      </c>
      <c r="CN10" s="777"/>
      <c r="CO10" s="777"/>
      <c r="CP10" s="777"/>
      <c r="CQ10" s="778"/>
      <c r="CR10" s="776">
        <v>27</v>
      </c>
      <c r="CS10" s="777"/>
      <c r="CT10" s="777"/>
      <c r="CU10" s="777"/>
      <c r="CV10" s="778"/>
      <c r="CW10" s="776">
        <v>175</v>
      </c>
      <c r="CX10" s="777"/>
      <c r="CY10" s="777"/>
      <c r="CZ10" s="777"/>
      <c r="DA10" s="778"/>
      <c r="DB10" s="776" t="s">
        <v>512</v>
      </c>
      <c r="DC10" s="777"/>
      <c r="DD10" s="777"/>
      <c r="DE10" s="777"/>
      <c r="DF10" s="778"/>
      <c r="DG10" s="776" t="s">
        <v>512</v>
      </c>
      <c r="DH10" s="777"/>
      <c r="DI10" s="777"/>
      <c r="DJ10" s="777"/>
      <c r="DK10" s="778"/>
      <c r="DL10" s="776" t="s">
        <v>512</v>
      </c>
      <c r="DM10" s="777"/>
      <c r="DN10" s="777"/>
      <c r="DO10" s="777"/>
      <c r="DP10" s="778"/>
      <c r="DQ10" s="776" t="s">
        <v>512</v>
      </c>
      <c r="DR10" s="777"/>
      <c r="DS10" s="777"/>
      <c r="DT10" s="777"/>
      <c r="DU10" s="778"/>
      <c r="DV10" s="773"/>
      <c r="DW10" s="774"/>
      <c r="DX10" s="774"/>
      <c r="DY10" s="774"/>
      <c r="DZ10" s="779"/>
      <c r="EA10" s="234"/>
    </row>
    <row r="11" spans="1:131" s="235" customFormat="1" ht="26.25" customHeight="1" x14ac:dyDescent="0.15">
      <c r="A11" s="238">
        <v>5</v>
      </c>
      <c r="B11" s="780" t="s">
        <v>378</v>
      </c>
      <c r="C11" s="781"/>
      <c r="D11" s="781"/>
      <c r="E11" s="781"/>
      <c r="F11" s="781"/>
      <c r="G11" s="781"/>
      <c r="H11" s="781"/>
      <c r="I11" s="781"/>
      <c r="J11" s="781"/>
      <c r="K11" s="781"/>
      <c r="L11" s="781"/>
      <c r="M11" s="781"/>
      <c r="N11" s="781"/>
      <c r="O11" s="781"/>
      <c r="P11" s="782"/>
      <c r="Q11" s="783">
        <v>94</v>
      </c>
      <c r="R11" s="784"/>
      <c r="S11" s="784"/>
      <c r="T11" s="784"/>
      <c r="U11" s="784"/>
      <c r="V11" s="784">
        <v>86</v>
      </c>
      <c r="W11" s="784"/>
      <c r="X11" s="784"/>
      <c r="Y11" s="784"/>
      <c r="Z11" s="784"/>
      <c r="AA11" s="784">
        <v>8</v>
      </c>
      <c r="AB11" s="784"/>
      <c r="AC11" s="784"/>
      <c r="AD11" s="784"/>
      <c r="AE11" s="785"/>
      <c r="AF11" s="786">
        <v>8</v>
      </c>
      <c r="AG11" s="787"/>
      <c r="AH11" s="787"/>
      <c r="AI11" s="787"/>
      <c r="AJ11" s="788"/>
      <c r="AK11" s="769">
        <v>6</v>
      </c>
      <c r="AL11" s="770"/>
      <c r="AM11" s="770"/>
      <c r="AN11" s="770"/>
      <c r="AO11" s="770"/>
      <c r="AP11" s="770" t="s">
        <v>574</v>
      </c>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t="s">
        <v>568</v>
      </c>
      <c r="BT11" s="774"/>
      <c r="BU11" s="774"/>
      <c r="BV11" s="774"/>
      <c r="BW11" s="774"/>
      <c r="BX11" s="774"/>
      <c r="BY11" s="774"/>
      <c r="BZ11" s="774"/>
      <c r="CA11" s="774"/>
      <c r="CB11" s="774"/>
      <c r="CC11" s="774"/>
      <c r="CD11" s="774"/>
      <c r="CE11" s="774"/>
      <c r="CF11" s="774"/>
      <c r="CG11" s="775"/>
      <c r="CH11" s="776">
        <v>-12</v>
      </c>
      <c r="CI11" s="777"/>
      <c r="CJ11" s="777"/>
      <c r="CK11" s="777"/>
      <c r="CL11" s="778"/>
      <c r="CM11" s="776">
        <v>75</v>
      </c>
      <c r="CN11" s="777"/>
      <c r="CO11" s="777"/>
      <c r="CP11" s="777"/>
      <c r="CQ11" s="778"/>
      <c r="CR11" s="776">
        <v>50</v>
      </c>
      <c r="CS11" s="777"/>
      <c r="CT11" s="777"/>
      <c r="CU11" s="777"/>
      <c r="CV11" s="778"/>
      <c r="CW11" s="776" t="s">
        <v>558</v>
      </c>
      <c r="CX11" s="777"/>
      <c r="CY11" s="777"/>
      <c r="CZ11" s="777"/>
      <c r="DA11" s="778"/>
      <c r="DB11" s="776" t="s">
        <v>512</v>
      </c>
      <c r="DC11" s="777"/>
      <c r="DD11" s="777"/>
      <c r="DE11" s="777"/>
      <c r="DF11" s="778"/>
      <c r="DG11" s="776" t="s">
        <v>512</v>
      </c>
      <c r="DH11" s="777"/>
      <c r="DI11" s="777"/>
      <c r="DJ11" s="777"/>
      <c r="DK11" s="778"/>
      <c r="DL11" s="776" t="s">
        <v>512</v>
      </c>
      <c r="DM11" s="777"/>
      <c r="DN11" s="777"/>
      <c r="DO11" s="777"/>
      <c r="DP11" s="778"/>
      <c r="DQ11" s="776" t="s">
        <v>512</v>
      </c>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379</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380</v>
      </c>
      <c r="B23" s="789" t="s">
        <v>381</v>
      </c>
      <c r="C23" s="790"/>
      <c r="D23" s="790"/>
      <c r="E23" s="790"/>
      <c r="F23" s="790"/>
      <c r="G23" s="790"/>
      <c r="H23" s="790"/>
      <c r="I23" s="790"/>
      <c r="J23" s="790"/>
      <c r="K23" s="790"/>
      <c r="L23" s="790"/>
      <c r="M23" s="790"/>
      <c r="N23" s="790"/>
      <c r="O23" s="790"/>
      <c r="P23" s="791"/>
      <c r="Q23" s="792">
        <v>112552</v>
      </c>
      <c r="R23" s="793"/>
      <c r="S23" s="793"/>
      <c r="T23" s="793"/>
      <c r="U23" s="793"/>
      <c r="V23" s="793">
        <v>108767</v>
      </c>
      <c r="W23" s="793"/>
      <c r="X23" s="793"/>
      <c r="Y23" s="793"/>
      <c r="Z23" s="793"/>
      <c r="AA23" s="793">
        <v>3785</v>
      </c>
      <c r="AB23" s="793"/>
      <c r="AC23" s="793"/>
      <c r="AD23" s="793"/>
      <c r="AE23" s="794"/>
      <c r="AF23" s="795">
        <v>3037</v>
      </c>
      <c r="AG23" s="793"/>
      <c r="AH23" s="793"/>
      <c r="AI23" s="793"/>
      <c r="AJ23" s="796"/>
      <c r="AK23" s="797"/>
      <c r="AL23" s="798"/>
      <c r="AM23" s="798"/>
      <c r="AN23" s="798"/>
      <c r="AO23" s="798"/>
      <c r="AP23" s="793">
        <v>120217</v>
      </c>
      <c r="AQ23" s="793"/>
      <c r="AR23" s="793"/>
      <c r="AS23" s="793"/>
      <c r="AT23" s="793"/>
      <c r="AU23" s="809"/>
      <c r="AV23" s="809"/>
      <c r="AW23" s="809"/>
      <c r="AX23" s="809"/>
      <c r="AY23" s="810"/>
      <c r="AZ23" s="811" t="s">
        <v>121</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382</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383</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357</v>
      </c>
      <c r="B26" s="728"/>
      <c r="C26" s="728"/>
      <c r="D26" s="728"/>
      <c r="E26" s="728"/>
      <c r="F26" s="728"/>
      <c r="G26" s="728"/>
      <c r="H26" s="728"/>
      <c r="I26" s="728"/>
      <c r="J26" s="728"/>
      <c r="K26" s="728"/>
      <c r="L26" s="728"/>
      <c r="M26" s="728"/>
      <c r="N26" s="728"/>
      <c r="O26" s="728"/>
      <c r="P26" s="729"/>
      <c r="Q26" s="733" t="s">
        <v>384</v>
      </c>
      <c r="R26" s="734"/>
      <c r="S26" s="734"/>
      <c r="T26" s="734"/>
      <c r="U26" s="735"/>
      <c r="V26" s="733" t="s">
        <v>385</v>
      </c>
      <c r="W26" s="734"/>
      <c r="X26" s="734"/>
      <c r="Y26" s="734"/>
      <c r="Z26" s="735"/>
      <c r="AA26" s="733" t="s">
        <v>386</v>
      </c>
      <c r="AB26" s="734"/>
      <c r="AC26" s="734"/>
      <c r="AD26" s="734"/>
      <c r="AE26" s="734"/>
      <c r="AF26" s="814" t="s">
        <v>387</v>
      </c>
      <c r="AG26" s="815"/>
      <c r="AH26" s="815"/>
      <c r="AI26" s="815"/>
      <c r="AJ26" s="816"/>
      <c r="AK26" s="734" t="s">
        <v>388</v>
      </c>
      <c r="AL26" s="734"/>
      <c r="AM26" s="734"/>
      <c r="AN26" s="734"/>
      <c r="AO26" s="735"/>
      <c r="AP26" s="733" t="s">
        <v>389</v>
      </c>
      <c r="AQ26" s="734"/>
      <c r="AR26" s="734"/>
      <c r="AS26" s="734"/>
      <c r="AT26" s="735"/>
      <c r="AU26" s="733" t="s">
        <v>390</v>
      </c>
      <c r="AV26" s="734"/>
      <c r="AW26" s="734"/>
      <c r="AX26" s="734"/>
      <c r="AY26" s="735"/>
      <c r="AZ26" s="733" t="s">
        <v>391</v>
      </c>
      <c r="BA26" s="734"/>
      <c r="BB26" s="734"/>
      <c r="BC26" s="734"/>
      <c r="BD26" s="735"/>
      <c r="BE26" s="733" t="s">
        <v>364</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392</v>
      </c>
      <c r="C28" s="750"/>
      <c r="D28" s="750"/>
      <c r="E28" s="750"/>
      <c r="F28" s="750"/>
      <c r="G28" s="750"/>
      <c r="H28" s="750"/>
      <c r="I28" s="750"/>
      <c r="J28" s="750"/>
      <c r="K28" s="750"/>
      <c r="L28" s="750"/>
      <c r="M28" s="750"/>
      <c r="N28" s="750"/>
      <c r="O28" s="750"/>
      <c r="P28" s="751"/>
      <c r="Q28" s="822">
        <v>21986</v>
      </c>
      <c r="R28" s="823"/>
      <c r="S28" s="823"/>
      <c r="T28" s="823"/>
      <c r="U28" s="823"/>
      <c r="V28" s="823">
        <v>21378</v>
      </c>
      <c r="W28" s="823"/>
      <c r="X28" s="823"/>
      <c r="Y28" s="823"/>
      <c r="Z28" s="823"/>
      <c r="AA28" s="823">
        <v>608</v>
      </c>
      <c r="AB28" s="823"/>
      <c r="AC28" s="823"/>
      <c r="AD28" s="823"/>
      <c r="AE28" s="824"/>
      <c r="AF28" s="825">
        <v>608</v>
      </c>
      <c r="AG28" s="823"/>
      <c r="AH28" s="823"/>
      <c r="AI28" s="823"/>
      <c r="AJ28" s="826"/>
      <c r="AK28" s="827">
        <v>2222</v>
      </c>
      <c r="AL28" s="828"/>
      <c r="AM28" s="828"/>
      <c r="AN28" s="828"/>
      <c r="AO28" s="828"/>
      <c r="AP28" s="828" t="s">
        <v>558</v>
      </c>
      <c r="AQ28" s="828"/>
      <c r="AR28" s="828"/>
      <c r="AS28" s="828"/>
      <c r="AT28" s="828"/>
      <c r="AU28" s="828" t="s">
        <v>558</v>
      </c>
      <c r="AV28" s="828"/>
      <c r="AW28" s="828"/>
      <c r="AX28" s="828"/>
      <c r="AY28" s="828"/>
      <c r="AZ28" s="829" t="s">
        <v>558</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393</v>
      </c>
      <c r="C29" s="781"/>
      <c r="D29" s="781"/>
      <c r="E29" s="781"/>
      <c r="F29" s="781"/>
      <c r="G29" s="781"/>
      <c r="H29" s="781"/>
      <c r="I29" s="781"/>
      <c r="J29" s="781"/>
      <c r="K29" s="781"/>
      <c r="L29" s="781"/>
      <c r="M29" s="781"/>
      <c r="N29" s="781"/>
      <c r="O29" s="781"/>
      <c r="P29" s="782"/>
      <c r="Q29" s="783">
        <v>185</v>
      </c>
      <c r="R29" s="784"/>
      <c r="S29" s="784"/>
      <c r="T29" s="784"/>
      <c r="U29" s="784"/>
      <c r="V29" s="784">
        <v>172</v>
      </c>
      <c r="W29" s="784"/>
      <c r="X29" s="784"/>
      <c r="Y29" s="784"/>
      <c r="Z29" s="784"/>
      <c r="AA29" s="784">
        <v>13</v>
      </c>
      <c r="AB29" s="784"/>
      <c r="AC29" s="784"/>
      <c r="AD29" s="784"/>
      <c r="AE29" s="785"/>
      <c r="AF29" s="786">
        <v>13</v>
      </c>
      <c r="AG29" s="787"/>
      <c r="AH29" s="787"/>
      <c r="AI29" s="787"/>
      <c r="AJ29" s="788"/>
      <c r="AK29" s="834">
        <v>70</v>
      </c>
      <c r="AL29" s="830"/>
      <c r="AM29" s="830"/>
      <c r="AN29" s="830"/>
      <c r="AO29" s="830"/>
      <c r="AP29" s="830">
        <v>1431</v>
      </c>
      <c r="AQ29" s="830"/>
      <c r="AR29" s="830"/>
      <c r="AS29" s="830"/>
      <c r="AT29" s="830"/>
      <c r="AU29" s="830">
        <v>462</v>
      </c>
      <c r="AV29" s="830"/>
      <c r="AW29" s="830"/>
      <c r="AX29" s="830"/>
      <c r="AY29" s="830"/>
      <c r="AZ29" s="831" t="s">
        <v>558</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394</v>
      </c>
      <c r="C30" s="781"/>
      <c r="D30" s="781"/>
      <c r="E30" s="781"/>
      <c r="F30" s="781"/>
      <c r="G30" s="781"/>
      <c r="H30" s="781"/>
      <c r="I30" s="781"/>
      <c r="J30" s="781"/>
      <c r="K30" s="781"/>
      <c r="L30" s="781"/>
      <c r="M30" s="781"/>
      <c r="N30" s="781"/>
      <c r="O30" s="781"/>
      <c r="P30" s="782"/>
      <c r="Q30" s="783">
        <v>22341</v>
      </c>
      <c r="R30" s="784"/>
      <c r="S30" s="784"/>
      <c r="T30" s="784"/>
      <c r="U30" s="784"/>
      <c r="V30" s="784">
        <v>21866</v>
      </c>
      <c r="W30" s="784"/>
      <c r="X30" s="784"/>
      <c r="Y30" s="784"/>
      <c r="Z30" s="784"/>
      <c r="AA30" s="784">
        <v>475</v>
      </c>
      <c r="AB30" s="784"/>
      <c r="AC30" s="784"/>
      <c r="AD30" s="784"/>
      <c r="AE30" s="785"/>
      <c r="AF30" s="786">
        <v>475</v>
      </c>
      <c r="AG30" s="787"/>
      <c r="AH30" s="787"/>
      <c r="AI30" s="787"/>
      <c r="AJ30" s="788"/>
      <c r="AK30" s="834">
        <v>3286</v>
      </c>
      <c r="AL30" s="830"/>
      <c r="AM30" s="830"/>
      <c r="AN30" s="830"/>
      <c r="AO30" s="830"/>
      <c r="AP30" s="830" t="s">
        <v>558</v>
      </c>
      <c r="AQ30" s="830"/>
      <c r="AR30" s="830"/>
      <c r="AS30" s="830"/>
      <c r="AT30" s="830"/>
      <c r="AU30" s="830" t="s">
        <v>558</v>
      </c>
      <c r="AV30" s="830"/>
      <c r="AW30" s="830"/>
      <c r="AX30" s="830"/>
      <c r="AY30" s="830"/>
      <c r="AZ30" s="831" t="s">
        <v>558</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395</v>
      </c>
      <c r="C31" s="781"/>
      <c r="D31" s="781"/>
      <c r="E31" s="781"/>
      <c r="F31" s="781"/>
      <c r="G31" s="781"/>
      <c r="H31" s="781"/>
      <c r="I31" s="781"/>
      <c r="J31" s="781"/>
      <c r="K31" s="781"/>
      <c r="L31" s="781"/>
      <c r="M31" s="781"/>
      <c r="N31" s="781"/>
      <c r="O31" s="781"/>
      <c r="P31" s="782"/>
      <c r="Q31" s="783">
        <v>194</v>
      </c>
      <c r="R31" s="784"/>
      <c r="S31" s="784"/>
      <c r="T31" s="784"/>
      <c r="U31" s="784"/>
      <c r="V31" s="784">
        <v>171</v>
      </c>
      <c r="W31" s="784"/>
      <c r="X31" s="784"/>
      <c r="Y31" s="784"/>
      <c r="Z31" s="784"/>
      <c r="AA31" s="784">
        <v>23</v>
      </c>
      <c r="AB31" s="784"/>
      <c r="AC31" s="784"/>
      <c r="AD31" s="784"/>
      <c r="AE31" s="785"/>
      <c r="AF31" s="786">
        <v>23</v>
      </c>
      <c r="AG31" s="787"/>
      <c r="AH31" s="787"/>
      <c r="AI31" s="787"/>
      <c r="AJ31" s="788"/>
      <c r="AK31" s="834" t="s">
        <v>558</v>
      </c>
      <c r="AL31" s="830"/>
      <c r="AM31" s="830"/>
      <c r="AN31" s="830"/>
      <c r="AO31" s="830"/>
      <c r="AP31" s="830">
        <v>37</v>
      </c>
      <c r="AQ31" s="830"/>
      <c r="AR31" s="830"/>
      <c r="AS31" s="830"/>
      <c r="AT31" s="830"/>
      <c r="AU31" s="830" t="s">
        <v>558</v>
      </c>
      <c r="AV31" s="830"/>
      <c r="AW31" s="830"/>
      <c r="AX31" s="830"/>
      <c r="AY31" s="830"/>
      <c r="AZ31" s="831" t="s">
        <v>558</v>
      </c>
      <c r="BA31" s="831"/>
      <c r="BB31" s="831"/>
      <c r="BC31" s="831"/>
      <c r="BD31" s="831"/>
      <c r="BE31" s="832"/>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t="s">
        <v>396</v>
      </c>
      <c r="C32" s="781"/>
      <c r="D32" s="781"/>
      <c r="E32" s="781"/>
      <c r="F32" s="781"/>
      <c r="G32" s="781"/>
      <c r="H32" s="781"/>
      <c r="I32" s="781"/>
      <c r="J32" s="781"/>
      <c r="K32" s="781"/>
      <c r="L32" s="781"/>
      <c r="M32" s="781"/>
      <c r="N32" s="781"/>
      <c r="O32" s="781"/>
      <c r="P32" s="782"/>
      <c r="Q32" s="783">
        <v>3167</v>
      </c>
      <c r="R32" s="784"/>
      <c r="S32" s="784"/>
      <c r="T32" s="784"/>
      <c r="U32" s="784"/>
      <c r="V32" s="784">
        <v>3085</v>
      </c>
      <c r="W32" s="784"/>
      <c r="X32" s="784"/>
      <c r="Y32" s="784"/>
      <c r="Z32" s="784"/>
      <c r="AA32" s="784">
        <v>82</v>
      </c>
      <c r="AB32" s="784"/>
      <c r="AC32" s="784"/>
      <c r="AD32" s="784"/>
      <c r="AE32" s="785"/>
      <c r="AF32" s="786">
        <v>82</v>
      </c>
      <c r="AG32" s="787"/>
      <c r="AH32" s="787"/>
      <c r="AI32" s="787"/>
      <c r="AJ32" s="788"/>
      <c r="AK32" s="834">
        <v>871</v>
      </c>
      <c r="AL32" s="830"/>
      <c r="AM32" s="830"/>
      <c r="AN32" s="830"/>
      <c r="AO32" s="830"/>
      <c r="AP32" s="830" t="s">
        <v>558</v>
      </c>
      <c r="AQ32" s="830"/>
      <c r="AR32" s="830"/>
      <c r="AS32" s="830"/>
      <c r="AT32" s="830"/>
      <c r="AU32" s="830" t="s">
        <v>558</v>
      </c>
      <c r="AV32" s="830"/>
      <c r="AW32" s="830"/>
      <c r="AX32" s="830"/>
      <c r="AY32" s="830"/>
      <c r="AZ32" s="831" t="s">
        <v>558</v>
      </c>
      <c r="BA32" s="831"/>
      <c r="BB32" s="831"/>
      <c r="BC32" s="831"/>
      <c r="BD32" s="831"/>
      <c r="BE32" s="832"/>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t="s">
        <v>397</v>
      </c>
      <c r="C33" s="781"/>
      <c r="D33" s="781"/>
      <c r="E33" s="781"/>
      <c r="F33" s="781"/>
      <c r="G33" s="781"/>
      <c r="H33" s="781"/>
      <c r="I33" s="781"/>
      <c r="J33" s="781"/>
      <c r="K33" s="781"/>
      <c r="L33" s="781"/>
      <c r="M33" s="781"/>
      <c r="N33" s="781"/>
      <c r="O33" s="781"/>
      <c r="P33" s="782"/>
      <c r="Q33" s="783">
        <v>1597</v>
      </c>
      <c r="R33" s="784"/>
      <c r="S33" s="784"/>
      <c r="T33" s="784"/>
      <c r="U33" s="784"/>
      <c r="V33" s="784">
        <v>1750</v>
      </c>
      <c r="W33" s="784"/>
      <c r="X33" s="784"/>
      <c r="Y33" s="784"/>
      <c r="Z33" s="784"/>
      <c r="AA33" s="784">
        <v>-153</v>
      </c>
      <c r="AB33" s="784"/>
      <c r="AC33" s="784"/>
      <c r="AD33" s="784"/>
      <c r="AE33" s="785"/>
      <c r="AF33" s="786">
        <v>209</v>
      </c>
      <c r="AG33" s="787"/>
      <c r="AH33" s="787"/>
      <c r="AI33" s="787"/>
      <c r="AJ33" s="788"/>
      <c r="AK33" s="834">
        <v>527</v>
      </c>
      <c r="AL33" s="830"/>
      <c r="AM33" s="830"/>
      <c r="AN33" s="830"/>
      <c r="AO33" s="830"/>
      <c r="AP33" s="830">
        <v>236</v>
      </c>
      <c r="AQ33" s="830"/>
      <c r="AR33" s="830"/>
      <c r="AS33" s="830"/>
      <c r="AT33" s="830"/>
      <c r="AU33" s="830">
        <v>60</v>
      </c>
      <c r="AV33" s="830"/>
      <c r="AW33" s="830"/>
      <c r="AX33" s="830"/>
      <c r="AY33" s="830"/>
      <c r="AZ33" s="831" t="s">
        <v>558</v>
      </c>
      <c r="BA33" s="831"/>
      <c r="BB33" s="831"/>
      <c r="BC33" s="831"/>
      <c r="BD33" s="831"/>
      <c r="BE33" s="832" t="s">
        <v>398</v>
      </c>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t="s">
        <v>399</v>
      </c>
      <c r="C34" s="781"/>
      <c r="D34" s="781"/>
      <c r="E34" s="781"/>
      <c r="F34" s="781"/>
      <c r="G34" s="781"/>
      <c r="H34" s="781"/>
      <c r="I34" s="781"/>
      <c r="J34" s="781"/>
      <c r="K34" s="781"/>
      <c r="L34" s="781"/>
      <c r="M34" s="781"/>
      <c r="N34" s="781"/>
      <c r="O34" s="781"/>
      <c r="P34" s="782"/>
      <c r="Q34" s="783">
        <v>24167</v>
      </c>
      <c r="R34" s="784"/>
      <c r="S34" s="784"/>
      <c r="T34" s="784"/>
      <c r="U34" s="784"/>
      <c r="V34" s="784">
        <v>23993</v>
      </c>
      <c r="W34" s="784"/>
      <c r="X34" s="784"/>
      <c r="Y34" s="784"/>
      <c r="Z34" s="784"/>
      <c r="AA34" s="784">
        <v>174</v>
      </c>
      <c r="AB34" s="784"/>
      <c r="AC34" s="784"/>
      <c r="AD34" s="784"/>
      <c r="AE34" s="785"/>
      <c r="AF34" s="786">
        <v>13325</v>
      </c>
      <c r="AG34" s="787"/>
      <c r="AH34" s="787"/>
      <c r="AI34" s="787"/>
      <c r="AJ34" s="788"/>
      <c r="AK34" s="834">
        <v>2339</v>
      </c>
      <c r="AL34" s="830"/>
      <c r="AM34" s="830"/>
      <c r="AN34" s="830"/>
      <c r="AO34" s="830"/>
      <c r="AP34" s="830">
        <v>8982</v>
      </c>
      <c r="AQ34" s="830"/>
      <c r="AR34" s="830"/>
      <c r="AS34" s="830"/>
      <c r="AT34" s="830"/>
      <c r="AU34" s="830">
        <v>4680</v>
      </c>
      <c r="AV34" s="830"/>
      <c r="AW34" s="830"/>
      <c r="AX34" s="830"/>
      <c r="AY34" s="830"/>
      <c r="AZ34" s="831" t="s">
        <v>558</v>
      </c>
      <c r="BA34" s="831"/>
      <c r="BB34" s="831"/>
      <c r="BC34" s="831"/>
      <c r="BD34" s="831"/>
      <c r="BE34" s="832" t="s">
        <v>398</v>
      </c>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t="s">
        <v>400</v>
      </c>
      <c r="C35" s="781"/>
      <c r="D35" s="781"/>
      <c r="E35" s="781"/>
      <c r="F35" s="781"/>
      <c r="G35" s="781"/>
      <c r="H35" s="781"/>
      <c r="I35" s="781"/>
      <c r="J35" s="781"/>
      <c r="K35" s="781"/>
      <c r="L35" s="781"/>
      <c r="M35" s="781"/>
      <c r="N35" s="781"/>
      <c r="O35" s="781"/>
      <c r="P35" s="782"/>
      <c r="Q35" s="783">
        <v>6970</v>
      </c>
      <c r="R35" s="784"/>
      <c r="S35" s="784"/>
      <c r="T35" s="784"/>
      <c r="U35" s="784"/>
      <c r="V35" s="784">
        <v>6776</v>
      </c>
      <c r="W35" s="784"/>
      <c r="X35" s="784"/>
      <c r="Y35" s="784"/>
      <c r="Z35" s="784"/>
      <c r="AA35" s="784">
        <v>194</v>
      </c>
      <c r="AB35" s="784"/>
      <c r="AC35" s="784"/>
      <c r="AD35" s="784"/>
      <c r="AE35" s="785"/>
      <c r="AF35" s="786">
        <v>880</v>
      </c>
      <c r="AG35" s="787"/>
      <c r="AH35" s="787"/>
      <c r="AI35" s="787"/>
      <c r="AJ35" s="788"/>
      <c r="AK35" s="834">
        <v>2899</v>
      </c>
      <c r="AL35" s="830"/>
      <c r="AM35" s="830"/>
      <c r="AN35" s="830"/>
      <c r="AO35" s="830"/>
      <c r="AP35" s="830">
        <v>59568</v>
      </c>
      <c r="AQ35" s="830"/>
      <c r="AR35" s="830"/>
      <c r="AS35" s="830"/>
      <c r="AT35" s="830"/>
      <c r="AU35" s="830">
        <v>25019</v>
      </c>
      <c r="AV35" s="830"/>
      <c r="AW35" s="830"/>
      <c r="AX35" s="830"/>
      <c r="AY35" s="830"/>
      <c r="AZ35" s="831" t="s">
        <v>558</v>
      </c>
      <c r="BA35" s="831"/>
      <c r="BB35" s="831"/>
      <c r="BC35" s="831"/>
      <c r="BD35" s="831"/>
      <c r="BE35" s="832" t="s">
        <v>398</v>
      </c>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t="s">
        <v>401</v>
      </c>
      <c r="C36" s="781"/>
      <c r="D36" s="781"/>
      <c r="E36" s="781"/>
      <c r="F36" s="781"/>
      <c r="G36" s="781"/>
      <c r="H36" s="781"/>
      <c r="I36" s="781"/>
      <c r="J36" s="781"/>
      <c r="K36" s="781"/>
      <c r="L36" s="781"/>
      <c r="M36" s="781"/>
      <c r="N36" s="781"/>
      <c r="O36" s="781"/>
      <c r="P36" s="782"/>
      <c r="Q36" s="783">
        <v>295</v>
      </c>
      <c r="R36" s="784"/>
      <c r="S36" s="784"/>
      <c r="T36" s="784"/>
      <c r="U36" s="784"/>
      <c r="V36" s="784">
        <v>261</v>
      </c>
      <c r="W36" s="784"/>
      <c r="X36" s="784"/>
      <c r="Y36" s="784"/>
      <c r="Z36" s="784"/>
      <c r="AA36" s="784">
        <v>33</v>
      </c>
      <c r="AB36" s="784"/>
      <c r="AC36" s="784"/>
      <c r="AD36" s="784"/>
      <c r="AE36" s="785"/>
      <c r="AF36" s="786">
        <v>33</v>
      </c>
      <c r="AG36" s="787"/>
      <c r="AH36" s="787"/>
      <c r="AI36" s="787"/>
      <c r="AJ36" s="788"/>
      <c r="AK36" s="834">
        <v>202</v>
      </c>
      <c r="AL36" s="830"/>
      <c r="AM36" s="830"/>
      <c r="AN36" s="830"/>
      <c r="AO36" s="830"/>
      <c r="AP36" s="830">
        <v>98</v>
      </c>
      <c r="AQ36" s="830"/>
      <c r="AR36" s="830"/>
      <c r="AS36" s="830"/>
      <c r="AT36" s="830"/>
      <c r="AU36" s="830">
        <v>86</v>
      </c>
      <c r="AV36" s="830"/>
      <c r="AW36" s="830"/>
      <c r="AX36" s="830"/>
      <c r="AY36" s="830"/>
      <c r="AZ36" s="831" t="s">
        <v>558</v>
      </c>
      <c r="BA36" s="831"/>
      <c r="BB36" s="831"/>
      <c r="BC36" s="831"/>
      <c r="BD36" s="831"/>
      <c r="BE36" s="832" t="s">
        <v>402</v>
      </c>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t="s">
        <v>403</v>
      </c>
      <c r="C37" s="781"/>
      <c r="D37" s="781"/>
      <c r="E37" s="781"/>
      <c r="F37" s="781"/>
      <c r="G37" s="781"/>
      <c r="H37" s="781"/>
      <c r="I37" s="781"/>
      <c r="J37" s="781"/>
      <c r="K37" s="781"/>
      <c r="L37" s="781"/>
      <c r="M37" s="781"/>
      <c r="N37" s="781"/>
      <c r="O37" s="781"/>
      <c r="P37" s="782"/>
      <c r="Q37" s="783">
        <v>257</v>
      </c>
      <c r="R37" s="784"/>
      <c r="S37" s="784"/>
      <c r="T37" s="784"/>
      <c r="U37" s="784"/>
      <c r="V37" s="784">
        <v>249</v>
      </c>
      <c r="W37" s="784"/>
      <c r="X37" s="784"/>
      <c r="Y37" s="784"/>
      <c r="Z37" s="784"/>
      <c r="AA37" s="784">
        <v>8</v>
      </c>
      <c r="AB37" s="784"/>
      <c r="AC37" s="784"/>
      <c r="AD37" s="784"/>
      <c r="AE37" s="785"/>
      <c r="AF37" s="786">
        <v>8</v>
      </c>
      <c r="AG37" s="787"/>
      <c r="AH37" s="787"/>
      <c r="AI37" s="787"/>
      <c r="AJ37" s="788"/>
      <c r="AK37" s="834">
        <v>1</v>
      </c>
      <c r="AL37" s="830"/>
      <c r="AM37" s="830"/>
      <c r="AN37" s="830"/>
      <c r="AO37" s="830"/>
      <c r="AP37" s="830">
        <v>328</v>
      </c>
      <c r="AQ37" s="830"/>
      <c r="AR37" s="830"/>
      <c r="AS37" s="830"/>
      <c r="AT37" s="830"/>
      <c r="AU37" s="830">
        <v>8</v>
      </c>
      <c r="AV37" s="830"/>
      <c r="AW37" s="830"/>
      <c r="AX37" s="830"/>
      <c r="AY37" s="830"/>
      <c r="AZ37" s="831" t="s">
        <v>558</v>
      </c>
      <c r="BA37" s="831"/>
      <c r="BB37" s="831"/>
      <c r="BC37" s="831"/>
      <c r="BD37" s="831"/>
      <c r="BE37" s="832" t="s">
        <v>402</v>
      </c>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t="s">
        <v>404</v>
      </c>
      <c r="C38" s="781"/>
      <c r="D38" s="781"/>
      <c r="E38" s="781"/>
      <c r="F38" s="781"/>
      <c r="G38" s="781"/>
      <c r="H38" s="781"/>
      <c r="I38" s="781"/>
      <c r="J38" s="781"/>
      <c r="K38" s="781"/>
      <c r="L38" s="781"/>
      <c r="M38" s="781"/>
      <c r="N38" s="781"/>
      <c r="O38" s="781"/>
      <c r="P38" s="782"/>
      <c r="Q38" s="783">
        <v>2241</v>
      </c>
      <c r="R38" s="784"/>
      <c r="S38" s="784"/>
      <c r="T38" s="784"/>
      <c r="U38" s="784"/>
      <c r="V38" s="784">
        <v>2241</v>
      </c>
      <c r="W38" s="784"/>
      <c r="X38" s="784"/>
      <c r="Y38" s="784"/>
      <c r="Z38" s="784"/>
      <c r="AA38" s="784">
        <v>0</v>
      </c>
      <c r="AB38" s="784"/>
      <c r="AC38" s="784"/>
      <c r="AD38" s="784"/>
      <c r="AE38" s="785"/>
      <c r="AF38" s="786">
        <v>0</v>
      </c>
      <c r="AG38" s="787"/>
      <c r="AH38" s="787"/>
      <c r="AI38" s="787"/>
      <c r="AJ38" s="788"/>
      <c r="AK38" s="834">
        <v>5</v>
      </c>
      <c r="AL38" s="830"/>
      <c r="AM38" s="830"/>
      <c r="AN38" s="830"/>
      <c r="AO38" s="830"/>
      <c r="AP38" s="830">
        <v>4086</v>
      </c>
      <c r="AQ38" s="830"/>
      <c r="AR38" s="830"/>
      <c r="AS38" s="830"/>
      <c r="AT38" s="830"/>
      <c r="AU38" s="830" t="s">
        <v>558</v>
      </c>
      <c r="AV38" s="830"/>
      <c r="AW38" s="830"/>
      <c r="AX38" s="830"/>
      <c r="AY38" s="830"/>
      <c r="AZ38" s="831" t="s">
        <v>558</v>
      </c>
      <c r="BA38" s="831"/>
      <c r="BB38" s="831"/>
      <c r="BC38" s="831"/>
      <c r="BD38" s="831"/>
      <c r="BE38" s="832" t="s">
        <v>402</v>
      </c>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405</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380</v>
      </c>
      <c r="B63" s="789" t="s">
        <v>406</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15655</v>
      </c>
      <c r="AG63" s="844"/>
      <c r="AH63" s="844"/>
      <c r="AI63" s="844"/>
      <c r="AJ63" s="845"/>
      <c r="AK63" s="846"/>
      <c r="AL63" s="841"/>
      <c r="AM63" s="841"/>
      <c r="AN63" s="841"/>
      <c r="AO63" s="841"/>
      <c r="AP63" s="844">
        <v>74766</v>
      </c>
      <c r="AQ63" s="844"/>
      <c r="AR63" s="844"/>
      <c r="AS63" s="844"/>
      <c r="AT63" s="844"/>
      <c r="AU63" s="844">
        <v>30314</v>
      </c>
      <c r="AV63" s="844"/>
      <c r="AW63" s="844"/>
      <c r="AX63" s="844"/>
      <c r="AY63" s="844"/>
      <c r="AZ63" s="848"/>
      <c r="BA63" s="848"/>
      <c r="BB63" s="848"/>
      <c r="BC63" s="848"/>
      <c r="BD63" s="848"/>
      <c r="BE63" s="849"/>
      <c r="BF63" s="849"/>
      <c r="BG63" s="849"/>
      <c r="BH63" s="849"/>
      <c r="BI63" s="850"/>
      <c r="BJ63" s="851" t="s">
        <v>121</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407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408</v>
      </c>
      <c r="B66" s="728"/>
      <c r="C66" s="728"/>
      <c r="D66" s="728"/>
      <c r="E66" s="728"/>
      <c r="F66" s="728"/>
      <c r="G66" s="728"/>
      <c r="H66" s="728"/>
      <c r="I66" s="728"/>
      <c r="J66" s="728"/>
      <c r="K66" s="728"/>
      <c r="L66" s="728"/>
      <c r="M66" s="728"/>
      <c r="N66" s="728"/>
      <c r="O66" s="728"/>
      <c r="P66" s="729"/>
      <c r="Q66" s="733" t="s">
        <v>384</v>
      </c>
      <c r="R66" s="734"/>
      <c r="S66" s="734"/>
      <c r="T66" s="734"/>
      <c r="U66" s="735"/>
      <c r="V66" s="733" t="s">
        <v>385</v>
      </c>
      <c r="W66" s="734"/>
      <c r="X66" s="734"/>
      <c r="Y66" s="734"/>
      <c r="Z66" s="735"/>
      <c r="AA66" s="733" t="s">
        <v>386</v>
      </c>
      <c r="AB66" s="734"/>
      <c r="AC66" s="734"/>
      <c r="AD66" s="734"/>
      <c r="AE66" s="735"/>
      <c r="AF66" s="854" t="s">
        <v>387</v>
      </c>
      <c r="AG66" s="815"/>
      <c r="AH66" s="815"/>
      <c r="AI66" s="815"/>
      <c r="AJ66" s="855"/>
      <c r="AK66" s="733" t="s">
        <v>388</v>
      </c>
      <c r="AL66" s="728"/>
      <c r="AM66" s="728"/>
      <c r="AN66" s="728"/>
      <c r="AO66" s="729"/>
      <c r="AP66" s="733" t="s">
        <v>389</v>
      </c>
      <c r="AQ66" s="734"/>
      <c r="AR66" s="734"/>
      <c r="AS66" s="734"/>
      <c r="AT66" s="735"/>
      <c r="AU66" s="733" t="s">
        <v>409</v>
      </c>
      <c r="AV66" s="734"/>
      <c r="AW66" s="734"/>
      <c r="AX66" s="734"/>
      <c r="AY66" s="735"/>
      <c r="AZ66" s="733" t="s">
        <v>364</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559</v>
      </c>
      <c r="C68" s="870"/>
      <c r="D68" s="870"/>
      <c r="E68" s="870"/>
      <c r="F68" s="870"/>
      <c r="G68" s="870"/>
      <c r="H68" s="870"/>
      <c r="I68" s="870"/>
      <c r="J68" s="870"/>
      <c r="K68" s="870"/>
      <c r="L68" s="870"/>
      <c r="M68" s="870"/>
      <c r="N68" s="870"/>
      <c r="O68" s="870"/>
      <c r="P68" s="871"/>
      <c r="Q68" s="872">
        <v>8424</v>
      </c>
      <c r="R68" s="866"/>
      <c r="S68" s="866"/>
      <c r="T68" s="866"/>
      <c r="U68" s="866"/>
      <c r="V68" s="866">
        <v>8260</v>
      </c>
      <c r="W68" s="866"/>
      <c r="X68" s="866"/>
      <c r="Y68" s="866"/>
      <c r="Z68" s="866"/>
      <c r="AA68" s="866">
        <v>163</v>
      </c>
      <c r="AB68" s="866"/>
      <c r="AC68" s="866"/>
      <c r="AD68" s="866"/>
      <c r="AE68" s="866"/>
      <c r="AF68" s="866">
        <v>155</v>
      </c>
      <c r="AG68" s="866"/>
      <c r="AH68" s="866"/>
      <c r="AI68" s="866"/>
      <c r="AJ68" s="866"/>
      <c r="AK68" s="866" t="s">
        <v>558</v>
      </c>
      <c r="AL68" s="866"/>
      <c r="AM68" s="866"/>
      <c r="AN68" s="866"/>
      <c r="AO68" s="866"/>
      <c r="AP68" s="866">
        <v>5575</v>
      </c>
      <c r="AQ68" s="866"/>
      <c r="AR68" s="866"/>
      <c r="AS68" s="866"/>
      <c r="AT68" s="866"/>
      <c r="AU68" s="866">
        <v>4559</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560</v>
      </c>
      <c r="C69" s="874"/>
      <c r="D69" s="874"/>
      <c r="E69" s="874"/>
      <c r="F69" s="874"/>
      <c r="G69" s="874"/>
      <c r="H69" s="874"/>
      <c r="I69" s="874"/>
      <c r="J69" s="874"/>
      <c r="K69" s="874"/>
      <c r="L69" s="874"/>
      <c r="M69" s="874"/>
      <c r="N69" s="874"/>
      <c r="O69" s="874"/>
      <c r="P69" s="875"/>
      <c r="Q69" s="876">
        <v>8215</v>
      </c>
      <c r="R69" s="830"/>
      <c r="S69" s="830"/>
      <c r="T69" s="830"/>
      <c r="U69" s="830"/>
      <c r="V69" s="830">
        <v>7312</v>
      </c>
      <c r="W69" s="830"/>
      <c r="X69" s="830"/>
      <c r="Y69" s="830"/>
      <c r="Z69" s="830"/>
      <c r="AA69" s="830">
        <v>903</v>
      </c>
      <c r="AB69" s="830"/>
      <c r="AC69" s="830"/>
      <c r="AD69" s="830"/>
      <c r="AE69" s="830"/>
      <c r="AF69" s="830">
        <v>6690</v>
      </c>
      <c r="AG69" s="830"/>
      <c r="AH69" s="830"/>
      <c r="AI69" s="830"/>
      <c r="AJ69" s="830"/>
      <c r="AK69" s="830">
        <v>64</v>
      </c>
      <c r="AL69" s="830"/>
      <c r="AM69" s="830"/>
      <c r="AN69" s="830"/>
      <c r="AO69" s="830"/>
      <c r="AP69" s="830">
        <v>10573</v>
      </c>
      <c r="AQ69" s="830"/>
      <c r="AR69" s="830"/>
      <c r="AS69" s="830"/>
      <c r="AT69" s="830"/>
      <c r="AU69" s="830">
        <v>203</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t="s">
        <v>561</v>
      </c>
      <c r="C70" s="874"/>
      <c r="D70" s="874"/>
      <c r="E70" s="874"/>
      <c r="F70" s="874"/>
      <c r="G70" s="874"/>
      <c r="H70" s="874"/>
      <c r="I70" s="874"/>
      <c r="J70" s="874"/>
      <c r="K70" s="874"/>
      <c r="L70" s="874"/>
      <c r="M70" s="874"/>
      <c r="N70" s="874"/>
      <c r="O70" s="874"/>
      <c r="P70" s="875"/>
      <c r="Q70" s="876">
        <v>178110</v>
      </c>
      <c r="R70" s="830"/>
      <c r="S70" s="830"/>
      <c r="T70" s="830"/>
      <c r="U70" s="830"/>
      <c r="V70" s="830">
        <v>175614</v>
      </c>
      <c r="W70" s="830"/>
      <c r="X70" s="830"/>
      <c r="Y70" s="830"/>
      <c r="Z70" s="830"/>
      <c r="AA70" s="830">
        <v>2496</v>
      </c>
      <c r="AB70" s="830"/>
      <c r="AC70" s="830"/>
      <c r="AD70" s="830"/>
      <c r="AE70" s="830"/>
      <c r="AF70" s="830">
        <v>2496</v>
      </c>
      <c r="AG70" s="830"/>
      <c r="AH70" s="830"/>
      <c r="AI70" s="830"/>
      <c r="AJ70" s="830"/>
      <c r="AK70" s="830">
        <v>6133</v>
      </c>
      <c r="AL70" s="830"/>
      <c r="AM70" s="830"/>
      <c r="AN70" s="830"/>
      <c r="AO70" s="830"/>
      <c r="AP70" s="830" t="s">
        <v>558</v>
      </c>
      <c r="AQ70" s="830"/>
      <c r="AR70" s="830"/>
      <c r="AS70" s="830"/>
      <c r="AT70" s="830"/>
      <c r="AU70" s="830" t="s">
        <v>558</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t="s">
        <v>562</v>
      </c>
      <c r="C71" s="874"/>
      <c r="D71" s="874"/>
      <c r="E71" s="874"/>
      <c r="F71" s="874"/>
      <c r="G71" s="874"/>
      <c r="H71" s="874"/>
      <c r="I71" s="874"/>
      <c r="J71" s="874"/>
      <c r="K71" s="874"/>
      <c r="L71" s="874"/>
      <c r="M71" s="874"/>
      <c r="N71" s="874"/>
      <c r="O71" s="874"/>
      <c r="P71" s="875"/>
      <c r="Q71" s="876">
        <v>127</v>
      </c>
      <c r="R71" s="830"/>
      <c r="S71" s="830"/>
      <c r="T71" s="830"/>
      <c r="U71" s="830"/>
      <c r="V71" s="830">
        <v>122</v>
      </c>
      <c r="W71" s="830"/>
      <c r="X71" s="830"/>
      <c r="Y71" s="830"/>
      <c r="Z71" s="830"/>
      <c r="AA71" s="830">
        <v>5</v>
      </c>
      <c r="AB71" s="830"/>
      <c r="AC71" s="830"/>
      <c r="AD71" s="830"/>
      <c r="AE71" s="830"/>
      <c r="AF71" s="830">
        <v>5</v>
      </c>
      <c r="AG71" s="830"/>
      <c r="AH71" s="830"/>
      <c r="AI71" s="830"/>
      <c r="AJ71" s="830"/>
      <c r="AK71" s="830">
        <v>10</v>
      </c>
      <c r="AL71" s="830"/>
      <c r="AM71" s="830"/>
      <c r="AN71" s="830"/>
      <c r="AO71" s="830"/>
      <c r="AP71" s="830" t="s">
        <v>558</v>
      </c>
      <c r="AQ71" s="830"/>
      <c r="AR71" s="830"/>
      <c r="AS71" s="830"/>
      <c r="AT71" s="830"/>
      <c r="AU71" s="830" t="s">
        <v>558</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t="s">
        <v>563</v>
      </c>
      <c r="C72" s="874"/>
      <c r="D72" s="874"/>
      <c r="E72" s="874"/>
      <c r="F72" s="874"/>
      <c r="G72" s="874"/>
      <c r="H72" s="874"/>
      <c r="I72" s="874"/>
      <c r="J72" s="874"/>
      <c r="K72" s="874"/>
      <c r="L72" s="874"/>
      <c r="M72" s="874"/>
      <c r="N72" s="874"/>
      <c r="O72" s="874"/>
      <c r="P72" s="875"/>
      <c r="Q72" s="876">
        <v>10</v>
      </c>
      <c r="R72" s="830"/>
      <c r="S72" s="830"/>
      <c r="T72" s="830"/>
      <c r="U72" s="830"/>
      <c r="V72" s="830">
        <v>9</v>
      </c>
      <c r="W72" s="830"/>
      <c r="X72" s="830"/>
      <c r="Y72" s="830"/>
      <c r="Z72" s="830"/>
      <c r="AA72" s="830">
        <v>1</v>
      </c>
      <c r="AB72" s="830"/>
      <c r="AC72" s="830"/>
      <c r="AD72" s="830"/>
      <c r="AE72" s="830"/>
      <c r="AF72" s="830">
        <v>1</v>
      </c>
      <c r="AG72" s="830"/>
      <c r="AH72" s="830"/>
      <c r="AI72" s="830"/>
      <c r="AJ72" s="830"/>
      <c r="AK72" s="830">
        <v>3</v>
      </c>
      <c r="AL72" s="830"/>
      <c r="AM72" s="830"/>
      <c r="AN72" s="830"/>
      <c r="AO72" s="830"/>
      <c r="AP72" s="830" t="s">
        <v>558</v>
      </c>
      <c r="AQ72" s="830"/>
      <c r="AR72" s="830"/>
      <c r="AS72" s="830"/>
      <c r="AT72" s="830"/>
      <c r="AU72" s="830" t="s">
        <v>558</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c r="C73" s="874"/>
      <c r="D73" s="874"/>
      <c r="E73" s="874"/>
      <c r="F73" s="874"/>
      <c r="G73" s="874"/>
      <c r="H73" s="874"/>
      <c r="I73" s="874"/>
      <c r="J73" s="874"/>
      <c r="K73" s="874"/>
      <c r="L73" s="874"/>
      <c r="M73" s="874"/>
      <c r="N73" s="874"/>
      <c r="O73" s="874"/>
      <c r="P73" s="875"/>
      <c r="Q73" s="876"/>
      <c r="R73" s="830"/>
      <c r="S73" s="830"/>
      <c r="T73" s="830"/>
      <c r="U73" s="830"/>
      <c r="V73" s="830"/>
      <c r="W73" s="830"/>
      <c r="X73" s="830"/>
      <c r="Y73" s="830"/>
      <c r="Z73" s="830"/>
      <c r="AA73" s="830"/>
      <c r="AB73" s="830"/>
      <c r="AC73" s="830"/>
      <c r="AD73" s="830"/>
      <c r="AE73" s="830"/>
      <c r="AF73" s="830"/>
      <c r="AG73" s="830"/>
      <c r="AH73" s="830"/>
      <c r="AI73" s="830"/>
      <c r="AJ73" s="830"/>
      <c r="AK73" s="830"/>
      <c r="AL73" s="830"/>
      <c r="AM73" s="830"/>
      <c r="AN73" s="830"/>
      <c r="AO73" s="830"/>
      <c r="AP73" s="830"/>
      <c r="AQ73" s="830"/>
      <c r="AR73" s="830"/>
      <c r="AS73" s="830"/>
      <c r="AT73" s="830"/>
      <c r="AU73" s="830"/>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c r="C74" s="874"/>
      <c r="D74" s="874"/>
      <c r="E74" s="874"/>
      <c r="F74" s="874"/>
      <c r="G74" s="874"/>
      <c r="H74" s="874"/>
      <c r="I74" s="874"/>
      <c r="J74" s="874"/>
      <c r="K74" s="874"/>
      <c r="L74" s="874"/>
      <c r="M74" s="874"/>
      <c r="N74" s="874"/>
      <c r="O74" s="874"/>
      <c r="P74" s="875"/>
      <c r="Q74" s="876"/>
      <c r="R74" s="830"/>
      <c r="S74" s="830"/>
      <c r="T74" s="830"/>
      <c r="U74" s="830"/>
      <c r="V74" s="830"/>
      <c r="W74" s="830"/>
      <c r="X74" s="830"/>
      <c r="Y74" s="830"/>
      <c r="Z74" s="830"/>
      <c r="AA74" s="830"/>
      <c r="AB74" s="830"/>
      <c r="AC74" s="830"/>
      <c r="AD74" s="830"/>
      <c r="AE74" s="830"/>
      <c r="AF74" s="830"/>
      <c r="AG74" s="830"/>
      <c r="AH74" s="830"/>
      <c r="AI74" s="830"/>
      <c r="AJ74" s="830"/>
      <c r="AK74" s="830"/>
      <c r="AL74" s="830"/>
      <c r="AM74" s="830"/>
      <c r="AN74" s="830"/>
      <c r="AO74" s="830"/>
      <c r="AP74" s="830"/>
      <c r="AQ74" s="830"/>
      <c r="AR74" s="830"/>
      <c r="AS74" s="830"/>
      <c r="AT74" s="830"/>
      <c r="AU74" s="830"/>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c r="C75" s="874"/>
      <c r="D75" s="874"/>
      <c r="E75" s="874"/>
      <c r="F75" s="874"/>
      <c r="G75" s="874"/>
      <c r="H75" s="874"/>
      <c r="I75" s="874"/>
      <c r="J75" s="874"/>
      <c r="K75" s="874"/>
      <c r="L75" s="874"/>
      <c r="M75" s="874"/>
      <c r="N75" s="874"/>
      <c r="O75" s="874"/>
      <c r="P75" s="875"/>
      <c r="Q75" s="877"/>
      <c r="R75" s="878"/>
      <c r="S75" s="878"/>
      <c r="T75" s="878"/>
      <c r="U75" s="834"/>
      <c r="V75" s="879"/>
      <c r="W75" s="878"/>
      <c r="X75" s="878"/>
      <c r="Y75" s="878"/>
      <c r="Z75" s="834"/>
      <c r="AA75" s="879"/>
      <c r="AB75" s="878"/>
      <c r="AC75" s="878"/>
      <c r="AD75" s="878"/>
      <c r="AE75" s="834"/>
      <c r="AF75" s="879"/>
      <c r="AG75" s="878"/>
      <c r="AH75" s="878"/>
      <c r="AI75" s="878"/>
      <c r="AJ75" s="834"/>
      <c r="AK75" s="879"/>
      <c r="AL75" s="878"/>
      <c r="AM75" s="878"/>
      <c r="AN75" s="878"/>
      <c r="AO75" s="834"/>
      <c r="AP75" s="879"/>
      <c r="AQ75" s="878"/>
      <c r="AR75" s="878"/>
      <c r="AS75" s="878"/>
      <c r="AT75" s="834"/>
      <c r="AU75" s="879"/>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c r="C76" s="874"/>
      <c r="D76" s="874"/>
      <c r="E76" s="874"/>
      <c r="F76" s="874"/>
      <c r="G76" s="874"/>
      <c r="H76" s="874"/>
      <c r="I76" s="874"/>
      <c r="J76" s="874"/>
      <c r="K76" s="874"/>
      <c r="L76" s="874"/>
      <c r="M76" s="874"/>
      <c r="N76" s="874"/>
      <c r="O76" s="874"/>
      <c r="P76" s="875"/>
      <c r="Q76" s="877"/>
      <c r="R76" s="878"/>
      <c r="S76" s="878"/>
      <c r="T76" s="878"/>
      <c r="U76" s="834"/>
      <c r="V76" s="879"/>
      <c r="W76" s="878"/>
      <c r="X76" s="878"/>
      <c r="Y76" s="878"/>
      <c r="Z76" s="834"/>
      <c r="AA76" s="879"/>
      <c r="AB76" s="878"/>
      <c r="AC76" s="878"/>
      <c r="AD76" s="878"/>
      <c r="AE76" s="834"/>
      <c r="AF76" s="879"/>
      <c r="AG76" s="878"/>
      <c r="AH76" s="878"/>
      <c r="AI76" s="878"/>
      <c r="AJ76" s="834"/>
      <c r="AK76" s="879"/>
      <c r="AL76" s="878"/>
      <c r="AM76" s="878"/>
      <c r="AN76" s="878"/>
      <c r="AO76" s="834"/>
      <c r="AP76" s="879"/>
      <c r="AQ76" s="878"/>
      <c r="AR76" s="878"/>
      <c r="AS76" s="878"/>
      <c r="AT76" s="834"/>
      <c r="AU76" s="879"/>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380</v>
      </c>
      <c r="B88" s="789" t="s">
        <v>410</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6902</v>
      </c>
      <c r="AG88" s="844"/>
      <c r="AH88" s="844"/>
      <c r="AI88" s="844"/>
      <c r="AJ88" s="844"/>
      <c r="AK88" s="841"/>
      <c r="AL88" s="841"/>
      <c r="AM88" s="841"/>
      <c r="AN88" s="841"/>
      <c r="AO88" s="841"/>
      <c r="AP88" s="844">
        <v>16148</v>
      </c>
      <c r="AQ88" s="844"/>
      <c r="AR88" s="844"/>
      <c r="AS88" s="844"/>
      <c r="AT88" s="844"/>
      <c r="AU88" s="844">
        <v>4762</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380</v>
      </c>
      <c r="BR102" s="789" t="s">
        <v>411</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v>500</v>
      </c>
      <c r="CS102" s="852"/>
      <c r="CT102" s="852"/>
      <c r="CU102" s="852"/>
      <c r="CV102" s="891"/>
      <c r="CW102" s="890">
        <v>175</v>
      </c>
      <c r="CX102" s="852"/>
      <c r="CY102" s="852"/>
      <c r="CZ102" s="852"/>
      <c r="DA102" s="891"/>
      <c r="DB102" s="890" t="s">
        <v>558</v>
      </c>
      <c r="DC102" s="852"/>
      <c r="DD102" s="852"/>
      <c r="DE102" s="852"/>
      <c r="DF102" s="891"/>
      <c r="DG102" s="890" t="s">
        <v>512</v>
      </c>
      <c r="DH102" s="852"/>
      <c r="DI102" s="852"/>
      <c r="DJ102" s="852"/>
      <c r="DK102" s="891"/>
      <c r="DL102" s="890" t="s">
        <v>512</v>
      </c>
      <c r="DM102" s="852"/>
      <c r="DN102" s="852"/>
      <c r="DO102" s="852"/>
      <c r="DP102" s="891"/>
      <c r="DQ102" s="890" t="s">
        <v>512</v>
      </c>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412</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413</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414</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415</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416</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417</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418</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419</v>
      </c>
      <c r="AB109" s="893"/>
      <c r="AC109" s="893"/>
      <c r="AD109" s="893"/>
      <c r="AE109" s="894"/>
      <c r="AF109" s="892" t="s">
        <v>420</v>
      </c>
      <c r="AG109" s="893"/>
      <c r="AH109" s="893"/>
      <c r="AI109" s="893"/>
      <c r="AJ109" s="894"/>
      <c r="AK109" s="892" t="s">
        <v>294</v>
      </c>
      <c r="AL109" s="893"/>
      <c r="AM109" s="893"/>
      <c r="AN109" s="893"/>
      <c r="AO109" s="894"/>
      <c r="AP109" s="892" t="s">
        <v>421</v>
      </c>
      <c r="AQ109" s="893"/>
      <c r="AR109" s="893"/>
      <c r="AS109" s="893"/>
      <c r="AT109" s="895"/>
      <c r="AU109" s="912" t="s">
        <v>418</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419</v>
      </c>
      <c r="BR109" s="893"/>
      <c r="BS109" s="893"/>
      <c r="BT109" s="893"/>
      <c r="BU109" s="894"/>
      <c r="BV109" s="892" t="s">
        <v>420</v>
      </c>
      <c r="BW109" s="893"/>
      <c r="BX109" s="893"/>
      <c r="BY109" s="893"/>
      <c r="BZ109" s="894"/>
      <c r="CA109" s="892" t="s">
        <v>294</v>
      </c>
      <c r="CB109" s="893"/>
      <c r="CC109" s="893"/>
      <c r="CD109" s="893"/>
      <c r="CE109" s="894"/>
      <c r="CF109" s="913" t="s">
        <v>421</v>
      </c>
      <c r="CG109" s="913"/>
      <c r="CH109" s="913"/>
      <c r="CI109" s="913"/>
      <c r="CJ109" s="913"/>
      <c r="CK109" s="892" t="s">
        <v>422</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419</v>
      </c>
      <c r="DH109" s="893"/>
      <c r="DI109" s="893"/>
      <c r="DJ109" s="893"/>
      <c r="DK109" s="894"/>
      <c r="DL109" s="892" t="s">
        <v>420</v>
      </c>
      <c r="DM109" s="893"/>
      <c r="DN109" s="893"/>
      <c r="DO109" s="893"/>
      <c r="DP109" s="894"/>
      <c r="DQ109" s="892" t="s">
        <v>294</v>
      </c>
      <c r="DR109" s="893"/>
      <c r="DS109" s="893"/>
      <c r="DT109" s="893"/>
      <c r="DU109" s="894"/>
      <c r="DV109" s="892" t="s">
        <v>421</v>
      </c>
      <c r="DW109" s="893"/>
      <c r="DX109" s="893"/>
      <c r="DY109" s="893"/>
      <c r="DZ109" s="895"/>
    </row>
    <row r="110" spans="1:131" s="230" customFormat="1" ht="26.25" customHeight="1" x14ac:dyDescent="0.15">
      <c r="A110" s="896" t="s">
        <v>423</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9749060</v>
      </c>
      <c r="AB110" s="900"/>
      <c r="AC110" s="900"/>
      <c r="AD110" s="900"/>
      <c r="AE110" s="901"/>
      <c r="AF110" s="902">
        <v>9898430</v>
      </c>
      <c r="AG110" s="900"/>
      <c r="AH110" s="900"/>
      <c r="AI110" s="900"/>
      <c r="AJ110" s="901"/>
      <c r="AK110" s="902">
        <v>9826771</v>
      </c>
      <c r="AL110" s="900"/>
      <c r="AM110" s="900"/>
      <c r="AN110" s="900"/>
      <c r="AO110" s="901"/>
      <c r="AP110" s="903">
        <v>21.5</v>
      </c>
      <c r="AQ110" s="904"/>
      <c r="AR110" s="904"/>
      <c r="AS110" s="904"/>
      <c r="AT110" s="905"/>
      <c r="AU110" s="906" t="s">
        <v>69</v>
      </c>
      <c r="AV110" s="907"/>
      <c r="AW110" s="907"/>
      <c r="AX110" s="907"/>
      <c r="AY110" s="907"/>
      <c r="AZ110" s="929" t="s">
        <v>424</v>
      </c>
      <c r="BA110" s="897"/>
      <c r="BB110" s="897"/>
      <c r="BC110" s="897"/>
      <c r="BD110" s="897"/>
      <c r="BE110" s="897"/>
      <c r="BF110" s="897"/>
      <c r="BG110" s="897"/>
      <c r="BH110" s="897"/>
      <c r="BI110" s="897"/>
      <c r="BJ110" s="897"/>
      <c r="BK110" s="897"/>
      <c r="BL110" s="897"/>
      <c r="BM110" s="897"/>
      <c r="BN110" s="897"/>
      <c r="BO110" s="897"/>
      <c r="BP110" s="898"/>
      <c r="BQ110" s="930">
        <v>124771578</v>
      </c>
      <c r="BR110" s="931"/>
      <c r="BS110" s="931"/>
      <c r="BT110" s="931"/>
      <c r="BU110" s="931"/>
      <c r="BV110" s="931">
        <v>122207583</v>
      </c>
      <c r="BW110" s="931"/>
      <c r="BX110" s="931"/>
      <c r="BY110" s="931"/>
      <c r="BZ110" s="931"/>
      <c r="CA110" s="931">
        <v>120216750</v>
      </c>
      <c r="CB110" s="931"/>
      <c r="CC110" s="931"/>
      <c r="CD110" s="931"/>
      <c r="CE110" s="931"/>
      <c r="CF110" s="944">
        <v>263.10000000000002</v>
      </c>
      <c r="CG110" s="945"/>
      <c r="CH110" s="945"/>
      <c r="CI110" s="945"/>
      <c r="CJ110" s="945"/>
      <c r="CK110" s="946" t="s">
        <v>425</v>
      </c>
      <c r="CL110" s="947"/>
      <c r="CM110" s="929" t="s">
        <v>426</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121</v>
      </c>
      <c r="DH110" s="931"/>
      <c r="DI110" s="931"/>
      <c r="DJ110" s="931"/>
      <c r="DK110" s="931"/>
      <c r="DL110" s="931" t="s">
        <v>121</v>
      </c>
      <c r="DM110" s="931"/>
      <c r="DN110" s="931"/>
      <c r="DO110" s="931"/>
      <c r="DP110" s="931"/>
      <c r="DQ110" s="931" t="s">
        <v>121</v>
      </c>
      <c r="DR110" s="931"/>
      <c r="DS110" s="931"/>
      <c r="DT110" s="931"/>
      <c r="DU110" s="931"/>
      <c r="DV110" s="932" t="s">
        <v>121</v>
      </c>
      <c r="DW110" s="932"/>
      <c r="DX110" s="932"/>
      <c r="DY110" s="932"/>
      <c r="DZ110" s="933"/>
    </row>
    <row r="111" spans="1:131" s="230" customFormat="1" ht="26.25" customHeight="1" x14ac:dyDescent="0.15">
      <c r="A111" s="934" t="s">
        <v>427</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121</v>
      </c>
      <c r="AB111" s="938"/>
      <c r="AC111" s="938"/>
      <c r="AD111" s="938"/>
      <c r="AE111" s="939"/>
      <c r="AF111" s="940" t="s">
        <v>121</v>
      </c>
      <c r="AG111" s="938"/>
      <c r="AH111" s="938"/>
      <c r="AI111" s="938"/>
      <c r="AJ111" s="939"/>
      <c r="AK111" s="940" t="s">
        <v>121</v>
      </c>
      <c r="AL111" s="938"/>
      <c r="AM111" s="938"/>
      <c r="AN111" s="938"/>
      <c r="AO111" s="939"/>
      <c r="AP111" s="941" t="s">
        <v>121</v>
      </c>
      <c r="AQ111" s="942"/>
      <c r="AR111" s="942"/>
      <c r="AS111" s="942"/>
      <c r="AT111" s="943"/>
      <c r="AU111" s="908"/>
      <c r="AV111" s="909"/>
      <c r="AW111" s="909"/>
      <c r="AX111" s="909"/>
      <c r="AY111" s="909"/>
      <c r="AZ111" s="922" t="s">
        <v>428</v>
      </c>
      <c r="BA111" s="923"/>
      <c r="BB111" s="923"/>
      <c r="BC111" s="923"/>
      <c r="BD111" s="923"/>
      <c r="BE111" s="923"/>
      <c r="BF111" s="923"/>
      <c r="BG111" s="923"/>
      <c r="BH111" s="923"/>
      <c r="BI111" s="923"/>
      <c r="BJ111" s="923"/>
      <c r="BK111" s="923"/>
      <c r="BL111" s="923"/>
      <c r="BM111" s="923"/>
      <c r="BN111" s="923"/>
      <c r="BO111" s="923"/>
      <c r="BP111" s="924"/>
      <c r="BQ111" s="925">
        <v>244285</v>
      </c>
      <c r="BR111" s="926"/>
      <c r="BS111" s="926"/>
      <c r="BT111" s="926"/>
      <c r="BU111" s="926"/>
      <c r="BV111" s="926">
        <v>197546</v>
      </c>
      <c r="BW111" s="926"/>
      <c r="BX111" s="926"/>
      <c r="BY111" s="926"/>
      <c r="BZ111" s="926"/>
      <c r="CA111" s="926">
        <v>150352</v>
      </c>
      <c r="CB111" s="926"/>
      <c r="CC111" s="926"/>
      <c r="CD111" s="926"/>
      <c r="CE111" s="926"/>
      <c r="CF111" s="920">
        <v>0.3</v>
      </c>
      <c r="CG111" s="921"/>
      <c r="CH111" s="921"/>
      <c r="CI111" s="921"/>
      <c r="CJ111" s="921"/>
      <c r="CK111" s="948"/>
      <c r="CL111" s="949"/>
      <c r="CM111" s="922" t="s">
        <v>429</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v>244285</v>
      </c>
      <c r="DH111" s="926"/>
      <c r="DI111" s="926"/>
      <c r="DJ111" s="926"/>
      <c r="DK111" s="926"/>
      <c r="DL111" s="926">
        <v>197546</v>
      </c>
      <c r="DM111" s="926"/>
      <c r="DN111" s="926"/>
      <c r="DO111" s="926"/>
      <c r="DP111" s="926"/>
      <c r="DQ111" s="926">
        <v>150352</v>
      </c>
      <c r="DR111" s="926"/>
      <c r="DS111" s="926"/>
      <c r="DT111" s="926"/>
      <c r="DU111" s="926"/>
      <c r="DV111" s="927">
        <v>0.3</v>
      </c>
      <c r="DW111" s="927"/>
      <c r="DX111" s="927"/>
      <c r="DY111" s="927"/>
      <c r="DZ111" s="928"/>
    </row>
    <row r="112" spans="1:131" s="230" customFormat="1" ht="26.25" customHeight="1" x14ac:dyDescent="0.15">
      <c r="A112" s="952" t="s">
        <v>430</v>
      </c>
      <c r="B112" s="953"/>
      <c r="C112" s="923" t="s">
        <v>431</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v>30759</v>
      </c>
      <c r="AB112" s="959"/>
      <c r="AC112" s="959"/>
      <c r="AD112" s="959"/>
      <c r="AE112" s="960"/>
      <c r="AF112" s="961">
        <v>30759</v>
      </c>
      <c r="AG112" s="959"/>
      <c r="AH112" s="959"/>
      <c r="AI112" s="959"/>
      <c r="AJ112" s="960"/>
      <c r="AK112" s="961">
        <v>30759</v>
      </c>
      <c r="AL112" s="959"/>
      <c r="AM112" s="959"/>
      <c r="AN112" s="959"/>
      <c r="AO112" s="960"/>
      <c r="AP112" s="962">
        <v>0.1</v>
      </c>
      <c r="AQ112" s="963"/>
      <c r="AR112" s="963"/>
      <c r="AS112" s="963"/>
      <c r="AT112" s="964"/>
      <c r="AU112" s="908"/>
      <c r="AV112" s="909"/>
      <c r="AW112" s="909"/>
      <c r="AX112" s="909"/>
      <c r="AY112" s="909"/>
      <c r="AZ112" s="922" t="s">
        <v>432</v>
      </c>
      <c r="BA112" s="923"/>
      <c r="BB112" s="923"/>
      <c r="BC112" s="923"/>
      <c r="BD112" s="923"/>
      <c r="BE112" s="923"/>
      <c r="BF112" s="923"/>
      <c r="BG112" s="923"/>
      <c r="BH112" s="923"/>
      <c r="BI112" s="923"/>
      <c r="BJ112" s="923"/>
      <c r="BK112" s="923"/>
      <c r="BL112" s="923"/>
      <c r="BM112" s="923"/>
      <c r="BN112" s="923"/>
      <c r="BO112" s="923"/>
      <c r="BP112" s="924"/>
      <c r="BQ112" s="925">
        <v>31523445</v>
      </c>
      <c r="BR112" s="926"/>
      <c r="BS112" s="926"/>
      <c r="BT112" s="926"/>
      <c r="BU112" s="926"/>
      <c r="BV112" s="926">
        <v>31450322</v>
      </c>
      <c r="BW112" s="926"/>
      <c r="BX112" s="926"/>
      <c r="BY112" s="926"/>
      <c r="BZ112" s="926"/>
      <c r="CA112" s="926">
        <v>30313596</v>
      </c>
      <c r="CB112" s="926"/>
      <c r="CC112" s="926"/>
      <c r="CD112" s="926"/>
      <c r="CE112" s="926"/>
      <c r="CF112" s="920">
        <v>66.400000000000006</v>
      </c>
      <c r="CG112" s="921"/>
      <c r="CH112" s="921"/>
      <c r="CI112" s="921"/>
      <c r="CJ112" s="921"/>
      <c r="CK112" s="948"/>
      <c r="CL112" s="949"/>
      <c r="CM112" s="922" t="s">
        <v>433</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121</v>
      </c>
      <c r="DH112" s="926"/>
      <c r="DI112" s="926"/>
      <c r="DJ112" s="926"/>
      <c r="DK112" s="926"/>
      <c r="DL112" s="926" t="s">
        <v>121</v>
      </c>
      <c r="DM112" s="926"/>
      <c r="DN112" s="926"/>
      <c r="DO112" s="926"/>
      <c r="DP112" s="926"/>
      <c r="DQ112" s="926" t="s">
        <v>121</v>
      </c>
      <c r="DR112" s="926"/>
      <c r="DS112" s="926"/>
      <c r="DT112" s="926"/>
      <c r="DU112" s="926"/>
      <c r="DV112" s="927" t="s">
        <v>121</v>
      </c>
      <c r="DW112" s="927"/>
      <c r="DX112" s="927"/>
      <c r="DY112" s="927"/>
      <c r="DZ112" s="928"/>
    </row>
    <row r="113" spans="1:130" s="230" customFormat="1" ht="26.25" customHeight="1" x14ac:dyDescent="0.15">
      <c r="A113" s="954"/>
      <c r="B113" s="955"/>
      <c r="C113" s="923" t="s">
        <v>434</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2828717</v>
      </c>
      <c r="AB113" s="938"/>
      <c r="AC113" s="938"/>
      <c r="AD113" s="938"/>
      <c r="AE113" s="939"/>
      <c r="AF113" s="940">
        <v>2842899</v>
      </c>
      <c r="AG113" s="938"/>
      <c r="AH113" s="938"/>
      <c r="AI113" s="938"/>
      <c r="AJ113" s="939"/>
      <c r="AK113" s="940">
        <v>2791075</v>
      </c>
      <c r="AL113" s="938"/>
      <c r="AM113" s="938"/>
      <c r="AN113" s="938"/>
      <c r="AO113" s="939"/>
      <c r="AP113" s="941">
        <v>6.1</v>
      </c>
      <c r="AQ113" s="942"/>
      <c r="AR113" s="942"/>
      <c r="AS113" s="942"/>
      <c r="AT113" s="943"/>
      <c r="AU113" s="908"/>
      <c r="AV113" s="909"/>
      <c r="AW113" s="909"/>
      <c r="AX113" s="909"/>
      <c r="AY113" s="909"/>
      <c r="AZ113" s="922" t="s">
        <v>435</v>
      </c>
      <c r="BA113" s="923"/>
      <c r="BB113" s="923"/>
      <c r="BC113" s="923"/>
      <c r="BD113" s="923"/>
      <c r="BE113" s="923"/>
      <c r="BF113" s="923"/>
      <c r="BG113" s="923"/>
      <c r="BH113" s="923"/>
      <c r="BI113" s="923"/>
      <c r="BJ113" s="923"/>
      <c r="BK113" s="923"/>
      <c r="BL113" s="923"/>
      <c r="BM113" s="923"/>
      <c r="BN113" s="923"/>
      <c r="BO113" s="923"/>
      <c r="BP113" s="924"/>
      <c r="BQ113" s="925">
        <v>4654261</v>
      </c>
      <c r="BR113" s="926"/>
      <c r="BS113" s="926"/>
      <c r="BT113" s="926"/>
      <c r="BU113" s="926"/>
      <c r="BV113" s="926">
        <v>4475139</v>
      </c>
      <c r="BW113" s="926"/>
      <c r="BX113" s="926"/>
      <c r="BY113" s="926"/>
      <c r="BZ113" s="926"/>
      <c r="CA113" s="926">
        <v>4762206</v>
      </c>
      <c r="CB113" s="926"/>
      <c r="CC113" s="926"/>
      <c r="CD113" s="926"/>
      <c r="CE113" s="926"/>
      <c r="CF113" s="920">
        <v>10.4</v>
      </c>
      <c r="CG113" s="921"/>
      <c r="CH113" s="921"/>
      <c r="CI113" s="921"/>
      <c r="CJ113" s="921"/>
      <c r="CK113" s="948"/>
      <c r="CL113" s="949"/>
      <c r="CM113" s="922" t="s">
        <v>436</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121</v>
      </c>
      <c r="DH113" s="959"/>
      <c r="DI113" s="959"/>
      <c r="DJ113" s="959"/>
      <c r="DK113" s="960"/>
      <c r="DL113" s="961" t="s">
        <v>121</v>
      </c>
      <c r="DM113" s="959"/>
      <c r="DN113" s="959"/>
      <c r="DO113" s="959"/>
      <c r="DP113" s="960"/>
      <c r="DQ113" s="961" t="s">
        <v>121</v>
      </c>
      <c r="DR113" s="959"/>
      <c r="DS113" s="959"/>
      <c r="DT113" s="959"/>
      <c r="DU113" s="960"/>
      <c r="DV113" s="962" t="s">
        <v>121</v>
      </c>
      <c r="DW113" s="963"/>
      <c r="DX113" s="963"/>
      <c r="DY113" s="963"/>
      <c r="DZ113" s="964"/>
    </row>
    <row r="114" spans="1:130" s="230" customFormat="1" ht="26.25" customHeight="1" x14ac:dyDescent="0.15">
      <c r="A114" s="954"/>
      <c r="B114" s="955"/>
      <c r="C114" s="923" t="s">
        <v>437</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451777</v>
      </c>
      <c r="AB114" s="959"/>
      <c r="AC114" s="959"/>
      <c r="AD114" s="959"/>
      <c r="AE114" s="960"/>
      <c r="AF114" s="961">
        <v>508786</v>
      </c>
      <c r="AG114" s="959"/>
      <c r="AH114" s="959"/>
      <c r="AI114" s="959"/>
      <c r="AJ114" s="960"/>
      <c r="AK114" s="961">
        <v>543091</v>
      </c>
      <c r="AL114" s="959"/>
      <c r="AM114" s="959"/>
      <c r="AN114" s="959"/>
      <c r="AO114" s="960"/>
      <c r="AP114" s="962">
        <v>1.2</v>
      </c>
      <c r="AQ114" s="963"/>
      <c r="AR114" s="963"/>
      <c r="AS114" s="963"/>
      <c r="AT114" s="964"/>
      <c r="AU114" s="908"/>
      <c r="AV114" s="909"/>
      <c r="AW114" s="909"/>
      <c r="AX114" s="909"/>
      <c r="AY114" s="909"/>
      <c r="AZ114" s="922" t="s">
        <v>438</v>
      </c>
      <c r="BA114" s="923"/>
      <c r="BB114" s="923"/>
      <c r="BC114" s="923"/>
      <c r="BD114" s="923"/>
      <c r="BE114" s="923"/>
      <c r="BF114" s="923"/>
      <c r="BG114" s="923"/>
      <c r="BH114" s="923"/>
      <c r="BI114" s="923"/>
      <c r="BJ114" s="923"/>
      <c r="BK114" s="923"/>
      <c r="BL114" s="923"/>
      <c r="BM114" s="923"/>
      <c r="BN114" s="923"/>
      <c r="BO114" s="923"/>
      <c r="BP114" s="924"/>
      <c r="BQ114" s="925">
        <v>9024797</v>
      </c>
      <c r="BR114" s="926"/>
      <c r="BS114" s="926"/>
      <c r="BT114" s="926"/>
      <c r="BU114" s="926"/>
      <c r="BV114" s="926">
        <v>9230957</v>
      </c>
      <c r="BW114" s="926"/>
      <c r="BX114" s="926"/>
      <c r="BY114" s="926"/>
      <c r="BZ114" s="926"/>
      <c r="CA114" s="926">
        <v>9653388</v>
      </c>
      <c r="CB114" s="926"/>
      <c r="CC114" s="926"/>
      <c r="CD114" s="926"/>
      <c r="CE114" s="926"/>
      <c r="CF114" s="920">
        <v>21.1</v>
      </c>
      <c r="CG114" s="921"/>
      <c r="CH114" s="921"/>
      <c r="CI114" s="921"/>
      <c r="CJ114" s="921"/>
      <c r="CK114" s="948"/>
      <c r="CL114" s="949"/>
      <c r="CM114" s="922" t="s">
        <v>439</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121</v>
      </c>
      <c r="DH114" s="959"/>
      <c r="DI114" s="959"/>
      <c r="DJ114" s="959"/>
      <c r="DK114" s="960"/>
      <c r="DL114" s="961" t="s">
        <v>121</v>
      </c>
      <c r="DM114" s="959"/>
      <c r="DN114" s="959"/>
      <c r="DO114" s="959"/>
      <c r="DP114" s="960"/>
      <c r="DQ114" s="961" t="s">
        <v>121</v>
      </c>
      <c r="DR114" s="959"/>
      <c r="DS114" s="959"/>
      <c r="DT114" s="959"/>
      <c r="DU114" s="960"/>
      <c r="DV114" s="962" t="s">
        <v>121</v>
      </c>
      <c r="DW114" s="963"/>
      <c r="DX114" s="963"/>
      <c r="DY114" s="963"/>
      <c r="DZ114" s="964"/>
    </row>
    <row r="115" spans="1:130" s="230" customFormat="1" ht="26.25" customHeight="1" x14ac:dyDescent="0.15">
      <c r="A115" s="954"/>
      <c r="B115" s="955"/>
      <c r="C115" s="923" t="s">
        <v>440</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70695</v>
      </c>
      <c r="AB115" s="938"/>
      <c r="AC115" s="938"/>
      <c r="AD115" s="938"/>
      <c r="AE115" s="939"/>
      <c r="AF115" s="940">
        <v>50172</v>
      </c>
      <c r="AG115" s="938"/>
      <c r="AH115" s="938"/>
      <c r="AI115" s="938"/>
      <c r="AJ115" s="939"/>
      <c r="AK115" s="940">
        <v>49525</v>
      </c>
      <c r="AL115" s="938"/>
      <c r="AM115" s="938"/>
      <c r="AN115" s="938"/>
      <c r="AO115" s="939"/>
      <c r="AP115" s="941">
        <v>0.1</v>
      </c>
      <c r="AQ115" s="942"/>
      <c r="AR115" s="942"/>
      <c r="AS115" s="942"/>
      <c r="AT115" s="943"/>
      <c r="AU115" s="908"/>
      <c r="AV115" s="909"/>
      <c r="AW115" s="909"/>
      <c r="AX115" s="909"/>
      <c r="AY115" s="909"/>
      <c r="AZ115" s="922" t="s">
        <v>441</v>
      </c>
      <c r="BA115" s="923"/>
      <c r="BB115" s="923"/>
      <c r="BC115" s="923"/>
      <c r="BD115" s="923"/>
      <c r="BE115" s="923"/>
      <c r="BF115" s="923"/>
      <c r="BG115" s="923"/>
      <c r="BH115" s="923"/>
      <c r="BI115" s="923"/>
      <c r="BJ115" s="923"/>
      <c r="BK115" s="923"/>
      <c r="BL115" s="923"/>
      <c r="BM115" s="923"/>
      <c r="BN115" s="923"/>
      <c r="BO115" s="923"/>
      <c r="BP115" s="924"/>
      <c r="BQ115" s="925" t="s">
        <v>121</v>
      </c>
      <c r="BR115" s="926"/>
      <c r="BS115" s="926"/>
      <c r="BT115" s="926"/>
      <c r="BU115" s="926"/>
      <c r="BV115" s="926" t="s">
        <v>121</v>
      </c>
      <c r="BW115" s="926"/>
      <c r="BX115" s="926"/>
      <c r="BY115" s="926"/>
      <c r="BZ115" s="926"/>
      <c r="CA115" s="926" t="s">
        <v>121</v>
      </c>
      <c r="CB115" s="926"/>
      <c r="CC115" s="926"/>
      <c r="CD115" s="926"/>
      <c r="CE115" s="926"/>
      <c r="CF115" s="920" t="s">
        <v>121</v>
      </c>
      <c r="CG115" s="921"/>
      <c r="CH115" s="921"/>
      <c r="CI115" s="921"/>
      <c r="CJ115" s="921"/>
      <c r="CK115" s="948"/>
      <c r="CL115" s="949"/>
      <c r="CM115" s="922" t="s">
        <v>442</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121</v>
      </c>
      <c r="DH115" s="959"/>
      <c r="DI115" s="959"/>
      <c r="DJ115" s="959"/>
      <c r="DK115" s="960"/>
      <c r="DL115" s="961" t="s">
        <v>121</v>
      </c>
      <c r="DM115" s="959"/>
      <c r="DN115" s="959"/>
      <c r="DO115" s="959"/>
      <c r="DP115" s="960"/>
      <c r="DQ115" s="961" t="s">
        <v>121</v>
      </c>
      <c r="DR115" s="959"/>
      <c r="DS115" s="959"/>
      <c r="DT115" s="959"/>
      <c r="DU115" s="960"/>
      <c r="DV115" s="962" t="s">
        <v>121</v>
      </c>
      <c r="DW115" s="963"/>
      <c r="DX115" s="963"/>
      <c r="DY115" s="963"/>
      <c r="DZ115" s="964"/>
    </row>
    <row r="116" spans="1:130" s="230" customFormat="1" ht="26.25" customHeight="1" x14ac:dyDescent="0.15">
      <c r="A116" s="956"/>
      <c r="B116" s="957"/>
      <c r="C116" s="965" t="s">
        <v>443</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v>888</v>
      </c>
      <c r="AB116" s="959"/>
      <c r="AC116" s="959"/>
      <c r="AD116" s="959"/>
      <c r="AE116" s="960"/>
      <c r="AF116" s="961" t="s">
        <v>121</v>
      </c>
      <c r="AG116" s="959"/>
      <c r="AH116" s="959"/>
      <c r="AI116" s="959"/>
      <c r="AJ116" s="960"/>
      <c r="AK116" s="961" t="s">
        <v>121</v>
      </c>
      <c r="AL116" s="959"/>
      <c r="AM116" s="959"/>
      <c r="AN116" s="959"/>
      <c r="AO116" s="960"/>
      <c r="AP116" s="962" t="s">
        <v>121</v>
      </c>
      <c r="AQ116" s="963"/>
      <c r="AR116" s="963"/>
      <c r="AS116" s="963"/>
      <c r="AT116" s="964"/>
      <c r="AU116" s="908"/>
      <c r="AV116" s="909"/>
      <c r="AW116" s="909"/>
      <c r="AX116" s="909"/>
      <c r="AY116" s="909"/>
      <c r="AZ116" s="967" t="s">
        <v>444</v>
      </c>
      <c r="BA116" s="968"/>
      <c r="BB116" s="968"/>
      <c r="BC116" s="968"/>
      <c r="BD116" s="968"/>
      <c r="BE116" s="968"/>
      <c r="BF116" s="968"/>
      <c r="BG116" s="968"/>
      <c r="BH116" s="968"/>
      <c r="BI116" s="968"/>
      <c r="BJ116" s="968"/>
      <c r="BK116" s="968"/>
      <c r="BL116" s="968"/>
      <c r="BM116" s="968"/>
      <c r="BN116" s="968"/>
      <c r="BO116" s="968"/>
      <c r="BP116" s="969"/>
      <c r="BQ116" s="925" t="s">
        <v>121</v>
      </c>
      <c r="BR116" s="926"/>
      <c r="BS116" s="926"/>
      <c r="BT116" s="926"/>
      <c r="BU116" s="926"/>
      <c r="BV116" s="926" t="s">
        <v>121</v>
      </c>
      <c r="BW116" s="926"/>
      <c r="BX116" s="926"/>
      <c r="BY116" s="926"/>
      <c r="BZ116" s="926"/>
      <c r="CA116" s="926" t="s">
        <v>121</v>
      </c>
      <c r="CB116" s="926"/>
      <c r="CC116" s="926"/>
      <c r="CD116" s="926"/>
      <c r="CE116" s="926"/>
      <c r="CF116" s="920" t="s">
        <v>121</v>
      </c>
      <c r="CG116" s="921"/>
      <c r="CH116" s="921"/>
      <c r="CI116" s="921"/>
      <c r="CJ116" s="921"/>
      <c r="CK116" s="948"/>
      <c r="CL116" s="949"/>
      <c r="CM116" s="922" t="s">
        <v>445</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121</v>
      </c>
      <c r="DH116" s="959"/>
      <c r="DI116" s="959"/>
      <c r="DJ116" s="959"/>
      <c r="DK116" s="960"/>
      <c r="DL116" s="961" t="s">
        <v>121</v>
      </c>
      <c r="DM116" s="959"/>
      <c r="DN116" s="959"/>
      <c r="DO116" s="959"/>
      <c r="DP116" s="960"/>
      <c r="DQ116" s="961" t="s">
        <v>121</v>
      </c>
      <c r="DR116" s="959"/>
      <c r="DS116" s="959"/>
      <c r="DT116" s="959"/>
      <c r="DU116" s="960"/>
      <c r="DV116" s="962" t="s">
        <v>121</v>
      </c>
      <c r="DW116" s="963"/>
      <c r="DX116" s="963"/>
      <c r="DY116" s="963"/>
      <c r="DZ116" s="964"/>
    </row>
    <row r="117" spans="1:130" s="230" customFormat="1" ht="26.25" customHeight="1" x14ac:dyDescent="0.15">
      <c r="A117" s="912" t="s">
        <v>177</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446</v>
      </c>
      <c r="Z117" s="894"/>
      <c r="AA117" s="978">
        <v>13131896</v>
      </c>
      <c r="AB117" s="979"/>
      <c r="AC117" s="979"/>
      <c r="AD117" s="979"/>
      <c r="AE117" s="980"/>
      <c r="AF117" s="981">
        <v>13331046</v>
      </c>
      <c r="AG117" s="979"/>
      <c r="AH117" s="979"/>
      <c r="AI117" s="979"/>
      <c r="AJ117" s="980"/>
      <c r="AK117" s="981">
        <v>13241221</v>
      </c>
      <c r="AL117" s="979"/>
      <c r="AM117" s="979"/>
      <c r="AN117" s="979"/>
      <c r="AO117" s="980"/>
      <c r="AP117" s="982"/>
      <c r="AQ117" s="983"/>
      <c r="AR117" s="983"/>
      <c r="AS117" s="983"/>
      <c r="AT117" s="984"/>
      <c r="AU117" s="908"/>
      <c r="AV117" s="909"/>
      <c r="AW117" s="909"/>
      <c r="AX117" s="909"/>
      <c r="AY117" s="909"/>
      <c r="AZ117" s="974" t="s">
        <v>447</v>
      </c>
      <c r="BA117" s="975"/>
      <c r="BB117" s="975"/>
      <c r="BC117" s="975"/>
      <c r="BD117" s="975"/>
      <c r="BE117" s="975"/>
      <c r="BF117" s="975"/>
      <c r="BG117" s="975"/>
      <c r="BH117" s="975"/>
      <c r="BI117" s="975"/>
      <c r="BJ117" s="975"/>
      <c r="BK117" s="975"/>
      <c r="BL117" s="975"/>
      <c r="BM117" s="975"/>
      <c r="BN117" s="975"/>
      <c r="BO117" s="975"/>
      <c r="BP117" s="976"/>
      <c r="BQ117" s="925" t="s">
        <v>121</v>
      </c>
      <c r="BR117" s="926"/>
      <c r="BS117" s="926"/>
      <c r="BT117" s="926"/>
      <c r="BU117" s="926"/>
      <c r="BV117" s="926" t="s">
        <v>121</v>
      </c>
      <c r="BW117" s="926"/>
      <c r="BX117" s="926"/>
      <c r="BY117" s="926"/>
      <c r="BZ117" s="926"/>
      <c r="CA117" s="926" t="s">
        <v>121</v>
      </c>
      <c r="CB117" s="926"/>
      <c r="CC117" s="926"/>
      <c r="CD117" s="926"/>
      <c r="CE117" s="926"/>
      <c r="CF117" s="920" t="s">
        <v>121</v>
      </c>
      <c r="CG117" s="921"/>
      <c r="CH117" s="921"/>
      <c r="CI117" s="921"/>
      <c r="CJ117" s="921"/>
      <c r="CK117" s="948"/>
      <c r="CL117" s="949"/>
      <c r="CM117" s="922" t="s">
        <v>448</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121</v>
      </c>
      <c r="DH117" s="959"/>
      <c r="DI117" s="959"/>
      <c r="DJ117" s="959"/>
      <c r="DK117" s="960"/>
      <c r="DL117" s="961" t="s">
        <v>121</v>
      </c>
      <c r="DM117" s="959"/>
      <c r="DN117" s="959"/>
      <c r="DO117" s="959"/>
      <c r="DP117" s="960"/>
      <c r="DQ117" s="961" t="s">
        <v>121</v>
      </c>
      <c r="DR117" s="959"/>
      <c r="DS117" s="959"/>
      <c r="DT117" s="959"/>
      <c r="DU117" s="960"/>
      <c r="DV117" s="962" t="s">
        <v>121</v>
      </c>
      <c r="DW117" s="963"/>
      <c r="DX117" s="963"/>
      <c r="DY117" s="963"/>
      <c r="DZ117" s="964"/>
    </row>
    <row r="118" spans="1:130" s="230" customFormat="1" ht="26.25" customHeight="1" x14ac:dyDescent="0.15">
      <c r="A118" s="912" t="s">
        <v>422</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419</v>
      </c>
      <c r="AB118" s="893"/>
      <c r="AC118" s="893"/>
      <c r="AD118" s="893"/>
      <c r="AE118" s="894"/>
      <c r="AF118" s="892" t="s">
        <v>420</v>
      </c>
      <c r="AG118" s="893"/>
      <c r="AH118" s="893"/>
      <c r="AI118" s="893"/>
      <c r="AJ118" s="894"/>
      <c r="AK118" s="892" t="s">
        <v>294</v>
      </c>
      <c r="AL118" s="893"/>
      <c r="AM118" s="893"/>
      <c r="AN118" s="893"/>
      <c r="AO118" s="894"/>
      <c r="AP118" s="970" t="s">
        <v>421</v>
      </c>
      <c r="AQ118" s="971"/>
      <c r="AR118" s="971"/>
      <c r="AS118" s="971"/>
      <c r="AT118" s="972"/>
      <c r="AU118" s="908"/>
      <c r="AV118" s="909"/>
      <c r="AW118" s="909"/>
      <c r="AX118" s="909"/>
      <c r="AY118" s="909"/>
      <c r="AZ118" s="973" t="s">
        <v>449</v>
      </c>
      <c r="BA118" s="965"/>
      <c r="BB118" s="965"/>
      <c r="BC118" s="965"/>
      <c r="BD118" s="965"/>
      <c r="BE118" s="965"/>
      <c r="BF118" s="965"/>
      <c r="BG118" s="965"/>
      <c r="BH118" s="965"/>
      <c r="BI118" s="965"/>
      <c r="BJ118" s="965"/>
      <c r="BK118" s="965"/>
      <c r="BL118" s="965"/>
      <c r="BM118" s="965"/>
      <c r="BN118" s="965"/>
      <c r="BO118" s="965"/>
      <c r="BP118" s="966"/>
      <c r="BQ118" s="999" t="s">
        <v>121</v>
      </c>
      <c r="BR118" s="1000"/>
      <c r="BS118" s="1000"/>
      <c r="BT118" s="1000"/>
      <c r="BU118" s="1000"/>
      <c r="BV118" s="1000" t="s">
        <v>121</v>
      </c>
      <c r="BW118" s="1000"/>
      <c r="BX118" s="1000"/>
      <c r="BY118" s="1000"/>
      <c r="BZ118" s="1000"/>
      <c r="CA118" s="1000" t="s">
        <v>121</v>
      </c>
      <c r="CB118" s="1000"/>
      <c r="CC118" s="1000"/>
      <c r="CD118" s="1000"/>
      <c r="CE118" s="1000"/>
      <c r="CF118" s="920" t="s">
        <v>121</v>
      </c>
      <c r="CG118" s="921"/>
      <c r="CH118" s="921"/>
      <c r="CI118" s="921"/>
      <c r="CJ118" s="921"/>
      <c r="CK118" s="948"/>
      <c r="CL118" s="949"/>
      <c r="CM118" s="922" t="s">
        <v>450</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121</v>
      </c>
      <c r="DH118" s="959"/>
      <c r="DI118" s="959"/>
      <c r="DJ118" s="959"/>
      <c r="DK118" s="960"/>
      <c r="DL118" s="961" t="s">
        <v>121</v>
      </c>
      <c r="DM118" s="959"/>
      <c r="DN118" s="959"/>
      <c r="DO118" s="959"/>
      <c r="DP118" s="960"/>
      <c r="DQ118" s="961" t="s">
        <v>121</v>
      </c>
      <c r="DR118" s="959"/>
      <c r="DS118" s="959"/>
      <c r="DT118" s="959"/>
      <c r="DU118" s="960"/>
      <c r="DV118" s="962" t="s">
        <v>121</v>
      </c>
      <c r="DW118" s="963"/>
      <c r="DX118" s="963"/>
      <c r="DY118" s="963"/>
      <c r="DZ118" s="964"/>
    </row>
    <row r="119" spans="1:130" s="230" customFormat="1" ht="26.25" customHeight="1" x14ac:dyDescent="0.15">
      <c r="A119" s="1056" t="s">
        <v>425</v>
      </c>
      <c r="B119" s="947"/>
      <c r="C119" s="929" t="s">
        <v>426</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121</v>
      </c>
      <c r="AB119" s="900"/>
      <c r="AC119" s="900"/>
      <c r="AD119" s="900"/>
      <c r="AE119" s="901"/>
      <c r="AF119" s="902" t="s">
        <v>121</v>
      </c>
      <c r="AG119" s="900"/>
      <c r="AH119" s="900"/>
      <c r="AI119" s="900"/>
      <c r="AJ119" s="901"/>
      <c r="AK119" s="902" t="s">
        <v>121</v>
      </c>
      <c r="AL119" s="900"/>
      <c r="AM119" s="900"/>
      <c r="AN119" s="900"/>
      <c r="AO119" s="901"/>
      <c r="AP119" s="903" t="s">
        <v>121</v>
      </c>
      <c r="AQ119" s="904"/>
      <c r="AR119" s="904"/>
      <c r="AS119" s="904"/>
      <c r="AT119" s="905"/>
      <c r="AU119" s="910"/>
      <c r="AV119" s="911"/>
      <c r="AW119" s="911"/>
      <c r="AX119" s="911"/>
      <c r="AY119" s="911"/>
      <c r="AZ119" s="251" t="s">
        <v>177</v>
      </c>
      <c r="BA119" s="251"/>
      <c r="BB119" s="251"/>
      <c r="BC119" s="251"/>
      <c r="BD119" s="251"/>
      <c r="BE119" s="251"/>
      <c r="BF119" s="251"/>
      <c r="BG119" s="251"/>
      <c r="BH119" s="251"/>
      <c r="BI119" s="251"/>
      <c r="BJ119" s="251"/>
      <c r="BK119" s="251"/>
      <c r="BL119" s="251"/>
      <c r="BM119" s="251"/>
      <c r="BN119" s="251"/>
      <c r="BO119" s="977" t="s">
        <v>451</v>
      </c>
      <c r="BP119" s="1005"/>
      <c r="BQ119" s="999">
        <v>170218366</v>
      </c>
      <c r="BR119" s="1000"/>
      <c r="BS119" s="1000"/>
      <c r="BT119" s="1000"/>
      <c r="BU119" s="1000"/>
      <c r="BV119" s="1000">
        <v>167561547</v>
      </c>
      <c r="BW119" s="1000"/>
      <c r="BX119" s="1000"/>
      <c r="BY119" s="1000"/>
      <c r="BZ119" s="1000"/>
      <c r="CA119" s="1000">
        <v>165096292</v>
      </c>
      <c r="CB119" s="1000"/>
      <c r="CC119" s="1000"/>
      <c r="CD119" s="1000"/>
      <c r="CE119" s="1000"/>
      <c r="CF119" s="1001"/>
      <c r="CG119" s="1002"/>
      <c r="CH119" s="1002"/>
      <c r="CI119" s="1002"/>
      <c r="CJ119" s="1003"/>
      <c r="CK119" s="950"/>
      <c r="CL119" s="951"/>
      <c r="CM119" s="973" t="s">
        <v>452</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121</v>
      </c>
      <c r="DH119" s="986"/>
      <c r="DI119" s="986"/>
      <c r="DJ119" s="986"/>
      <c r="DK119" s="987"/>
      <c r="DL119" s="985" t="s">
        <v>121</v>
      </c>
      <c r="DM119" s="986"/>
      <c r="DN119" s="986"/>
      <c r="DO119" s="986"/>
      <c r="DP119" s="987"/>
      <c r="DQ119" s="985" t="s">
        <v>121</v>
      </c>
      <c r="DR119" s="986"/>
      <c r="DS119" s="986"/>
      <c r="DT119" s="986"/>
      <c r="DU119" s="987"/>
      <c r="DV119" s="988" t="s">
        <v>121</v>
      </c>
      <c r="DW119" s="989"/>
      <c r="DX119" s="989"/>
      <c r="DY119" s="989"/>
      <c r="DZ119" s="990"/>
    </row>
    <row r="120" spans="1:130" s="230" customFormat="1" ht="26.25" customHeight="1" x14ac:dyDescent="0.15">
      <c r="A120" s="1057"/>
      <c r="B120" s="949"/>
      <c r="C120" s="922" t="s">
        <v>429</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v>66029</v>
      </c>
      <c r="AB120" s="959"/>
      <c r="AC120" s="959"/>
      <c r="AD120" s="959"/>
      <c r="AE120" s="960"/>
      <c r="AF120" s="961">
        <v>47193</v>
      </c>
      <c r="AG120" s="959"/>
      <c r="AH120" s="959"/>
      <c r="AI120" s="959"/>
      <c r="AJ120" s="960"/>
      <c r="AK120" s="961">
        <v>47193</v>
      </c>
      <c r="AL120" s="959"/>
      <c r="AM120" s="959"/>
      <c r="AN120" s="959"/>
      <c r="AO120" s="960"/>
      <c r="AP120" s="962">
        <v>0.1</v>
      </c>
      <c r="AQ120" s="963"/>
      <c r="AR120" s="963"/>
      <c r="AS120" s="963"/>
      <c r="AT120" s="964"/>
      <c r="AU120" s="991" t="s">
        <v>453</v>
      </c>
      <c r="AV120" s="992"/>
      <c r="AW120" s="992"/>
      <c r="AX120" s="992"/>
      <c r="AY120" s="993"/>
      <c r="AZ120" s="929" t="s">
        <v>454</v>
      </c>
      <c r="BA120" s="897"/>
      <c r="BB120" s="897"/>
      <c r="BC120" s="897"/>
      <c r="BD120" s="897"/>
      <c r="BE120" s="897"/>
      <c r="BF120" s="897"/>
      <c r="BG120" s="897"/>
      <c r="BH120" s="897"/>
      <c r="BI120" s="897"/>
      <c r="BJ120" s="897"/>
      <c r="BK120" s="897"/>
      <c r="BL120" s="897"/>
      <c r="BM120" s="897"/>
      <c r="BN120" s="897"/>
      <c r="BO120" s="897"/>
      <c r="BP120" s="898"/>
      <c r="BQ120" s="930">
        <v>18606394</v>
      </c>
      <c r="BR120" s="931"/>
      <c r="BS120" s="931"/>
      <c r="BT120" s="931"/>
      <c r="BU120" s="931"/>
      <c r="BV120" s="931">
        <v>19129880</v>
      </c>
      <c r="BW120" s="931"/>
      <c r="BX120" s="931"/>
      <c r="BY120" s="931"/>
      <c r="BZ120" s="931"/>
      <c r="CA120" s="931">
        <v>19614699</v>
      </c>
      <c r="CB120" s="931"/>
      <c r="CC120" s="931"/>
      <c r="CD120" s="931"/>
      <c r="CE120" s="931"/>
      <c r="CF120" s="944">
        <v>42.9</v>
      </c>
      <c r="CG120" s="945"/>
      <c r="CH120" s="945"/>
      <c r="CI120" s="945"/>
      <c r="CJ120" s="945"/>
      <c r="CK120" s="1006" t="s">
        <v>455</v>
      </c>
      <c r="CL120" s="1007"/>
      <c r="CM120" s="1007"/>
      <c r="CN120" s="1007"/>
      <c r="CO120" s="1008"/>
      <c r="CP120" s="1014" t="s">
        <v>400</v>
      </c>
      <c r="CQ120" s="1015"/>
      <c r="CR120" s="1015"/>
      <c r="CS120" s="1015"/>
      <c r="CT120" s="1015"/>
      <c r="CU120" s="1015"/>
      <c r="CV120" s="1015"/>
      <c r="CW120" s="1015"/>
      <c r="CX120" s="1015"/>
      <c r="CY120" s="1015"/>
      <c r="CZ120" s="1015"/>
      <c r="DA120" s="1015"/>
      <c r="DB120" s="1015"/>
      <c r="DC120" s="1015"/>
      <c r="DD120" s="1015"/>
      <c r="DE120" s="1015"/>
      <c r="DF120" s="1016"/>
      <c r="DG120" s="930">
        <v>25595321</v>
      </c>
      <c r="DH120" s="931"/>
      <c r="DI120" s="931"/>
      <c r="DJ120" s="931"/>
      <c r="DK120" s="931"/>
      <c r="DL120" s="931">
        <v>25568931</v>
      </c>
      <c r="DM120" s="931"/>
      <c r="DN120" s="931"/>
      <c r="DO120" s="931"/>
      <c r="DP120" s="931"/>
      <c r="DQ120" s="931">
        <v>25018703</v>
      </c>
      <c r="DR120" s="931"/>
      <c r="DS120" s="931"/>
      <c r="DT120" s="931"/>
      <c r="DU120" s="931"/>
      <c r="DV120" s="932">
        <v>54.8</v>
      </c>
      <c r="DW120" s="932"/>
      <c r="DX120" s="932"/>
      <c r="DY120" s="932"/>
      <c r="DZ120" s="933"/>
    </row>
    <row r="121" spans="1:130" s="230" customFormat="1" ht="26.25" customHeight="1" x14ac:dyDescent="0.15">
      <c r="A121" s="1057"/>
      <c r="B121" s="949"/>
      <c r="C121" s="974" t="s">
        <v>456</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121</v>
      </c>
      <c r="AB121" s="959"/>
      <c r="AC121" s="959"/>
      <c r="AD121" s="959"/>
      <c r="AE121" s="960"/>
      <c r="AF121" s="961" t="s">
        <v>121</v>
      </c>
      <c r="AG121" s="959"/>
      <c r="AH121" s="959"/>
      <c r="AI121" s="959"/>
      <c r="AJ121" s="960"/>
      <c r="AK121" s="961" t="s">
        <v>121</v>
      </c>
      <c r="AL121" s="959"/>
      <c r="AM121" s="959"/>
      <c r="AN121" s="959"/>
      <c r="AO121" s="960"/>
      <c r="AP121" s="962" t="s">
        <v>121</v>
      </c>
      <c r="AQ121" s="963"/>
      <c r="AR121" s="963"/>
      <c r="AS121" s="963"/>
      <c r="AT121" s="964"/>
      <c r="AU121" s="994"/>
      <c r="AV121" s="995"/>
      <c r="AW121" s="995"/>
      <c r="AX121" s="995"/>
      <c r="AY121" s="996"/>
      <c r="AZ121" s="922" t="s">
        <v>457</v>
      </c>
      <c r="BA121" s="923"/>
      <c r="BB121" s="923"/>
      <c r="BC121" s="923"/>
      <c r="BD121" s="923"/>
      <c r="BE121" s="923"/>
      <c r="BF121" s="923"/>
      <c r="BG121" s="923"/>
      <c r="BH121" s="923"/>
      <c r="BI121" s="923"/>
      <c r="BJ121" s="923"/>
      <c r="BK121" s="923"/>
      <c r="BL121" s="923"/>
      <c r="BM121" s="923"/>
      <c r="BN121" s="923"/>
      <c r="BO121" s="923"/>
      <c r="BP121" s="924"/>
      <c r="BQ121" s="925">
        <v>1918763</v>
      </c>
      <c r="BR121" s="926"/>
      <c r="BS121" s="926"/>
      <c r="BT121" s="926"/>
      <c r="BU121" s="926"/>
      <c r="BV121" s="926">
        <v>1843387</v>
      </c>
      <c r="BW121" s="926"/>
      <c r="BX121" s="926"/>
      <c r="BY121" s="926"/>
      <c r="BZ121" s="926"/>
      <c r="CA121" s="926">
        <v>1749154</v>
      </c>
      <c r="CB121" s="926"/>
      <c r="CC121" s="926"/>
      <c r="CD121" s="926"/>
      <c r="CE121" s="926"/>
      <c r="CF121" s="920">
        <v>3.8</v>
      </c>
      <c r="CG121" s="921"/>
      <c r="CH121" s="921"/>
      <c r="CI121" s="921"/>
      <c r="CJ121" s="921"/>
      <c r="CK121" s="1009"/>
      <c r="CL121" s="1010"/>
      <c r="CM121" s="1010"/>
      <c r="CN121" s="1010"/>
      <c r="CO121" s="1011"/>
      <c r="CP121" s="1019" t="s">
        <v>399</v>
      </c>
      <c r="CQ121" s="1020"/>
      <c r="CR121" s="1020"/>
      <c r="CS121" s="1020"/>
      <c r="CT121" s="1020"/>
      <c r="CU121" s="1020"/>
      <c r="CV121" s="1020"/>
      <c r="CW121" s="1020"/>
      <c r="CX121" s="1020"/>
      <c r="CY121" s="1020"/>
      <c r="CZ121" s="1020"/>
      <c r="DA121" s="1020"/>
      <c r="DB121" s="1020"/>
      <c r="DC121" s="1020"/>
      <c r="DD121" s="1020"/>
      <c r="DE121" s="1020"/>
      <c r="DF121" s="1021"/>
      <c r="DG121" s="925">
        <v>5663930</v>
      </c>
      <c r="DH121" s="926"/>
      <c r="DI121" s="926"/>
      <c r="DJ121" s="926"/>
      <c r="DK121" s="926"/>
      <c r="DL121" s="926">
        <v>5355296</v>
      </c>
      <c r="DM121" s="926"/>
      <c r="DN121" s="926"/>
      <c r="DO121" s="926"/>
      <c r="DP121" s="926"/>
      <c r="DQ121" s="926">
        <v>4679552</v>
      </c>
      <c r="DR121" s="926"/>
      <c r="DS121" s="926"/>
      <c r="DT121" s="926"/>
      <c r="DU121" s="926"/>
      <c r="DV121" s="927">
        <v>10.199999999999999</v>
      </c>
      <c r="DW121" s="927"/>
      <c r="DX121" s="927"/>
      <c r="DY121" s="927"/>
      <c r="DZ121" s="928"/>
    </row>
    <row r="122" spans="1:130" s="230" customFormat="1" ht="26.25" customHeight="1" x14ac:dyDescent="0.15">
      <c r="A122" s="1057"/>
      <c r="B122" s="949"/>
      <c r="C122" s="922" t="s">
        <v>439</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121</v>
      </c>
      <c r="AB122" s="959"/>
      <c r="AC122" s="959"/>
      <c r="AD122" s="959"/>
      <c r="AE122" s="960"/>
      <c r="AF122" s="961" t="s">
        <v>121</v>
      </c>
      <c r="AG122" s="959"/>
      <c r="AH122" s="959"/>
      <c r="AI122" s="959"/>
      <c r="AJ122" s="960"/>
      <c r="AK122" s="961" t="s">
        <v>121</v>
      </c>
      <c r="AL122" s="959"/>
      <c r="AM122" s="959"/>
      <c r="AN122" s="959"/>
      <c r="AO122" s="960"/>
      <c r="AP122" s="962" t="s">
        <v>121</v>
      </c>
      <c r="AQ122" s="963"/>
      <c r="AR122" s="963"/>
      <c r="AS122" s="963"/>
      <c r="AT122" s="964"/>
      <c r="AU122" s="994"/>
      <c r="AV122" s="995"/>
      <c r="AW122" s="995"/>
      <c r="AX122" s="995"/>
      <c r="AY122" s="996"/>
      <c r="AZ122" s="973" t="s">
        <v>458</v>
      </c>
      <c r="BA122" s="965"/>
      <c r="BB122" s="965"/>
      <c r="BC122" s="965"/>
      <c r="BD122" s="965"/>
      <c r="BE122" s="965"/>
      <c r="BF122" s="965"/>
      <c r="BG122" s="965"/>
      <c r="BH122" s="965"/>
      <c r="BI122" s="965"/>
      <c r="BJ122" s="965"/>
      <c r="BK122" s="965"/>
      <c r="BL122" s="965"/>
      <c r="BM122" s="965"/>
      <c r="BN122" s="965"/>
      <c r="BO122" s="965"/>
      <c r="BP122" s="966"/>
      <c r="BQ122" s="999">
        <v>105310142</v>
      </c>
      <c r="BR122" s="1000"/>
      <c r="BS122" s="1000"/>
      <c r="BT122" s="1000"/>
      <c r="BU122" s="1000"/>
      <c r="BV122" s="1000">
        <v>103396426</v>
      </c>
      <c r="BW122" s="1000"/>
      <c r="BX122" s="1000"/>
      <c r="BY122" s="1000"/>
      <c r="BZ122" s="1000"/>
      <c r="CA122" s="1000">
        <v>102083321</v>
      </c>
      <c r="CB122" s="1000"/>
      <c r="CC122" s="1000"/>
      <c r="CD122" s="1000"/>
      <c r="CE122" s="1000"/>
      <c r="CF122" s="1017">
        <v>223.5</v>
      </c>
      <c r="CG122" s="1018"/>
      <c r="CH122" s="1018"/>
      <c r="CI122" s="1018"/>
      <c r="CJ122" s="1018"/>
      <c r="CK122" s="1009"/>
      <c r="CL122" s="1010"/>
      <c r="CM122" s="1010"/>
      <c r="CN122" s="1010"/>
      <c r="CO122" s="1011"/>
      <c r="CP122" s="1019" t="s">
        <v>459</v>
      </c>
      <c r="CQ122" s="1020"/>
      <c r="CR122" s="1020"/>
      <c r="CS122" s="1020"/>
      <c r="CT122" s="1020"/>
      <c r="CU122" s="1020"/>
      <c r="CV122" s="1020"/>
      <c r="CW122" s="1020"/>
      <c r="CX122" s="1020"/>
      <c r="CY122" s="1020"/>
      <c r="CZ122" s="1020"/>
      <c r="DA122" s="1020"/>
      <c r="DB122" s="1020"/>
      <c r="DC122" s="1020"/>
      <c r="DD122" s="1020"/>
      <c r="DE122" s="1020"/>
      <c r="DF122" s="1021"/>
      <c r="DG122" s="925">
        <v>55491</v>
      </c>
      <c r="DH122" s="926"/>
      <c r="DI122" s="926"/>
      <c r="DJ122" s="926"/>
      <c r="DK122" s="926"/>
      <c r="DL122" s="926">
        <v>286355</v>
      </c>
      <c r="DM122" s="926"/>
      <c r="DN122" s="926"/>
      <c r="DO122" s="926"/>
      <c r="DP122" s="926"/>
      <c r="DQ122" s="926">
        <v>462053</v>
      </c>
      <c r="DR122" s="926"/>
      <c r="DS122" s="926"/>
      <c r="DT122" s="926"/>
      <c r="DU122" s="926"/>
      <c r="DV122" s="927">
        <v>1</v>
      </c>
      <c r="DW122" s="927"/>
      <c r="DX122" s="927"/>
      <c r="DY122" s="927"/>
      <c r="DZ122" s="928"/>
    </row>
    <row r="123" spans="1:130" s="230" customFormat="1" ht="26.25" customHeight="1" x14ac:dyDescent="0.15">
      <c r="A123" s="1057"/>
      <c r="B123" s="949"/>
      <c r="C123" s="922" t="s">
        <v>445</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121</v>
      </c>
      <c r="AB123" s="959"/>
      <c r="AC123" s="959"/>
      <c r="AD123" s="959"/>
      <c r="AE123" s="960"/>
      <c r="AF123" s="961" t="s">
        <v>121</v>
      </c>
      <c r="AG123" s="959"/>
      <c r="AH123" s="959"/>
      <c r="AI123" s="959"/>
      <c r="AJ123" s="960"/>
      <c r="AK123" s="961" t="s">
        <v>121</v>
      </c>
      <c r="AL123" s="959"/>
      <c r="AM123" s="959"/>
      <c r="AN123" s="959"/>
      <c r="AO123" s="960"/>
      <c r="AP123" s="962" t="s">
        <v>121</v>
      </c>
      <c r="AQ123" s="963"/>
      <c r="AR123" s="963"/>
      <c r="AS123" s="963"/>
      <c r="AT123" s="964"/>
      <c r="AU123" s="997"/>
      <c r="AV123" s="998"/>
      <c r="AW123" s="998"/>
      <c r="AX123" s="998"/>
      <c r="AY123" s="998"/>
      <c r="AZ123" s="251" t="s">
        <v>177</v>
      </c>
      <c r="BA123" s="251"/>
      <c r="BB123" s="251"/>
      <c r="BC123" s="251"/>
      <c r="BD123" s="251"/>
      <c r="BE123" s="251"/>
      <c r="BF123" s="251"/>
      <c r="BG123" s="251"/>
      <c r="BH123" s="251"/>
      <c r="BI123" s="251"/>
      <c r="BJ123" s="251"/>
      <c r="BK123" s="251"/>
      <c r="BL123" s="251"/>
      <c r="BM123" s="251"/>
      <c r="BN123" s="251"/>
      <c r="BO123" s="977" t="s">
        <v>460</v>
      </c>
      <c r="BP123" s="1005"/>
      <c r="BQ123" s="1063">
        <v>125835299</v>
      </c>
      <c r="BR123" s="1064"/>
      <c r="BS123" s="1064"/>
      <c r="BT123" s="1064"/>
      <c r="BU123" s="1064"/>
      <c r="BV123" s="1064">
        <v>124369693</v>
      </c>
      <c r="BW123" s="1064"/>
      <c r="BX123" s="1064"/>
      <c r="BY123" s="1064"/>
      <c r="BZ123" s="1064"/>
      <c r="CA123" s="1064">
        <v>123447174</v>
      </c>
      <c r="CB123" s="1064"/>
      <c r="CC123" s="1064"/>
      <c r="CD123" s="1064"/>
      <c r="CE123" s="1064"/>
      <c r="CF123" s="1001"/>
      <c r="CG123" s="1002"/>
      <c r="CH123" s="1002"/>
      <c r="CI123" s="1002"/>
      <c r="CJ123" s="1003"/>
      <c r="CK123" s="1009"/>
      <c r="CL123" s="1010"/>
      <c r="CM123" s="1010"/>
      <c r="CN123" s="1010"/>
      <c r="CO123" s="1011"/>
      <c r="CP123" s="1019" t="s">
        <v>401</v>
      </c>
      <c r="CQ123" s="1020"/>
      <c r="CR123" s="1020"/>
      <c r="CS123" s="1020"/>
      <c r="CT123" s="1020"/>
      <c r="CU123" s="1020"/>
      <c r="CV123" s="1020"/>
      <c r="CW123" s="1020"/>
      <c r="CX123" s="1020"/>
      <c r="CY123" s="1020"/>
      <c r="CZ123" s="1020"/>
      <c r="DA123" s="1020"/>
      <c r="DB123" s="1020"/>
      <c r="DC123" s="1020"/>
      <c r="DD123" s="1020"/>
      <c r="DE123" s="1020"/>
      <c r="DF123" s="1021"/>
      <c r="DG123" s="958">
        <v>111814</v>
      </c>
      <c r="DH123" s="959"/>
      <c r="DI123" s="959"/>
      <c r="DJ123" s="959"/>
      <c r="DK123" s="960"/>
      <c r="DL123" s="961">
        <v>99373</v>
      </c>
      <c r="DM123" s="959"/>
      <c r="DN123" s="959"/>
      <c r="DO123" s="959"/>
      <c r="DP123" s="960"/>
      <c r="DQ123" s="961">
        <v>86217</v>
      </c>
      <c r="DR123" s="959"/>
      <c r="DS123" s="959"/>
      <c r="DT123" s="959"/>
      <c r="DU123" s="960"/>
      <c r="DV123" s="962">
        <v>0.2</v>
      </c>
      <c r="DW123" s="963"/>
      <c r="DX123" s="963"/>
      <c r="DY123" s="963"/>
      <c r="DZ123" s="964"/>
    </row>
    <row r="124" spans="1:130" s="230" customFormat="1" ht="26.25" customHeight="1" thickBot="1" x14ac:dyDescent="0.2">
      <c r="A124" s="1057"/>
      <c r="B124" s="949"/>
      <c r="C124" s="922" t="s">
        <v>448</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121</v>
      </c>
      <c r="AB124" s="959"/>
      <c r="AC124" s="959"/>
      <c r="AD124" s="959"/>
      <c r="AE124" s="960"/>
      <c r="AF124" s="961" t="s">
        <v>121</v>
      </c>
      <c r="AG124" s="959"/>
      <c r="AH124" s="959"/>
      <c r="AI124" s="959"/>
      <c r="AJ124" s="960"/>
      <c r="AK124" s="961" t="s">
        <v>121</v>
      </c>
      <c r="AL124" s="959"/>
      <c r="AM124" s="959"/>
      <c r="AN124" s="959"/>
      <c r="AO124" s="960"/>
      <c r="AP124" s="962" t="s">
        <v>121</v>
      </c>
      <c r="AQ124" s="963"/>
      <c r="AR124" s="963"/>
      <c r="AS124" s="963"/>
      <c r="AT124" s="964"/>
      <c r="AU124" s="1059" t="s">
        <v>461</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v>96</v>
      </c>
      <c r="BR124" s="1027"/>
      <c r="BS124" s="1027"/>
      <c r="BT124" s="1027"/>
      <c r="BU124" s="1027"/>
      <c r="BV124" s="1027">
        <v>96.3</v>
      </c>
      <c r="BW124" s="1027"/>
      <c r="BX124" s="1027"/>
      <c r="BY124" s="1027"/>
      <c r="BZ124" s="1027"/>
      <c r="CA124" s="1027">
        <v>91.1</v>
      </c>
      <c r="CB124" s="1027"/>
      <c r="CC124" s="1027"/>
      <c r="CD124" s="1027"/>
      <c r="CE124" s="1027"/>
      <c r="CF124" s="1028"/>
      <c r="CG124" s="1029"/>
      <c r="CH124" s="1029"/>
      <c r="CI124" s="1029"/>
      <c r="CJ124" s="1030"/>
      <c r="CK124" s="1012"/>
      <c r="CL124" s="1012"/>
      <c r="CM124" s="1012"/>
      <c r="CN124" s="1012"/>
      <c r="CO124" s="1013"/>
      <c r="CP124" s="1019" t="s">
        <v>462</v>
      </c>
      <c r="CQ124" s="1020"/>
      <c r="CR124" s="1020"/>
      <c r="CS124" s="1020"/>
      <c r="CT124" s="1020"/>
      <c r="CU124" s="1020"/>
      <c r="CV124" s="1020"/>
      <c r="CW124" s="1020"/>
      <c r="CX124" s="1020"/>
      <c r="CY124" s="1020"/>
      <c r="CZ124" s="1020"/>
      <c r="DA124" s="1020"/>
      <c r="DB124" s="1020"/>
      <c r="DC124" s="1020"/>
      <c r="DD124" s="1020"/>
      <c r="DE124" s="1020"/>
      <c r="DF124" s="1021"/>
      <c r="DG124" s="1004">
        <v>96889</v>
      </c>
      <c r="DH124" s="986"/>
      <c r="DI124" s="986"/>
      <c r="DJ124" s="986"/>
      <c r="DK124" s="987"/>
      <c r="DL124" s="985">
        <v>140367</v>
      </c>
      <c r="DM124" s="986"/>
      <c r="DN124" s="986"/>
      <c r="DO124" s="986"/>
      <c r="DP124" s="987"/>
      <c r="DQ124" s="985">
        <v>67071</v>
      </c>
      <c r="DR124" s="986"/>
      <c r="DS124" s="986"/>
      <c r="DT124" s="986"/>
      <c r="DU124" s="987"/>
      <c r="DV124" s="988">
        <v>0.1</v>
      </c>
      <c r="DW124" s="989"/>
      <c r="DX124" s="989"/>
      <c r="DY124" s="989"/>
      <c r="DZ124" s="990"/>
    </row>
    <row r="125" spans="1:130" s="230" customFormat="1" ht="26.25" customHeight="1" x14ac:dyDescent="0.15">
      <c r="A125" s="1057"/>
      <c r="B125" s="949"/>
      <c r="C125" s="922" t="s">
        <v>450</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121</v>
      </c>
      <c r="AB125" s="959"/>
      <c r="AC125" s="959"/>
      <c r="AD125" s="959"/>
      <c r="AE125" s="960"/>
      <c r="AF125" s="961" t="s">
        <v>121</v>
      </c>
      <c r="AG125" s="959"/>
      <c r="AH125" s="959"/>
      <c r="AI125" s="959"/>
      <c r="AJ125" s="960"/>
      <c r="AK125" s="961" t="s">
        <v>121</v>
      </c>
      <c r="AL125" s="959"/>
      <c r="AM125" s="959"/>
      <c r="AN125" s="959"/>
      <c r="AO125" s="960"/>
      <c r="AP125" s="962" t="s">
        <v>121</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463</v>
      </c>
      <c r="CL125" s="1007"/>
      <c r="CM125" s="1007"/>
      <c r="CN125" s="1007"/>
      <c r="CO125" s="1008"/>
      <c r="CP125" s="929" t="s">
        <v>464</v>
      </c>
      <c r="CQ125" s="897"/>
      <c r="CR125" s="897"/>
      <c r="CS125" s="897"/>
      <c r="CT125" s="897"/>
      <c r="CU125" s="897"/>
      <c r="CV125" s="897"/>
      <c r="CW125" s="897"/>
      <c r="CX125" s="897"/>
      <c r="CY125" s="897"/>
      <c r="CZ125" s="897"/>
      <c r="DA125" s="897"/>
      <c r="DB125" s="897"/>
      <c r="DC125" s="897"/>
      <c r="DD125" s="897"/>
      <c r="DE125" s="897"/>
      <c r="DF125" s="898"/>
      <c r="DG125" s="930" t="s">
        <v>121</v>
      </c>
      <c r="DH125" s="931"/>
      <c r="DI125" s="931"/>
      <c r="DJ125" s="931"/>
      <c r="DK125" s="931"/>
      <c r="DL125" s="931" t="s">
        <v>121</v>
      </c>
      <c r="DM125" s="931"/>
      <c r="DN125" s="931"/>
      <c r="DO125" s="931"/>
      <c r="DP125" s="931"/>
      <c r="DQ125" s="931" t="s">
        <v>121</v>
      </c>
      <c r="DR125" s="931"/>
      <c r="DS125" s="931"/>
      <c r="DT125" s="931"/>
      <c r="DU125" s="931"/>
      <c r="DV125" s="932" t="s">
        <v>121</v>
      </c>
      <c r="DW125" s="932"/>
      <c r="DX125" s="932"/>
      <c r="DY125" s="932"/>
      <c r="DZ125" s="933"/>
    </row>
    <row r="126" spans="1:130" s="230" customFormat="1" ht="26.25" customHeight="1" thickBot="1" x14ac:dyDescent="0.2">
      <c r="A126" s="1057"/>
      <c r="B126" s="949"/>
      <c r="C126" s="922" t="s">
        <v>452</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v>4666</v>
      </c>
      <c r="AB126" s="959"/>
      <c r="AC126" s="959"/>
      <c r="AD126" s="959"/>
      <c r="AE126" s="960"/>
      <c r="AF126" s="961">
        <v>2979</v>
      </c>
      <c r="AG126" s="959"/>
      <c r="AH126" s="959"/>
      <c r="AI126" s="959"/>
      <c r="AJ126" s="960"/>
      <c r="AK126" s="961">
        <v>2332</v>
      </c>
      <c r="AL126" s="959"/>
      <c r="AM126" s="959"/>
      <c r="AN126" s="959"/>
      <c r="AO126" s="960"/>
      <c r="AP126" s="962">
        <v>0</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465</v>
      </c>
      <c r="CQ126" s="923"/>
      <c r="CR126" s="923"/>
      <c r="CS126" s="923"/>
      <c r="CT126" s="923"/>
      <c r="CU126" s="923"/>
      <c r="CV126" s="923"/>
      <c r="CW126" s="923"/>
      <c r="CX126" s="923"/>
      <c r="CY126" s="923"/>
      <c r="CZ126" s="923"/>
      <c r="DA126" s="923"/>
      <c r="DB126" s="923"/>
      <c r="DC126" s="923"/>
      <c r="DD126" s="923"/>
      <c r="DE126" s="923"/>
      <c r="DF126" s="924"/>
      <c r="DG126" s="925" t="s">
        <v>121</v>
      </c>
      <c r="DH126" s="926"/>
      <c r="DI126" s="926"/>
      <c r="DJ126" s="926"/>
      <c r="DK126" s="926"/>
      <c r="DL126" s="926" t="s">
        <v>121</v>
      </c>
      <c r="DM126" s="926"/>
      <c r="DN126" s="926"/>
      <c r="DO126" s="926"/>
      <c r="DP126" s="926"/>
      <c r="DQ126" s="926" t="s">
        <v>121</v>
      </c>
      <c r="DR126" s="926"/>
      <c r="DS126" s="926"/>
      <c r="DT126" s="926"/>
      <c r="DU126" s="926"/>
      <c r="DV126" s="927" t="s">
        <v>121</v>
      </c>
      <c r="DW126" s="927"/>
      <c r="DX126" s="927"/>
      <c r="DY126" s="927"/>
      <c r="DZ126" s="928"/>
    </row>
    <row r="127" spans="1:130" s="230" customFormat="1" ht="26.25" customHeight="1" x14ac:dyDescent="0.15">
      <c r="A127" s="1058"/>
      <c r="B127" s="951"/>
      <c r="C127" s="973" t="s">
        <v>466</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121</v>
      </c>
      <c r="AB127" s="959"/>
      <c r="AC127" s="959"/>
      <c r="AD127" s="959"/>
      <c r="AE127" s="960"/>
      <c r="AF127" s="961" t="s">
        <v>121</v>
      </c>
      <c r="AG127" s="959"/>
      <c r="AH127" s="959"/>
      <c r="AI127" s="959"/>
      <c r="AJ127" s="960"/>
      <c r="AK127" s="961" t="s">
        <v>121</v>
      </c>
      <c r="AL127" s="959"/>
      <c r="AM127" s="959"/>
      <c r="AN127" s="959"/>
      <c r="AO127" s="960"/>
      <c r="AP127" s="962" t="s">
        <v>121</v>
      </c>
      <c r="AQ127" s="963"/>
      <c r="AR127" s="963"/>
      <c r="AS127" s="963"/>
      <c r="AT127" s="964"/>
      <c r="AU127" s="232"/>
      <c r="AV127" s="232"/>
      <c r="AW127" s="232"/>
      <c r="AX127" s="1031" t="s">
        <v>467</v>
      </c>
      <c r="AY127" s="1032"/>
      <c r="AZ127" s="1032"/>
      <c r="BA127" s="1032"/>
      <c r="BB127" s="1032"/>
      <c r="BC127" s="1032"/>
      <c r="BD127" s="1032"/>
      <c r="BE127" s="1033"/>
      <c r="BF127" s="1034" t="s">
        <v>468</v>
      </c>
      <c r="BG127" s="1032"/>
      <c r="BH127" s="1032"/>
      <c r="BI127" s="1032"/>
      <c r="BJ127" s="1032"/>
      <c r="BK127" s="1032"/>
      <c r="BL127" s="1033"/>
      <c r="BM127" s="1034" t="s">
        <v>469</v>
      </c>
      <c r="BN127" s="1032"/>
      <c r="BO127" s="1032"/>
      <c r="BP127" s="1032"/>
      <c r="BQ127" s="1032"/>
      <c r="BR127" s="1032"/>
      <c r="BS127" s="1033"/>
      <c r="BT127" s="1034" t="s">
        <v>470</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471</v>
      </c>
      <c r="CQ127" s="923"/>
      <c r="CR127" s="923"/>
      <c r="CS127" s="923"/>
      <c r="CT127" s="923"/>
      <c r="CU127" s="923"/>
      <c r="CV127" s="923"/>
      <c r="CW127" s="923"/>
      <c r="CX127" s="923"/>
      <c r="CY127" s="923"/>
      <c r="CZ127" s="923"/>
      <c r="DA127" s="923"/>
      <c r="DB127" s="923"/>
      <c r="DC127" s="923"/>
      <c r="DD127" s="923"/>
      <c r="DE127" s="923"/>
      <c r="DF127" s="924"/>
      <c r="DG127" s="925" t="s">
        <v>121</v>
      </c>
      <c r="DH127" s="926"/>
      <c r="DI127" s="926"/>
      <c r="DJ127" s="926"/>
      <c r="DK127" s="926"/>
      <c r="DL127" s="926" t="s">
        <v>121</v>
      </c>
      <c r="DM127" s="926"/>
      <c r="DN127" s="926"/>
      <c r="DO127" s="926"/>
      <c r="DP127" s="926"/>
      <c r="DQ127" s="926" t="s">
        <v>121</v>
      </c>
      <c r="DR127" s="926"/>
      <c r="DS127" s="926"/>
      <c r="DT127" s="926"/>
      <c r="DU127" s="926"/>
      <c r="DV127" s="927" t="s">
        <v>121</v>
      </c>
      <c r="DW127" s="927"/>
      <c r="DX127" s="927"/>
      <c r="DY127" s="927"/>
      <c r="DZ127" s="928"/>
    </row>
    <row r="128" spans="1:130" s="230" customFormat="1" ht="26.25" customHeight="1" thickBot="1" x14ac:dyDescent="0.2">
      <c r="A128" s="1041" t="s">
        <v>472</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473</v>
      </c>
      <c r="X128" s="1043"/>
      <c r="Y128" s="1043"/>
      <c r="Z128" s="1044"/>
      <c r="AA128" s="1045">
        <v>235704</v>
      </c>
      <c r="AB128" s="1046"/>
      <c r="AC128" s="1046"/>
      <c r="AD128" s="1046"/>
      <c r="AE128" s="1047"/>
      <c r="AF128" s="1048">
        <v>326026</v>
      </c>
      <c r="AG128" s="1046"/>
      <c r="AH128" s="1046"/>
      <c r="AI128" s="1046"/>
      <c r="AJ128" s="1047"/>
      <c r="AK128" s="1048">
        <v>326498</v>
      </c>
      <c r="AL128" s="1046"/>
      <c r="AM128" s="1046"/>
      <c r="AN128" s="1046"/>
      <c r="AO128" s="1047"/>
      <c r="AP128" s="1049"/>
      <c r="AQ128" s="1050"/>
      <c r="AR128" s="1050"/>
      <c r="AS128" s="1050"/>
      <c r="AT128" s="1051"/>
      <c r="AU128" s="232"/>
      <c r="AV128" s="232"/>
      <c r="AW128" s="232"/>
      <c r="AX128" s="896" t="s">
        <v>474</v>
      </c>
      <c r="AY128" s="897"/>
      <c r="AZ128" s="897"/>
      <c r="BA128" s="897"/>
      <c r="BB128" s="897"/>
      <c r="BC128" s="897"/>
      <c r="BD128" s="897"/>
      <c r="BE128" s="898"/>
      <c r="BF128" s="1052" t="s">
        <v>121</v>
      </c>
      <c r="BG128" s="1053"/>
      <c r="BH128" s="1053"/>
      <c r="BI128" s="1053"/>
      <c r="BJ128" s="1053"/>
      <c r="BK128" s="1053"/>
      <c r="BL128" s="1054"/>
      <c r="BM128" s="1052">
        <v>11.25</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475</v>
      </c>
      <c r="CQ128" s="726"/>
      <c r="CR128" s="726"/>
      <c r="CS128" s="726"/>
      <c r="CT128" s="726"/>
      <c r="CU128" s="726"/>
      <c r="CV128" s="726"/>
      <c r="CW128" s="726"/>
      <c r="CX128" s="726"/>
      <c r="CY128" s="726"/>
      <c r="CZ128" s="726"/>
      <c r="DA128" s="726"/>
      <c r="DB128" s="726"/>
      <c r="DC128" s="726"/>
      <c r="DD128" s="726"/>
      <c r="DE128" s="726"/>
      <c r="DF128" s="1036"/>
      <c r="DG128" s="1037" t="s">
        <v>121</v>
      </c>
      <c r="DH128" s="1038"/>
      <c r="DI128" s="1038"/>
      <c r="DJ128" s="1038"/>
      <c r="DK128" s="1038"/>
      <c r="DL128" s="1038" t="s">
        <v>121</v>
      </c>
      <c r="DM128" s="1038"/>
      <c r="DN128" s="1038"/>
      <c r="DO128" s="1038"/>
      <c r="DP128" s="1038"/>
      <c r="DQ128" s="1038" t="s">
        <v>121</v>
      </c>
      <c r="DR128" s="1038"/>
      <c r="DS128" s="1038"/>
      <c r="DT128" s="1038"/>
      <c r="DU128" s="1038"/>
      <c r="DV128" s="1039" t="s">
        <v>121</v>
      </c>
      <c r="DW128" s="1039"/>
      <c r="DX128" s="1039"/>
      <c r="DY128" s="1039"/>
      <c r="DZ128" s="1040"/>
    </row>
    <row r="129" spans="1:131" s="230" customFormat="1" ht="26.25" customHeight="1" x14ac:dyDescent="0.15">
      <c r="A129" s="934" t="s">
        <v>102</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476</v>
      </c>
      <c r="X129" s="1071"/>
      <c r="Y129" s="1071"/>
      <c r="Z129" s="1072"/>
      <c r="AA129" s="958">
        <v>54894406</v>
      </c>
      <c r="AB129" s="959"/>
      <c r="AC129" s="959"/>
      <c r="AD129" s="959"/>
      <c r="AE129" s="960"/>
      <c r="AF129" s="961">
        <v>53522683</v>
      </c>
      <c r="AG129" s="959"/>
      <c r="AH129" s="959"/>
      <c r="AI129" s="959"/>
      <c r="AJ129" s="960"/>
      <c r="AK129" s="961">
        <v>54521540</v>
      </c>
      <c r="AL129" s="959"/>
      <c r="AM129" s="959"/>
      <c r="AN129" s="959"/>
      <c r="AO129" s="960"/>
      <c r="AP129" s="1073"/>
      <c r="AQ129" s="1074"/>
      <c r="AR129" s="1074"/>
      <c r="AS129" s="1074"/>
      <c r="AT129" s="1075"/>
      <c r="AU129" s="233"/>
      <c r="AV129" s="233"/>
      <c r="AW129" s="233"/>
      <c r="AX129" s="1065" t="s">
        <v>477</v>
      </c>
      <c r="AY129" s="923"/>
      <c r="AZ129" s="923"/>
      <c r="BA129" s="923"/>
      <c r="BB129" s="923"/>
      <c r="BC129" s="923"/>
      <c r="BD129" s="923"/>
      <c r="BE129" s="924"/>
      <c r="BF129" s="1066" t="s">
        <v>121</v>
      </c>
      <c r="BG129" s="1067"/>
      <c r="BH129" s="1067"/>
      <c r="BI129" s="1067"/>
      <c r="BJ129" s="1067"/>
      <c r="BK129" s="1067"/>
      <c r="BL129" s="1068"/>
      <c r="BM129" s="1066">
        <v>16.25</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478</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479</v>
      </c>
      <c r="X130" s="1071"/>
      <c r="Y130" s="1071"/>
      <c r="Z130" s="1072"/>
      <c r="AA130" s="958">
        <v>8665004</v>
      </c>
      <c r="AB130" s="959"/>
      <c r="AC130" s="959"/>
      <c r="AD130" s="959"/>
      <c r="AE130" s="960"/>
      <c r="AF130" s="961">
        <v>8715138</v>
      </c>
      <c r="AG130" s="959"/>
      <c r="AH130" s="959"/>
      <c r="AI130" s="959"/>
      <c r="AJ130" s="960"/>
      <c r="AK130" s="961">
        <v>8836481</v>
      </c>
      <c r="AL130" s="959"/>
      <c r="AM130" s="959"/>
      <c r="AN130" s="959"/>
      <c r="AO130" s="960"/>
      <c r="AP130" s="1073"/>
      <c r="AQ130" s="1074"/>
      <c r="AR130" s="1074"/>
      <c r="AS130" s="1074"/>
      <c r="AT130" s="1075"/>
      <c r="AU130" s="233"/>
      <c r="AV130" s="233"/>
      <c r="AW130" s="233"/>
      <c r="AX130" s="1065" t="s">
        <v>480</v>
      </c>
      <c r="AY130" s="923"/>
      <c r="AZ130" s="923"/>
      <c r="BA130" s="923"/>
      <c r="BB130" s="923"/>
      <c r="BC130" s="923"/>
      <c r="BD130" s="923"/>
      <c r="BE130" s="924"/>
      <c r="BF130" s="1101">
        <v>9.1999999999999993</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481</v>
      </c>
      <c r="X131" s="1108"/>
      <c r="Y131" s="1108"/>
      <c r="Z131" s="1109"/>
      <c r="AA131" s="1004">
        <v>46229402</v>
      </c>
      <c r="AB131" s="986"/>
      <c r="AC131" s="986"/>
      <c r="AD131" s="986"/>
      <c r="AE131" s="987"/>
      <c r="AF131" s="985">
        <v>44807545</v>
      </c>
      <c r="AG131" s="986"/>
      <c r="AH131" s="986"/>
      <c r="AI131" s="986"/>
      <c r="AJ131" s="987"/>
      <c r="AK131" s="985">
        <v>45685059</v>
      </c>
      <c r="AL131" s="986"/>
      <c r="AM131" s="986"/>
      <c r="AN131" s="986"/>
      <c r="AO131" s="987"/>
      <c r="AP131" s="1110"/>
      <c r="AQ131" s="1111"/>
      <c r="AR131" s="1111"/>
      <c r="AS131" s="1111"/>
      <c r="AT131" s="1112"/>
      <c r="AU131" s="233"/>
      <c r="AV131" s="233"/>
      <c r="AW131" s="233"/>
      <c r="AX131" s="1083" t="s">
        <v>482</v>
      </c>
      <c r="AY131" s="726"/>
      <c r="AZ131" s="726"/>
      <c r="BA131" s="726"/>
      <c r="BB131" s="726"/>
      <c r="BC131" s="726"/>
      <c r="BD131" s="726"/>
      <c r="BE131" s="1036"/>
      <c r="BF131" s="1084">
        <v>91.1</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483</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484</v>
      </c>
      <c r="W132" s="1094"/>
      <c r="X132" s="1094"/>
      <c r="Y132" s="1094"/>
      <c r="Z132" s="1095"/>
      <c r="AA132" s="1096">
        <v>9.1525908119999997</v>
      </c>
      <c r="AB132" s="1097"/>
      <c r="AC132" s="1097"/>
      <c r="AD132" s="1097"/>
      <c r="AE132" s="1098"/>
      <c r="AF132" s="1099">
        <v>9.5740170540000005</v>
      </c>
      <c r="AG132" s="1097"/>
      <c r="AH132" s="1097"/>
      <c r="AI132" s="1097"/>
      <c r="AJ132" s="1098"/>
      <c r="AK132" s="1099">
        <v>8.9268626859999998</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485</v>
      </c>
      <c r="W133" s="1077"/>
      <c r="X133" s="1077"/>
      <c r="Y133" s="1077"/>
      <c r="Z133" s="1078"/>
      <c r="AA133" s="1079">
        <v>8.8000000000000007</v>
      </c>
      <c r="AB133" s="1080"/>
      <c r="AC133" s="1080"/>
      <c r="AD133" s="1080"/>
      <c r="AE133" s="1081"/>
      <c r="AF133" s="1079">
        <v>8.6</v>
      </c>
      <c r="AG133" s="1080"/>
      <c r="AH133" s="1080"/>
      <c r="AI133" s="1080"/>
      <c r="AJ133" s="1081"/>
      <c r="AK133" s="1079">
        <v>9.1999999999999993</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wStaPn6ZLsxKKdJquoVNQywAs1QO/hvV7dCuFBUaG+v9jpOoXJ6HqCwUPIiYs2K8DZDw78XCTFUCKdBAgi4C2Q==" saltValue="cnws4AA3vVzowvOCUZaMf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90" zoomScaleNormal="85" zoomScaleSheetLayoutView="9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486</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DKhYSrp2qFtoJOmK0zzD6++VyKZG0c+z5V5qkzGTa97bjwQYoGcxyP42r3aTVB/dUzJuYUDI/e/WCKZbX3G/BQ==" saltValue="CuzqcDhH5Ww+HEULLMISR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90" zoomScaleNormal="9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HYD4f23wGOYYkFkaKybQuJKdWD8IqwtQ+YDWAhQbxMH/mwFrw1sSxWcEZb5tDHXEyMXegDbkevn2AgShe4HaqA==" saltValue="q1OcCQu59sdxHskZj52LC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487</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488</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489</v>
      </c>
      <c r="AP7" s="272"/>
      <c r="AQ7" s="273" t="s">
        <v>490</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491</v>
      </c>
      <c r="AQ8" s="279" t="s">
        <v>492</v>
      </c>
      <c r="AR8" s="280" t="s">
        <v>493</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494</v>
      </c>
      <c r="AL9" s="1117"/>
      <c r="AM9" s="1117"/>
      <c r="AN9" s="1118"/>
      <c r="AO9" s="281">
        <v>10370380</v>
      </c>
      <c r="AP9" s="281">
        <v>47531</v>
      </c>
      <c r="AQ9" s="282">
        <v>62936</v>
      </c>
      <c r="AR9" s="283">
        <v>-24.5</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495</v>
      </c>
      <c r="AL10" s="1117"/>
      <c r="AM10" s="1117"/>
      <c r="AN10" s="1118"/>
      <c r="AO10" s="284">
        <v>2457407</v>
      </c>
      <c r="AP10" s="284">
        <v>11263</v>
      </c>
      <c r="AQ10" s="285">
        <v>1734</v>
      </c>
      <c r="AR10" s="286">
        <v>549.5</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496</v>
      </c>
      <c r="AL11" s="1117"/>
      <c r="AM11" s="1117"/>
      <c r="AN11" s="1118"/>
      <c r="AO11" s="284">
        <v>224255</v>
      </c>
      <c r="AP11" s="284">
        <v>1028</v>
      </c>
      <c r="AQ11" s="285">
        <v>694</v>
      </c>
      <c r="AR11" s="286">
        <v>48.1</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497</v>
      </c>
      <c r="AL12" s="1117"/>
      <c r="AM12" s="1117"/>
      <c r="AN12" s="1118"/>
      <c r="AO12" s="284">
        <v>42182</v>
      </c>
      <c r="AP12" s="284">
        <v>193</v>
      </c>
      <c r="AQ12" s="285">
        <v>24</v>
      </c>
      <c r="AR12" s="286">
        <v>704.2</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498</v>
      </c>
      <c r="AL13" s="1117"/>
      <c r="AM13" s="1117"/>
      <c r="AN13" s="1118"/>
      <c r="AO13" s="284">
        <v>669652</v>
      </c>
      <c r="AP13" s="284">
        <v>3069</v>
      </c>
      <c r="AQ13" s="285">
        <v>1996</v>
      </c>
      <c r="AR13" s="286">
        <v>53.8</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499</v>
      </c>
      <c r="AL14" s="1117"/>
      <c r="AM14" s="1117"/>
      <c r="AN14" s="1118"/>
      <c r="AO14" s="284">
        <v>511529</v>
      </c>
      <c r="AP14" s="284">
        <v>2345</v>
      </c>
      <c r="AQ14" s="285">
        <v>1351</v>
      </c>
      <c r="AR14" s="286">
        <v>73.599999999999994</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500</v>
      </c>
      <c r="AL15" s="1120"/>
      <c r="AM15" s="1120"/>
      <c r="AN15" s="1121"/>
      <c r="AO15" s="284">
        <v>-331552</v>
      </c>
      <c r="AP15" s="284">
        <v>-1520</v>
      </c>
      <c r="AQ15" s="285">
        <v>-1933</v>
      </c>
      <c r="AR15" s="286">
        <v>-21.4</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177</v>
      </c>
      <c r="AL16" s="1120"/>
      <c r="AM16" s="1120"/>
      <c r="AN16" s="1121"/>
      <c r="AO16" s="284">
        <v>13943853</v>
      </c>
      <c r="AP16" s="284">
        <v>63909</v>
      </c>
      <c r="AQ16" s="285">
        <v>66802</v>
      </c>
      <c r="AR16" s="286">
        <v>-4.3</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501</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502</v>
      </c>
      <c r="AP20" s="293" t="s">
        <v>503</v>
      </c>
      <c r="AQ20" s="294" t="s">
        <v>504</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505</v>
      </c>
      <c r="AL21" s="1123"/>
      <c r="AM21" s="1123"/>
      <c r="AN21" s="1124"/>
      <c r="AO21" s="297">
        <v>5.48</v>
      </c>
      <c r="AP21" s="298">
        <v>6.52</v>
      </c>
      <c r="AQ21" s="299">
        <v>-1.04</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506</v>
      </c>
      <c r="AL22" s="1123"/>
      <c r="AM22" s="1123"/>
      <c r="AN22" s="1124"/>
      <c r="AO22" s="302">
        <v>97.5</v>
      </c>
      <c r="AP22" s="303">
        <v>99.2</v>
      </c>
      <c r="AQ22" s="304">
        <v>-1.7</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507</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508</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509</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489</v>
      </c>
      <c r="AP30" s="272"/>
      <c r="AQ30" s="273" t="s">
        <v>490</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491</v>
      </c>
      <c r="AQ31" s="279" t="s">
        <v>492</v>
      </c>
      <c r="AR31" s="280" t="s">
        <v>493</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510</v>
      </c>
      <c r="AL32" s="1131"/>
      <c r="AM32" s="1131"/>
      <c r="AN32" s="1132"/>
      <c r="AO32" s="312">
        <v>9826771</v>
      </c>
      <c r="AP32" s="312">
        <v>45039</v>
      </c>
      <c r="AQ32" s="313">
        <v>37417</v>
      </c>
      <c r="AR32" s="314">
        <v>20.399999999999999</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511</v>
      </c>
      <c r="AL33" s="1131"/>
      <c r="AM33" s="1131"/>
      <c r="AN33" s="1132"/>
      <c r="AO33" s="312" t="s">
        <v>512</v>
      </c>
      <c r="AP33" s="312" t="s">
        <v>512</v>
      </c>
      <c r="AQ33" s="313" t="s">
        <v>512</v>
      </c>
      <c r="AR33" s="314" t="s">
        <v>512</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513</v>
      </c>
      <c r="AL34" s="1131"/>
      <c r="AM34" s="1131"/>
      <c r="AN34" s="1132"/>
      <c r="AO34" s="312">
        <v>30759</v>
      </c>
      <c r="AP34" s="312">
        <v>141</v>
      </c>
      <c r="AQ34" s="313">
        <v>46</v>
      </c>
      <c r="AR34" s="314">
        <v>206.5</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514</v>
      </c>
      <c r="AL35" s="1131"/>
      <c r="AM35" s="1131"/>
      <c r="AN35" s="1132"/>
      <c r="AO35" s="312">
        <v>2791075</v>
      </c>
      <c r="AP35" s="312">
        <v>12792</v>
      </c>
      <c r="AQ35" s="313">
        <v>8245</v>
      </c>
      <c r="AR35" s="314">
        <v>55.1</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515</v>
      </c>
      <c r="AL36" s="1131"/>
      <c r="AM36" s="1131"/>
      <c r="AN36" s="1132"/>
      <c r="AO36" s="312">
        <v>543091</v>
      </c>
      <c r="AP36" s="312">
        <v>2489</v>
      </c>
      <c r="AQ36" s="313">
        <v>440</v>
      </c>
      <c r="AR36" s="314">
        <v>465.7</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516</v>
      </c>
      <c r="AL37" s="1131"/>
      <c r="AM37" s="1131"/>
      <c r="AN37" s="1132"/>
      <c r="AO37" s="312">
        <v>49525</v>
      </c>
      <c r="AP37" s="312">
        <v>227</v>
      </c>
      <c r="AQ37" s="313">
        <v>558</v>
      </c>
      <c r="AR37" s="314">
        <v>-59.3</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517</v>
      </c>
      <c r="AL38" s="1134"/>
      <c r="AM38" s="1134"/>
      <c r="AN38" s="1135"/>
      <c r="AO38" s="315" t="s">
        <v>512</v>
      </c>
      <c r="AP38" s="315" t="s">
        <v>512</v>
      </c>
      <c r="AQ38" s="316">
        <v>1</v>
      </c>
      <c r="AR38" s="304" t="s">
        <v>512</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518</v>
      </c>
      <c r="AL39" s="1134"/>
      <c r="AM39" s="1134"/>
      <c r="AN39" s="1135"/>
      <c r="AO39" s="312">
        <v>-326498</v>
      </c>
      <c r="AP39" s="312">
        <v>-1496</v>
      </c>
      <c r="AQ39" s="313">
        <v>-7933</v>
      </c>
      <c r="AR39" s="314">
        <v>-81.099999999999994</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519</v>
      </c>
      <c r="AL40" s="1131"/>
      <c r="AM40" s="1131"/>
      <c r="AN40" s="1132"/>
      <c r="AO40" s="312">
        <v>-8836481</v>
      </c>
      <c r="AP40" s="312">
        <v>-40501</v>
      </c>
      <c r="AQ40" s="313">
        <v>-28055</v>
      </c>
      <c r="AR40" s="314">
        <v>44.4</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287</v>
      </c>
      <c r="AL41" s="1137"/>
      <c r="AM41" s="1137"/>
      <c r="AN41" s="1138"/>
      <c r="AO41" s="312">
        <v>4078242</v>
      </c>
      <c r="AP41" s="312">
        <v>18692</v>
      </c>
      <c r="AQ41" s="313">
        <v>10719</v>
      </c>
      <c r="AR41" s="314">
        <v>74.400000000000006</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520</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521</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489</v>
      </c>
      <c r="AN49" s="1127" t="s">
        <v>522</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523</v>
      </c>
      <c r="AO50" s="329" t="s">
        <v>524</v>
      </c>
      <c r="AP50" s="330" t="s">
        <v>525</v>
      </c>
      <c r="AQ50" s="331" t="s">
        <v>526</v>
      </c>
      <c r="AR50" s="332" t="s">
        <v>527</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528</v>
      </c>
      <c r="AL51" s="325"/>
      <c r="AM51" s="333">
        <v>17900283</v>
      </c>
      <c r="AN51" s="334">
        <v>78575</v>
      </c>
      <c r="AO51" s="335">
        <v>0.1</v>
      </c>
      <c r="AP51" s="336">
        <v>51849</v>
      </c>
      <c r="AQ51" s="337">
        <v>11.6</v>
      </c>
      <c r="AR51" s="338">
        <v>-11.5</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529</v>
      </c>
      <c r="AM52" s="341">
        <v>9318732</v>
      </c>
      <c r="AN52" s="342">
        <v>40905</v>
      </c>
      <c r="AO52" s="343">
        <v>2.1</v>
      </c>
      <c r="AP52" s="344">
        <v>26326</v>
      </c>
      <c r="AQ52" s="345">
        <v>9.6</v>
      </c>
      <c r="AR52" s="346">
        <v>-7.5</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530</v>
      </c>
      <c r="AL53" s="325"/>
      <c r="AM53" s="333">
        <v>21761307</v>
      </c>
      <c r="AN53" s="334">
        <v>96355</v>
      </c>
      <c r="AO53" s="335">
        <v>22.6</v>
      </c>
      <c r="AP53" s="336">
        <v>52191</v>
      </c>
      <c r="AQ53" s="337">
        <v>0.7</v>
      </c>
      <c r="AR53" s="338">
        <v>21.9</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529</v>
      </c>
      <c r="AM54" s="341">
        <v>10618983</v>
      </c>
      <c r="AN54" s="342">
        <v>47019</v>
      </c>
      <c r="AO54" s="343">
        <v>14.9</v>
      </c>
      <c r="AP54" s="344">
        <v>26807</v>
      </c>
      <c r="AQ54" s="345">
        <v>1.8</v>
      </c>
      <c r="AR54" s="346">
        <v>13.1</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531</v>
      </c>
      <c r="AL55" s="325"/>
      <c r="AM55" s="333">
        <v>12684178</v>
      </c>
      <c r="AN55" s="334">
        <v>56769</v>
      </c>
      <c r="AO55" s="335">
        <v>-41.1</v>
      </c>
      <c r="AP55" s="336">
        <v>48105</v>
      </c>
      <c r="AQ55" s="337">
        <v>-7.8</v>
      </c>
      <c r="AR55" s="338">
        <v>-33.299999999999997</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529</v>
      </c>
      <c r="AM56" s="341">
        <v>5243137</v>
      </c>
      <c r="AN56" s="342">
        <v>23466</v>
      </c>
      <c r="AO56" s="343">
        <v>-50.1</v>
      </c>
      <c r="AP56" s="344">
        <v>24072</v>
      </c>
      <c r="AQ56" s="345">
        <v>-10.199999999999999</v>
      </c>
      <c r="AR56" s="346">
        <v>-39.9</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532</v>
      </c>
      <c r="AL57" s="325"/>
      <c r="AM57" s="333">
        <v>9540924</v>
      </c>
      <c r="AN57" s="334">
        <v>43127</v>
      </c>
      <c r="AO57" s="335">
        <v>-24</v>
      </c>
      <c r="AP57" s="336">
        <v>47446</v>
      </c>
      <c r="AQ57" s="337">
        <v>-1.4</v>
      </c>
      <c r="AR57" s="338">
        <v>-22.6</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529</v>
      </c>
      <c r="AM58" s="341">
        <v>4539222</v>
      </c>
      <c r="AN58" s="342">
        <v>20518</v>
      </c>
      <c r="AO58" s="343">
        <v>-12.6</v>
      </c>
      <c r="AP58" s="344">
        <v>24371</v>
      </c>
      <c r="AQ58" s="345">
        <v>1.2</v>
      </c>
      <c r="AR58" s="346">
        <v>-13.8</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533</v>
      </c>
      <c r="AL59" s="325"/>
      <c r="AM59" s="333">
        <v>11779370</v>
      </c>
      <c r="AN59" s="334">
        <v>53989</v>
      </c>
      <c r="AO59" s="335">
        <v>25.2</v>
      </c>
      <c r="AP59" s="336">
        <v>48387</v>
      </c>
      <c r="AQ59" s="337">
        <v>2</v>
      </c>
      <c r="AR59" s="338">
        <v>23.2</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529</v>
      </c>
      <c r="AM60" s="341">
        <v>4736661</v>
      </c>
      <c r="AN60" s="342">
        <v>21710</v>
      </c>
      <c r="AO60" s="343">
        <v>5.8</v>
      </c>
      <c r="AP60" s="344">
        <v>25592</v>
      </c>
      <c r="AQ60" s="345">
        <v>5</v>
      </c>
      <c r="AR60" s="346">
        <v>0.8</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534</v>
      </c>
      <c r="AL61" s="347"/>
      <c r="AM61" s="348">
        <v>14733212</v>
      </c>
      <c r="AN61" s="349">
        <v>65763</v>
      </c>
      <c r="AO61" s="350">
        <v>-3.4</v>
      </c>
      <c r="AP61" s="351">
        <v>49596</v>
      </c>
      <c r="AQ61" s="352">
        <v>1</v>
      </c>
      <c r="AR61" s="338">
        <v>-4.4000000000000004</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529</v>
      </c>
      <c r="AM62" s="341">
        <v>6891347</v>
      </c>
      <c r="AN62" s="342">
        <v>30724</v>
      </c>
      <c r="AO62" s="343">
        <v>-8</v>
      </c>
      <c r="AP62" s="344">
        <v>25434</v>
      </c>
      <c r="AQ62" s="345">
        <v>1.5</v>
      </c>
      <c r="AR62" s="346">
        <v>-9.5</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7jJQob2DRKxfsC0xHTyM/UQs3FaM0rRce0bbQ9iHSyU3+xdfxQddZJ86MhOOswgkU0wgSACD3Xy2eyJPihV6g==" saltValue="HlJDBqmfscx9f871FwLD8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90" zoomScaleNormal="9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486</v>
      </c>
    </row>
    <row r="121" spans="125:125" ht="13.5" hidden="1" customHeight="1" x14ac:dyDescent="0.15">
      <c r="DU121" s="259"/>
    </row>
  </sheetData>
  <sheetProtection algorithmName="SHA-512" hashValue="5jE9kqkW1eKP/FQUwAsL7BBonRscDE+KyzbdCSDKccUhLDLDCVf157c7pYqg+EflbcimbB5MoNI+/sAizj3sFg==" saltValue="uwXKWJnJ48Vulyq7pEBio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80" zoomScaleNormal="8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486</v>
      </c>
    </row>
  </sheetData>
  <sheetProtection algorithmName="SHA-512" hashValue="Qi35GwlOC5PIdTYNxI88Gqh5pMOgSXo/a8dgZBVVCVLAgDhclt/z95+O9UYFObgJybp9QNh7U/N9fMNjw2rxrQ==" saltValue="pXTvHkzbJJ5gcuFbxtaNr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80" zoomScaleNormal="8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536</v>
      </c>
      <c r="G46" s="8" t="s">
        <v>537</v>
      </c>
      <c r="H46" s="8" t="s">
        <v>538</v>
      </c>
      <c r="I46" s="8" t="s">
        <v>539</v>
      </c>
      <c r="J46" s="9" t="s">
        <v>540</v>
      </c>
    </row>
    <row r="47" spans="2:10" ht="57.75" customHeight="1" x14ac:dyDescent="0.15">
      <c r="B47" s="10"/>
      <c r="C47" s="1139" t="s">
        <v>3</v>
      </c>
      <c r="D47" s="1139"/>
      <c r="E47" s="1140"/>
      <c r="F47" s="11">
        <v>5.44</v>
      </c>
      <c r="G47" s="12">
        <v>4.74</v>
      </c>
      <c r="H47" s="12">
        <v>6.19</v>
      </c>
      <c r="I47" s="12">
        <v>6.35</v>
      </c>
      <c r="J47" s="13">
        <v>6.24</v>
      </c>
    </row>
    <row r="48" spans="2:10" ht="57.75" customHeight="1" x14ac:dyDescent="0.15">
      <c r="B48" s="14"/>
      <c r="C48" s="1141" t="s">
        <v>4</v>
      </c>
      <c r="D48" s="1141"/>
      <c r="E48" s="1142"/>
      <c r="F48" s="15">
        <v>3.86</v>
      </c>
      <c r="G48" s="16">
        <v>4.8</v>
      </c>
      <c r="H48" s="16">
        <v>5.81</v>
      </c>
      <c r="I48" s="16">
        <v>6.13</v>
      </c>
      <c r="J48" s="17">
        <v>5.57</v>
      </c>
    </row>
    <row r="49" spans="2:10" ht="57.75" customHeight="1" thickBot="1" x14ac:dyDescent="0.2">
      <c r="B49" s="18"/>
      <c r="C49" s="1143" t="s">
        <v>5</v>
      </c>
      <c r="D49" s="1143"/>
      <c r="E49" s="1144"/>
      <c r="F49" s="19" t="s">
        <v>541</v>
      </c>
      <c r="G49" s="20">
        <v>0.37</v>
      </c>
      <c r="H49" s="20">
        <v>2.85</v>
      </c>
      <c r="I49" s="20">
        <v>0.17</v>
      </c>
      <c r="J49" s="21" t="s">
        <v>542</v>
      </c>
    </row>
    <row r="50" spans="2:10" x14ac:dyDescent="0.15"/>
  </sheetData>
  <sheetProtection algorithmName="SHA-512" hashValue="x9SEkBo/8uinElqImX9MbZzhQWfQrgXW6HvLMzcYqlg6FhFKChM8AUiyga5Q9htBjLz5c3Qwc6jFwuveiB03ew==" saltValue="QcHVc6kgwU8f55v/jl4Fe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80" zoomScaleNormal="8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536</v>
      </c>
      <c r="G33" s="29" t="s">
        <v>537</v>
      </c>
      <c r="H33" s="29" t="s">
        <v>538</v>
      </c>
      <c r="I33" s="29" t="s">
        <v>539</v>
      </c>
      <c r="J33" s="30" t="s">
        <v>540</v>
      </c>
      <c r="K33" s="22"/>
      <c r="L33" s="22"/>
      <c r="M33" s="22"/>
      <c r="N33" s="22"/>
      <c r="O33" s="22"/>
      <c r="P33" s="22"/>
    </row>
    <row r="34" spans="1:16" ht="39" customHeight="1" x14ac:dyDescent="0.15">
      <c r="A34" s="22"/>
      <c r="B34" s="31"/>
      <c r="C34" s="1151" t="s">
        <v>543</v>
      </c>
      <c r="D34" s="1151"/>
      <c r="E34" s="1152"/>
      <c r="F34" s="32">
        <v>23.21</v>
      </c>
      <c r="G34" s="33">
        <v>24.58</v>
      </c>
      <c r="H34" s="33">
        <v>24.13</v>
      </c>
      <c r="I34" s="33">
        <v>25.69</v>
      </c>
      <c r="J34" s="34">
        <v>24.44</v>
      </c>
      <c r="K34" s="22"/>
      <c r="L34" s="22"/>
      <c r="M34" s="22"/>
      <c r="N34" s="22"/>
      <c r="O34" s="22"/>
      <c r="P34" s="22"/>
    </row>
    <row r="35" spans="1:16" ht="39" customHeight="1" x14ac:dyDescent="0.15">
      <c r="A35" s="22"/>
      <c r="B35" s="35"/>
      <c r="C35" s="1145" t="s">
        <v>544</v>
      </c>
      <c r="D35" s="1146"/>
      <c r="E35" s="1147"/>
      <c r="F35" s="36">
        <v>3.63</v>
      </c>
      <c r="G35" s="37">
        <v>4.57</v>
      </c>
      <c r="H35" s="37">
        <v>5.61</v>
      </c>
      <c r="I35" s="37">
        <v>5.98</v>
      </c>
      <c r="J35" s="38">
        <v>5.49</v>
      </c>
      <c r="K35" s="22"/>
      <c r="L35" s="22"/>
      <c r="M35" s="22"/>
      <c r="N35" s="22"/>
      <c r="O35" s="22"/>
      <c r="P35" s="22"/>
    </row>
    <row r="36" spans="1:16" ht="39" customHeight="1" x14ac:dyDescent="0.15">
      <c r="A36" s="22"/>
      <c r="B36" s="35"/>
      <c r="C36" s="1145" t="s">
        <v>545</v>
      </c>
      <c r="D36" s="1146"/>
      <c r="E36" s="1147"/>
      <c r="F36" s="36" t="s">
        <v>512</v>
      </c>
      <c r="G36" s="37">
        <v>0.25</v>
      </c>
      <c r="H36" s="37">
        <v>0.92</v>
      </c>
      <c r="I36" s="37">
        <v>1.36</v>
      </c>
      <c r="J36" s="38">
        <v>1.61</v>
      </c>
      <c r="K36" s="22"/>
      <c r="L36" s="22"/>
      <c r="M36" s="22"/>
      <c r="N36" s="22"/>
      <c r="O36" s="22"/>
      <c r="P36" s="22"/>
    </row>
    <row r="37" spans="1:16" ht="39" customHeight="1" x14ac:dyDescent="0.15">
      <c r="A37" s="22"/>
      <c r="B37" s="35"/>
      <c r="C37" s="1145" t="s">
        <v>546</v>
      </c>
      <c r="D37" s="1146"/>
      <c r="E37" s="1147"/>
      <c r="F37" s="36">
        <v>0.72</v>
      </c>
      <c r="G37" s="37">
        <v>0.79</v>
      </c>
      <c r="H37" s="37">
        <v>0.75</v>
      </c>
      <c r="I37" s="37">
        <v>1.05</v>
      </c>
      <c r="J37" s="38">
        <v>1.1100000000000001</v>
      </c>
      <c r="K37" s="22"/>
      <c r="L37" s="22"/>
      <c r="M37" s="22"/>
      <c r="N37" s="22"/>
      <c r="O37" s="22"/>
      <c r="P37" s="22"/>
    </row>
    <row r="38" spans="1:16" ht="39" customHeight="1" x14ac:dyDescent="0.15">
      <c r="A38" s="22"/>
      <c r="B38" s="35"/>
      <c r="C38" s="1145" t="s">
        <v>547</v>
      </c>
      <c r="D38" s="1146"/>
      <c r="E38" s="1147"/>
      <c r="F38" s="36">
        <v>0.71</v>
      </c>
      <c r="G38" s="37">
        <v>1.05</v>
      </c>
      <c r="H38" s="37">
        <v>0.65</v>
      </c>
      <c r="I38" s="37">
        <v>1.44</v>
      </c>
      <c r="J38" s="38">
        <v>0.87</v>
      </c>
      <c r="K38" s="22"/>
      <c r="L38" s="22"/>
      <c r="M38" s="22"/>
      <c r="N38" s="22"/>
      <c r="O38" s="22"/>
      <c r="P38" s="22"/>
    </row>
    <row r="39" spans="1:16" ht="39" customHeight="1" x14ac:dyDescent="0.15">
      <c r="A39" s="22"/>
      <c r="B39" s="35"/>
      <c r="C39" s="1145" t="s">
        <v>548</v>
      </c>
      <c r="D39" s="1146"/>
      <c r="E39" s="1147"/>
      <c r="F39" s="36">
        <v>0.87</v>
      </c>
      <c r="G39" s="37">
        <v>0.56000000000000005</v>
      </c>
      <c r="H39" s="37">
        <v>0.35</v>
      </c>
      <c r="I39" s="37">
        <v>0.33</v>
      </c>
      <c r="J39" s="38">
        <v>0.38</v>
      </c>
      <c r="K39" s="22"/>
      <c r="L39" s="22"/>
      <c r="M39" s="22"/>
      <c r="N39" s="22"/>
      <c r="O39" s="22"/>
      <c r="P39" s="22"/>
    </row>
    <row r="40" spans="1:16" ht="39" customHeight="1" x14ac:dyDescent="0.15">
      <c r="A40" s="22"/>
      <c r="B40" s="35"/>
      <c r="C40" s="1145" t="s">
        <v>549</v>
      </c>
      <c r="D40" s="1146"/>
      <c r="E40" s="1147"/>
      <c r="F40" s="36">
        <v>0.14000000000000001</v>
      </c>
      <c r="G40" s="37">
        <v>0.11</v>
      </c>
      <c r="H40" s="37">
        <v>0.12</v>
      </c>
      <c r="I40" s="37">
        <v>0.15</v>
      </c>
      <c r="J40" s="38">
        <v>0.14000000000000001</v>
      </c>
      <c r="K40" s="22"/>
      <c r="L40" s="22"/>
      <c r="M40" s="22"/>
      <c r="N40" s="22"/>
      <c r="O40" s="22"/>
      <c r="P40" s="22"/>
    </row>
    <row r="41" spans="1:16" ht="39" customHeight="1" x14ac:dyDescent="0.15">
      <c r="A41" s="22"/>
      <c r="B41" s="35"/>
      <c r="C41" s="1145" t="s">
        <v>550</v>
      </c>
      <c r="D41" s="1146"/>
      <c r="E41" s="1147"/>
      <c r="F41" s="36">
        <v>0.04</v>
      </c>
      <c r="G41" s="37">
        <v>0.03</v>
      </c>
      <c r="H41" s="37">
        <v>0.04</v>
      </c>
      <c r="I41" s="37">
        <v>0.03</v>
      </c>
      <c r="J41" s="38">
        <v>0.06</v>
      </c>
      <c r="K41" s="22"/>
      <c r="L41" s="22"/>
      <c r="M41" s="22"/>
      <c r="N41" s="22"/>
      <c r="O41" s="22"/>
      <c r="P41" s="22"/>
    </row>
    <row r="42" spans="1:16" ht="39" customHeight="1" x14ac:dyDescent="0.15">
      <c r="A42" s="22"/>
      <c r="B42" s="39"/>
      <c r="C42" s="1145" t="s">
        <v>551</v>
      </c>
      <c r="D42" s="1146"/>
      <c r="E42" s="1147"/>
      <c r="F42" s="36" t="s">
        <v>512</v>
      </c>
      <c r="G42" s="37" t="s">
        <v>512</v>
      </c>
      <c r="H42" s="37" t="s">
        <v>512</v>
      </c>
      <c r="I42" s="37" t="s">
        <v>512</v>
      </c>
      <c r="J42" s="38" t="s">
        <v>512</v>
      </c>
      <c r="K42" s="22"/>
      <c r="L42" s="22"/>
      <c r="M42" s="22"/>
      <c r="N42" s="22"/>
      <c r="O42" s="22"/>
      <c r="P42" s="22"/>
    </row>
    <row r="43" spans="1:16" ht="39" customHeight="1" thickBot="1" x14ac:dyDescent="0.2">
      <c r="A43" s="22"/>
      <c r="B43" s="40"/>
      <c r="C43" s="1148" t="s">
        <v>552</v>
      </c>
      <c r="D43" s="1149"/>
      <c r="E43" s="1150"/>
      <c r="F43" s="41">
        <v>0.5</v>
      </c>
      <c r="G43" s="42">
        <v>0.32</v>
      </c>
      <c r="H43" s="42">
        <v>0.25</v>
      </c>
      <c r="I43" s="42">
        <v>0.23</v>
      </c>
      <c r="J43" s="43">
        <v>0.15</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r23XlrGO4qmbXaZm8KwpoIYAjHy/bO+HiqwOpOCcbwfmLNw/zreg3xX4AZvOF+FN+RckX3Leq6QXU8XAzpmmiw==" saltValue="DZlvI/Nt2/ijn/Cvfkbnl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80" zoomScaleNormal="8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536</v>
      </c>
      <c r="L44" s="56" t="s">
        <v>537</v>
      </c>
      <c r="M44" s="56" t="s">
        <v>538</v>
      </c>
      <c r="N44" s="56" t="s">
        <v>539</v>
      </c>
      <c r="O44" s="57" t="s">
        <v>540</v>
      </c>
      <c r="P44" s="48"/>
      <c r="Q44" s="48"/>
      <c r="R44" s="48"/>
      <c r="S44" s="48"/>
      <c r="T44" s="48"/>
      <c r="U44" s="48"/>
    </row>
    <row r="45" spans="1:21" ht="30.75" customHeight="1" x14ac:dyDescent="0.15">
      <c r="A45" s="48"/>
      <c r="B45" s="1153" t="s">
        <v>9</v>
      </c>
      <c r="C45" s="1154"/>
      <c r="D45" s="58"/>
      <c r="E45" s="1159" t="s">
        <v>10</v>
      </c>
      <c r="F45" s="1159"/>
      <c r="G45" s="1159"/>
      <c r="H45" s="1159"/>
      <c r="I45" s="1159"/>
      <c r="J45" s="1160"/>
      <c r="K45" s="59">
        <v>9036</v>
      </c>
      <c r="L45" s="60">
        <v>9276</v>
      </c>
      <c r="M45" s="60">
        <v>9749</v>
      </c>
      <c r="N45" s="60">
        <v>9898</v>
      </c>
      <c r="O45" s="61">
        <v>9827</v>
      </c>
      <c r="P45" s="48"/>
      <c r="Q45" s="48"/>
      <c r="R45" s="48"/>
      <c r="S45" s="48"/>
      <c r="T45" s="48"/>
      <c r="U45" s="48"/>
    </row>
    <row r="46" spans="1:21" ht="30.75" customHeight="1" x14ac:dyDescent="0.15">
      <c r="A46" s="48"/>
      <c r="B46" s="1155"/>
      <c r="C46" s="1156"/>
      <c r="D46" s="62"/>
      <c r="E46" s="1161" t="s">
        <v>11</v>
      </c>
      <c r="F46" s="1161"/>
      <c r="G46" s="1161"/>
      <c r="H46" s="1161"/>
      <c r="I46" s="1161"/>
      <c r="J46" s="1162"/>
      <c r="K46" s="63" t="s">
        <v>512</v>
      </c>
      <c r="L46" s="64" t="s">
        <v>512</v>
      </c>
      <c r="M46" s="64" t="s">
        <v>512</v>
      </c>
      <c r="N46" s="64" t="s">
        <v>512</v>
      </c>
      <c r="O46" s="65" t="s">
        <v>512</v>
      </c>
      <c r="P46" s="48"/>
      <c r="Q46" s="48"/>
      <c r="R46" s="48"/>
      <c r="S46" s="48"/>
      <c r="T46" s="48"/>
      <c r="U46" s="48"/>
    </row>
    <row r="47" spans="1:21" ht="30.75" customHeight="1" x14ac:dyDescent="0.15">
      <c r="A47" s="48"/>
      <c r="B47" s="1155"/>
      <c r="C47" s="1156"/>
      <c r="D47" s="62"/>
      <c r="E47" s="1161" t="s">
        <v>12</v>
      </c>
      <c r="F47" s="1161"/>
      <c r="G47" s="1161"/>
      <c r="H47" s="1161"/>
      <c r="I47" s="1161"/>
      <c r="J47" s="1162"/>
      <c r="K47" s="63">
        <v>99</v>
      </c>
      <c r="L47" s="64">
        <v>31</v>
      </c>
      <c r="M47" s="64">
        <v>31</v>
      </c>
      <c r="N47" s="64">
        <v>31</v>
      </c>
      <c r="O47" s="65">
        <v>31</v>
      </c>
      <c r="P47" s="48"/>
      <c r="Q47" s="48"/>
      <c r="R47" s="48"/>
      <c r="S47" s="48"/>
      <c r="T47" s="48"/>
      <c r="U47" s="48"/>
    </row>
    <row r="48" spans="1:21" ht="30.75" customHeight="1" x14ac:dyDescent="0.15">
      <c r="A48" s="48"/>
      <c r="B48" s="1155"/>
      <c r="C48" s="1156"/>
      <c r="D48" s="62"/>
      <c r="E48" s="1161" t="s">
        <v>13</v>
      </c>
      <c r="F48" s="1161"/>
      <c r="G48" s="1161"/>
      <c r="H48" s="1161"/>
      <c r="I48" s="1161"/>
      <c r="J48" s="1162"/>
      <c r="K48" s="63">
        <v>3994</v>
      </c>
      <c r="L48" s="64">
        <v>3338</v>
      </c>
      <c r="M48" s="64">
        <v>2829</v>
      </c>
      <c r="N48" s="64">
        <v>2843</v>
      </c>
      <c r="O48" s="65">
        <v>2791</v>
      </c>
      <c r="P48" s="48"/>
      <c r="Q48" s="48"/>
      <c r="R48" s="48"/>
      <c r="S48" s="48"/>
      <c r="T48" s="48"/>
      <c r="U48" s="48"/>
    </row>
    <row r="49" spans="1:21" ht="30.75" customHeight="1" x14ac:dyDescent="0.15">
      <c r="A49" s="48"/>
      <c r="B49" s="1155"/>
      <c r="C49" s="1156"/>
      <c r="D49" s="62"/>
      <c r="E49" s="1161" t="s">
        <v>14</v>
      </c>
      <c r="F49" s="1161"/>
      <c r="G49" s="1161"/>
      <c r="H49" s="1161"/>
      <c r="I49" s="1161"/>
      <c r="J49" s="1162"/>
      <c r="K49" s="63">
        <v>400</v>
      </c>
      <c r="L49" s="64">
        <v>376</v>
      </c>
      <c r="M49" s="64">
        <v>452</v>
      </c>
      <c r="N49" s="64">
        <v>509</v>
      </c>
      <c r="O49" s="65">
        <v>543</v>
      </c>
      <c r="P49" s="48"/>
      <c r="Q49" s="48"/>
      <c r="R49" s="48"/>
      <c r="S49" s="48"/>
      <c r="T49" s="48"/>
      <c r="U49" s="48"/>
    </row>
    <row r="50" spans="1:21" ht="30.75" customHeight="1" x14ac:dyDescent="0.15">
      <c r="A50" s="48"/>
      <c r="B50" s="1155"/>
      <c r="C50" s="1156"/>
      <c r="D50" s="62"/>
      <c r="E50" s="1161" t="s">
        <v>15</v>
      </c>
      <c r="F50" s="1161"/>
      <c r="G50" s="1161"/>
      <c r="H50" s="1161"/>
      <c r="I50" s="1161"/>
      <c r="J50" s="1162"/>
      <c r="K50" s="63">
        <v>81</v>
      </c>
      <c r="L50" s="64">
        <v>81</v>
      </c>
      <c r="M50" s="64">
        <v>71</v>
      </c>
      <c r="N50" s="64">
        <v>50</v>
      </c>
      <c r="O50" s="65">
        <v>50</v>
      </c>
      <c r="P50" s="48"/>
      <c r="Q50" s="48"/>
      <c r="R50" s="48"/>
      <c r="S50" s="48"/>
      <c r="T50" s="48"/>
      <c r="U50" s="48"/>
    </row>
    <row r="51" spans="1:21" ht="30.75" customHeight="1" x14ac:dyDescent="0.15">
      <c r="A51" s="48"/>
      <c r="B51" s="1157"/>
      <c r="C51" s="1158"/>
      <c r="D51" s="66"/>
      <c r="E51" s="1161" t="s">
        <v>16</v>
      </c>
      <c r="F51" s="1161"/>
      <c r="G51" s="1161"/>
      <c r="H51" s="1161"/>
      <c r="I51" s="1161"/>
      <c r="J51" s="1162"/>
      <c r="K51" s="63">
        <v>0</v>
      </c>
      <c r="L51" s="64">
        <v>1</v>
      </c>
      <c r="M51" s="64">
        <v>1</v>
      </c>
      <c r="N51" s="64" t="s">
        <v>512</v>
      </c>
      <c r="O51" s="65" t="s">
        <v>512</v>
      </c>
      <c r="P51" s="48"/>
      <c r="Q51" s="48"/>
      <c r="R51" s="48"/>
      <c r="S51" s="48"/>
      <c r="T51" s="48"/>
      <c r="U51" s="48"/>
    </row>
    <row r="52" spans="1:21" ht="30.75" customHeight="1" x14ac:dyDescent="0.15">
      <c r="A52" s="48"/>
      <c r="B52" s="1163" t="s">
        <v>17</v>
      </c>
      <c r="C52" s="1164"/>
      <c r="D52" s="66"/>
      <c r="E52" s="1161" t="s">
        <v>18</v>
      </c>
      <c r="F52" s="1161"/>
      <c r="G52" s="1161"/>
      <c r="H52" s="1161"/>
      <c r="I52" s="1161"/>
      <c r="J52" s="1162"/>
      <c r="K52" s="63">
        <v>9085</v>
      </c>
      <c r="L52" s="64">
        <v>9438</v>
      </c>
      <c r="M52" s="64">
        <v>8901</v>
      </c>
      <c r="N52" s="64">
        <v>9042</v>
      </c>
      <c r="O52" s="65">
        <v>9163</v>
      </c>
      <c r="P52" s="48"/>
      <c r="Q52" s="48"/>
      <c r="R52" s="48"/>
      <c r="S52" s="48"/>
      <c r="T52" s="48"/>
      <c r="U52" s="48"/>
    </row>
    <row r="53" spans="1:21" ht="30.75" customHeight="1" thickBot="1" x14ac:dyDescent="0.2">
      <c r="A53" s="48"/>
      <c r="B53" s="1165" t="s">
        <v>19</v>
      </c>
      <c r="C53" s="1166"/>
      <c r="D53" s="67"/>
      <c r="E53" s="1167" t="s">
        <v>20</v>
      </c>
      <c r="F53" s="1167"/>
      <c r="G53" s="1167"/>
      <c r="H53" s="1167"/>
      <c r="I53" s="1167"/>
      <c r="J53" s="1168"/>
      <c r="K53" s="68">
        <v>4525</v>
      </c>
      <c r="L53" s="69">
        <v>3665</v>
      </c>
      <c r="M53" s="69">
        <v>4232</v>
      </c>
      <c r="N53" s="69">
        <v>4289</v>
      </c>
      <c r="O53" s="70">
        <v>4079</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553</v>
      </c>
      <c r="L57" s="81" t="s">
        <v>554</v>
      </c>
      <c r="M57" s="81" t="s">
        <v>555</v>
      </c>
      <c r="N57" s="81" t="s">
        <v>556</v>
      </c>
      <c r="O57" s="82" t="s">
        <v>557</v>
      </c>
      <c r="P57" s="48"/>
      <c r="Q57" s="48"/>
      <c r="R57" s="48"/>
      <c r="S57" s="48"/>
      <c r="T57" s="48"/>
      <c r="U57" s="48"/>
    </row>
    <row r="58" spans="1:21" ht="31.5" customHeight="1" x14ac:dyDescent="0.15">
      <c r="B58" s="1169" t="s">
        <v>24</v>
      </c>
      <c r="C58" s="1170"/>
      <c r="D58" s="1175" t="s">
        <v>25</v>
      </c>
      <c r="E58" s="1176"/>
      <c r="F58" s="1176"/>
      <c r="G58" s="1176"/>
      <c r="H58" s="1176"/>
      <c r="I58" s="1176"/>
      <c r="J58" s="1177"/>
      <c r="K58" s="83">
        <v>0</v>
      </c>
      <c r="L58" s="84">
        <v>0</v>
      </c>
      <c r="M58" s="84">
        <v>0</v>
      </c>
      <c r="N58" s="84">
        <v>0</v>
      </c>
      <c r="O58" s="85">
        <v>0</v>
      </c>
    </row>
    <row r="59" spans="1:21" ht="31.5" customHeight="1" x14ac:dyDescent="0.15">
      <c r="B59" s="1171"/>
      <c r="C59" s="1172"/>
      <c r="D59" s="1178" t="s">
        <v>26</v>
      </c>
      <c r="E59" s="1179"/>
      <c r="F59" s="1179"/>
      <c r="G59" s="1179"/>
      <c r="H59" s="1179"/>
      <c r="I59" s="1179"/>
      <c r="J59" s="1180"/>
      <c r="K59" s="86">
        <v>3439</v>
      </c>
      <c r="L59" s="87">
        <v>2512</v>
      </c>
      <c r="M59" s="87">
        <v>2514</v>
      </c>
      <c r="N59" s="87">
        <v>3757</v>
      </c>
      <c r="O59" s="88">
        <v>3559</v>
      </c>
    </row>
    <row r="60" spans="1:21" ht="31.5" customHeight="1" thickBot="1" x14ac:dyDescent="0.2">
      <c r="B60" s="1173"/>
      <c r="C60" s="1174"/>
      <c r="D60" s="1181" t="s">
        <v>27</v>
      </c>
      <c r="E60" s="1182"/>
      <c r="F60" s="1182"/>
      <c r="G60" s="1182"/>
      <c r="H60" s="1182"/>
      <c r="I60" s="1182"/>
      <c r="J60" s="1183"/>
      <c r="K60" s="89">
        <v>369</v>
      </c>
      <c r="L60" s="90">
        <v>400</v>
      </c>
      <c r="M60" s="90">
        <v>431</v>
      </c>
      <c r="N60" s="90">
        <v>431</v>
      </c>
      <c r="O60" s="91">
        <v>431</v>
      </c>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sAHrvLyc/YVCT1gy+If8KMAeykS92jisKd/mL/7te0Zc7OTkjJavqP6gydcUOYsUr0ZFT5lf+FUVomHb+rHZ0g==" saltValue="On6sgsp2OQv1hEK6m8cDE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80" zoomScaleNormal="8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536</v>
      </c>
      <c r="J40" s="103" t="s">
        <v>537</v>
      </c>
      <c r="K40" s="103" t="s">
        <v>538</v>
      </c>
      <c r="L40" s="103" t="s">
        <v>539</v>
      </c>
      <c r="M40" s="104" t="s">
        <v>540</v>
      </c>
    </row>
    <row r="41" spans="2:13" ht="27.75" customHeight="1" x14ac:dyDescent="0.15">
      <c r="B41" s="1184" t="s">
        <v>30</v>
      </c>
      <c r="C41" s="1185"/>
      <c r="D41" s="105"/>
      <c r="E41" s="1190" t="s">
        <v>31</v>
      </c>
      <c r="F41" s="1190"/>
      <c r="G41" s="1190"/>
      <c r="H41" s="1191"/>
      <c r="I41" s="355">
        <v>118144</v>
      </c>
      <c r="J41" s="356">
        <v>123834</v>
      </c>
      <c r="K41" s="356">
        <v>124772</v>
      </c>
      <c r="L41" s="356">
        <v>122208</v>
      </c>
      <c r="M41" s="357">
        <v>120217</v>
      </c>
    </row>
    <row r="42" spans="2:13" ht="27.75" customHeight="1" x14ac:dyDescent="0.15">
      <c r="B42" s="1186"/>
      <c r="C42" s="1187"/>
      <c r="D42" s="106"/>
      <c r="E42" s="1192" t="s">
        <v>32</v>
      </c>
      <c r="F42" s="1192"/>
      <c r="G42" s="1192"/>
      <c r="H42" s="1193"/>
      <c r="I42" s="358">
        <v>341</v>
      </c>
      <c r="J42" s="359">
        <v>310</v>
      </c>
      <c r="K42" s="359">
        <v>244</v>
      </c>
      <c r="L42" s="359">
        <v>198</v>
      </c>
      <c r="M42" s="360">
        <v>150</v>
      </c>
    </row>
    <row r="43" spans="2:13" ht="27.75" customHeight="1" x14ac:dyDescent="0.15">
      <c r="B43" s="1186"/>
      <c r="C43" s="1187"/>
      <c r="D43" s="106"/>
      <c r="E43" s="1192" t="s">
        <v>33</v>
      </c>
      <c r="F43" s="1192"/>
      <c r="G43" s="1192"/>
      <c r="H43" s="1193"/>
      <c r="I43" s="358">
        <v>44113</v>
      </c>
      <c r="J43" s="359">
        <v>40350</v>
      </c>
      <c r="K43" s="359">
        <v>31523</v>
      </c>
      <c r="L43" s="359">
        <v>31450</v>
      </c>
      <c r="M43" s="360">
        <v>30314</v>
      </c>
    </row>
    <row r="44" spans="2:13" ht="27.75" customHeight="1" x14ac:dyDescent="0.15">
      <c r="B44" s="1186"/>
      <c r="C44" s="1187"/>
      <c r="D44" s="106"/>
      <c r="E44" s="1192" t="s">
        <v>34</v>
      </c>
      <c r="F44" s="1192"/>
      <c r="G44" s="1192"/>
      <c r="H44" s="1193"/>
      <c r="I44" s="358">
        <v>4320</v>
      </c>
      <c r="J44" s="359">
        <v>4555</v>
      </c>
      <c r="K44" s="359">
        <v>4654</v>
      </c>
      <c r="L44" s="359">
        <v>4475</v>
      </c>
      <c r="M44" s="360">
        <v>4762</v>
      </c>
    </row>
    <row r="45" spans="2:13" ht="27.75" customHeight="1" x14ac:dyDescent="0.15">
      <c r="B45" s="1186"/>
      <c r="C45" s="1187"/>
      <c r="D45" s="106"/>
      <c r="E45" s="1192" t="s">
        <v>35</v>
      </c>
      <c r="F45" s="1192"/>
      <c r="G45" s="1192"/>
      <c r="H45" s="1193"/>
      <c r="I45" s="358">
        <v>8675</v>
      </c>
      <c r="J45" s="359">
        <v>8815</v>
      </c>
      <c r="K45" s="359">
        <v>9025</v>
      </c>
      <c r="L45" s="359">
        <v>9231</v>
      </c>
      <c r="M45" s="360">
        <v>9653</v>
      </c>
    </row>
    <row r="46" spans="2:13" ht="27.75" customHeight="1" x14ac:dyDescent="0.15">
      <c r="B46" s="1186"/>
      <c r="C46" s="1187"/>
      <c r="D46" s="107"/>
      <c r="E46" s="1192" t="s">
        <v>36</v>
      </c>
      <c r="F46" s="1192"/>
      <c r="G46" s="1192"/>
      <c r="H46" s="1193"/>
      <c r="I46" s="358" t="s">
        <v>512</v>
      </c>
      <c r="J46" s="359" t="s">
        <v>512</v>
      </c>
      <c r="K46" s="359" t="s">
        <v>512</v>
      </c>
      <c r="L46" s="359" t="s">
        <v>512</v>
      </c>
      <c r="M46" s="360" t="s">
        <v>512</v>
      </c>
    </row>
    <row r="47" spans="2:13" ht="27.75" customHeight="1" x14ac:dyDescent="0.15">
      <c r="B47" s="1186"/>
      <c r="C47" s="1187"/>
      <c r="D47" s="108"/>
      <c r="E47" s="1194" t="s">
        <v>37</v>
      </c>
      <c r="F47" s="1195"/>
      <c r="G47" s="1195"/>
      <c r="H47" s="1196"/>
      <c r="I47" s="358" t="s">
        <v>512</v>
      </c>
      <c r="J47" s="359" t="s">
        <v>512</v>
      </c>
      <c r="K47" s="359" t="s">
        <v>512</v>
      </c>
      <c r="L47" s="359" t="s">
        <v>512</v>
      </c>
      <c r="M47" s="360" t="s">
        <v>512</v>
      </c>
    </row>
    <row r="48" spans="2:13" ht="27.75" customHeight="1" x14ac:dyDescent="0.15">
      <c r="B48" s="1186"/>
      <c r="C48" s="1187"/>
      <c r="D48" s="106"/>
      <c r="E48" s="1192" t="s">
        <v>38</v>
      </c>
      <c r="F48" s="1192"/>
      <c r="G48" s="1192"/>
      <c r="H48" s="1193"/>
      <c r="I48" s="358" t="s">
        <v>512</v>
      </c>
      <c r="J48" s="359" t="s">
        <v>512</v>
      </c>
      <c r="K48" s="359" t="s">
        <v>512</v>
      </c>
      <c r="L48" s="359" t="s">
        <v>512</v>
      </c>
      <c r="M48" s="360" t="s">
        <v>512</v>
      </c>
    </row>
    <row r="49" spans="2:13" ht="27.75" customHeight="1" x14ac:dyDescent="0.15">
      <c r="B49" s="1188"/>
      <c r="C49" s="1189"/>
      <c r="D49" s="106"/>
      <c r="E49" s="1192" t="s">
        <v>39</v>
      </c>
      <c r="F49" s="1192"/>
      <c r="G49" s="1192"/>
      <c r="H49" s="1193"/>
      <c r="I49" s="358" t="s">
        <v>512</v>
      </c>
      <c r="J49" s="359" t="s">
        <v>512</v>
      </c>
      <c r="K49" s="359" t="s">
        <v>512</v>
      </c>
      <c r="L49" s="359" t="s">
        <v>512</v>
      </c>
      <c r="M49" s="360" t="s">
        <v>512</v>
      </c>
    </row>
    <row r="50" spans="2:13" ht="27.75" customHeight="1" x14ac:dyDescent="0.15">
      <c r="B50" s="1197" t="s">
        <v>40</v>
      </c>
      <c r="C50" s="1198"/>
      <c r="D50" s="109"/>
      <c r="E50" s="1192" t="s">
        <v>41</v>
      </c>
      <c r="F50" s="1192"/>
      <c r="G50" s="1192"/>
      <c r="H50" s="1193"/>
      <c r="I50" s="358">
        <v>14666</v>
      </c>
      <c r="J50" s="359">
        <v>14788</v>
      </c>
      <c r="K50" s="359">
        <v>18606</v>
      </c>
      <c r="L50" s="359">
        <v>19130</v>
      </c>
      <c r="M50" s="360">
        <v>19615</v>
      </c>
    </row>
    <row r="51" spans="2:13" ht="27.75" customHeight="1" x14ac:dyDescent="0.15">
      <c r="B51" s="1186"/>
      <c r="C51" s="1187"/>
      <c r="D51" s="106"/>
      <c r="E51" s="1192" t="s">
        <v>42</v>
      </c>
      <c r="F51" s="1192"/>
      <c r="G51" s="1192"/>
      <c r="H51" s="1193"/>
      <c r="I51" s="358">
        <v>2641</v>
      </c>
      <c r="J51" s="359">
        <v>2019</v>
      </c>
      <c r="K51" s="359">
        <v>1919</v>
      </c>
      <c r="L51" s="359">
        <v>1843</v>
      </c>
      <c r="M51" s="360">
        <v>1749</v>
      </c>
    </row>
    <row r="52" spans="2:13" ht="27.75" customHeight="1" x14ac:dyDescent="0.15">
      <c r="B52" s="1188"/>
      <c r="C52" s="1189"/>
      <c r="D52" s="106"/>
      <c r="E52" s="1192" t="s">
        <v>43</v>
      </c>
      <c r="F52" s="1192"/>
      <c r="G52" s="1192"/>
      <c r="H52" s="1193"/>
      <c r="I52" s="358">
        <v>103320</v>
      </c>
      <c r="J52" s="359">
        <v>105556</v>
      </c>
      <c r="K52" s="359">
        <v>105310</v>
      </c>
      <c r="L52" s="359">
        <v>103396</v>
      </c>
      <c r="M52" s="360">
        <v>102083</v>
      </c>
    </row>
    <row r="53" spans="2:13" ht="27.75" customHeight="1" thickBot="1" x14ac:dyDescent="0.2">
      <c r="B53" s="1199" t="s">
        <v>19</v>
      </c>
      <c r="C53" s="1200"/>
      <c r="D53" s="110"/>
      <c r="E53" s="1201" t="s">
        <v>44</v>
      </c>
      <c r="F53" s="1201"/>
      <c r="G53" s="1201"/>
      <c r="H53" s="1202"/>
      <c r="I53" s="361">
        <v>54966</v>
      </c>
      <c r="J53" s="362">
        <v>55502</v>
      </c>
      <c r="K53" s="362">
        <v>44383</v>
      </c>
      <c r="L53" s="362">
        <v>43192</v>
      </c>
      <c r="M53" s="363">
        <v>41649</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rBY8zGniyiESwCFueAVenTfD0dVlNJh1lTzndTsVAXzpRs7r0uSrnEzXLFm84MAd/w2v65IWH2ONr59ig3ZMLw==" saltValue="qO1CSKqQpPyDGsfiHAJS3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80" zoomScaleNormal="8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538</v>
      </c>
      <c r="G54" s="119" t="s">
        <v>539</v>
      </c>
      <c r="H54" s="120" t="s">
        <v>540</v>
      </c>
    </row>
    <row r="55" spans="2:8" ht="52.5" customHeight="1" x14ac:dyDescent="0.15">
      <c r="B55" s="121"/>
      <c r="C55" s="1211" t="s">
        <v>46</v>
      </c>
      <c r="D55" s="1211"/>
      <c r="E55" s="1212"/>
      <c r="F55" s="122">
        <v>3399</v>
      </c>
      <c r="G55" s="122">
        <v>3401</v>
      </c>
      <c r="H55" s="123">
        <v>3402</v>
      </c>
    </row>
    <row r="56" spans="2:8" ht="52.5" customHeight="1" x14ac:dyDescent="0.15">
      <c r="B56" s="124"/>
      <c r="C56" s="1213" t="s">
        <v>47</v>
      </c>
      <c r="D56" s="1213"/>
      <c r="E56" s="1214"/>
      <c r="F56" s="125">
        <v>3757</v>
      </c>
      <c r="G56" s="125">
        <v>3559</v>
      </c>
      <c r="H56" s="126">
        <v>3561</v>
      </c>
    </row>
    <row r="57" spans="2:8" ht="53.25" customHeight="1" x14ac:dyDescent="0.15">
      <c r="B57" s="124"/>
      <c r="C57" s="1215" t="s">
        <v>48</v>
      </c>
      <c r="D57" s="1215"/>
      <c r="E57" s="1216"/>
      <c r="F57" s="127">
        <v>9638</v>
      </c>
      <c r="G57" s="127">
        <v>9934</v>
      </c>
      <c r="H57" s="128">
        <v>9668</v>
      </c>
    </row>
    <row r="58" spans="2:8" ht="45.75" customHeight="1" x14ac:dyDescent="0.15">
      <c r="B58" s="129"/>
      <c r="C58" s="1203" t="s">
        <v>569</v>
      </c>
      <c r="D58" s="1204"/>
      <c r="E58" s="1205"/>
      <c r="F58" s="130">
        <v>3886</v>
      </c>
      <c r="G58" s="130">
        <v>3834</v>
      </c>
      <c r="H58" s="131">
        <v>3710</v>
      </c>
    </row>
    <row r="59" spans="2:8" ht="45.75" customHeight="1" x14ac:dyDescent="0.15">
      <c r="B59" s="129"/>
      <c r="C59" s="1203" t="s">
        <v>570</v>
      </c>
      <c r="D59" s="1204"/>
      <c r="E59" s="1205"/>
      <c r="F59" s="130">
        <v>1108</v>
      </c>
      <c r="G59" s="130">
        <v>1569</v>
      </c>
      <c r="H59" s="131">
        <v>1538</v>
      </c>
    </row>
    <row r="60" spans="2:8" ht="45.75" customHeight="1" x14ac:dyDescent="0.15">
      <c r="B60" s="129"/>
      <c r="C60" s="1203" t="s">
        <v>571</v>
      </c>
      <c r="D60" s="1204"/>
      <c r="E60" s="1205"/>
      <c r="F60" s="130">
        <v>2081</v>
      </c>
      <c r="G60" s="130">
        <v>1766</v>
      </c>
      <c r="H60" s="131">
        <v>1266</v>
      </c>
    </row>
    <row r="61" spans="2:8" ht="45.75" customHeight="1" x14ac:dyDescent="0.15">
      <c r="B61" s="129"/>
      <c r="C61" s="1203" t="s">
        <v>572</v>
      </c>
      <c r="D61" s="1204"/>
      <c r="E61" s="1205"/>
      <c r="F61" s="130">
        <v>120</v>
      </c>
      <c r="G61" s="130">
        <v>384</v>
      </c>
      <c r="H61" s="131">
        <v>611</v>
      </c>
    </row>
    <row r="62" spans="2:8" ht="45.75" customHeight="1" thickBot="1" x14ac:dyDescent="0.2">
      <c r="B62" s="132"/>
      <c r="C62" s="1206" t="s">
        <v>573</v>
      </c>
      <c r="D62" s="1207"/>
      <c r="E62" s="1208"/>
      <c r="F62" s="133">
        <v>473</v>
      </c>
      <c r="G62" s="133">
        <v>525</v>
      </c>
      <c r="H62" s="134">
        <v>564</v>
      </c>
    </row>
    <row r="63" spans="2:8" ht="52.5" customHeight="1" thickBot="1" x14ac:dyDescent="0.2">
      <c r="B63" s="135"/>
      <c r="C63" s="1209" t="s">
        <v>49</v>
      </c>
      <c r="D63" s="1209"/>
      <c r="E63" s="1210"/>
      <c r="F63" s="136">
        <v>16794</v>
      </c>
      <c r="G63" s="136">
        <v>16893</v>
      </c>
      <c r="H63" s="137">
        <v>16632</v>
      </c>
    </row>
    <row r="64" spans="2:8" x14ac:dyDescent="0.15"/>
  </sheetData>
  <sheetProtection algorithmName="SHA-512" hashValue="cYyDBDy+TRMKnqWtoLtuLwz4WeBYQS1aOBjqAytPr7rZ0aO+T2cCDbfi9yymEKDKawEYSoNuaMi66xnkYel4lA==" saltValue="5KYeQ3OMicwYPHJd7OXPd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535</v>
      </c>
      <c r="G2" s="151"/>
      <c r="H2" s="152"/>
    </row>
    <row r="3" spans="1:8" x14ac:dyDescent="0.15">
      <c r="A3" s="148" t="s">
        <v>528</v>
      </c>
      <c r="B3" s="153"/>
      <c r="C3" s="154"/>
      <c r="D3" s="155">
        <v>78575</v>
      </c>
      <c r="E3" s="156"/>
      <c r="F3" s="157">
        <v>51849</v>
      </c>
      <c r="G3" s="158"/>
      <c r="H3" s="159"/>
    </row>
    <row r="4" spans="1:8" x14ac:dyDescent="0.15">
      <c r="A4" s="160"/>
      <c r="B4" s="161"/>
      <c r="C4" s="162"/>
      <c r="D4" s="163">
        <v>40905</v>
      </c>
      <c r="E4" s="164"/>
      <c r="F4" s="165">
        <v>26326</v>
      </c>
      <c r="G4" s="166"/>
      <c r="H4" s="167"/>
    </row>
    <row r="5" spans="1:8" x14ac:dyDescent="0.15">
      <c r="A5" s="148" t="s">
        <v>530</v>
      </c>
      <c r="B5" s="153"/>
      <c r="C5" s="154"/>
      <c r="D5" s="155">
        <v>96355</v>
      </c>
      <c r="E5" s="156"/>
      <c r="F5" s="157">
        <v>52191</v>
      </c>
      <c r="G5" s="158"/>
      <c r="H5" s="159"/>
    </row>
    <row r="6" spans="1:8" x14ac:dyDescent="0.15">
      <c r="A6" s="160"/>
      <c r="B6" s="161"/>
      <c r="C6" s="162"/>
      <c r="D6" s="163">
        <v>47019</v>
      </c>
      <c r="E6" s="164"/>
      <c r="F6" s="165">
        <v>26807</v>
      </c>
      <c r="G6" s="166"/>
      <c r="H6" s="167"/>
    </row>
    <row r="7" spans="1:8" x14ac:dyDescent="0.15">
      <c r="A7" s="148" t="s">
        <v>531</v>
      </c>
      <c r="B7" s="153"/>
      <c r="C7" s="154"/>
      <c r="D7" s="155">
        <v>56769</v>
      </c>
      <c r="E7" s="156"/>
      <c r="F7" s="157">
        <v>48105</v>
      </c>
      <c r="G7" s="158"/>
      <c r="H7" s="159"/>
    </row>
    <row r="8" spans="1:8" x14ac:dyDescent="0.15">
      <c r="A8" s="160"/>
      <c r="B8" s="161"/>
      <c r="C8" s="162"/>
      <c r="D8" s="163">
        <v>23466</v>
      </c>
      <c r="E8" s="164"/>
      <c r="F8" s="165">
        <v>24072</v>
      </c>
      <c r="G8" s="166"/>
      <c r="H8" s="167"/>
    </row>
    <row r="9" spans="1:8" x14ac:dyDescent="0.15">
      <c r="A9" s="148" t="s">
        <v>532</v>
      </c>
      <c r="B9" s="153"/>
      <c r="C9" s="154"/>
      <c r="D9" s="155">
        <v>43127</v>
      </c>
      <c r="E9" s="156"/>
      <c r="F9" s="157">
        <v>47446</v>
      </c>
      <c r="G9" s="158"/>
      <c r="H9" s="159"/>
    </row>
    <row r="10" spans="1:8" x14ac:dyDescent="0.15">
      <c r="A10" s="160"/>
      <c r="B10" s="161"/>
      <c r="C10" s="162"/>
      <c r="D10" s="163">
        <v>20518</v>
      </c>
      <c r="E10" s="164"/>
      <c r="F10" s="165">
        <v>24371</v>
      </c>
      <c r="G10" s="166"/>
      <c r="H10" s="167"/>
    </row>
    <row r="11" spans="1:8" x14ac:dyDescent="0.15">
      <c r="A11" s="148" t="s">
        <v>533</v>
      </c>
      <c r="B11" s="153"/>
      <c r="C11" s="154"/>
      <c r="D11" s="155">
        <v>53989</v>
      </c>
      <c r="E11" s="156"/>
      <c r="F11" s="157">
        <v>48387</v>
      </c>
      <c r="G11" s="158"/>
      <c r="H11" s="159"/>
    </row>
    <row r="12" spans="1:8" x14ac:dyDescent="0.15">
      <c r="A12" s="160"/>
      <c r="B12" s="161"/>
      <c r="C12" s="168"/>
      <c r="D12" s="163">
        <v>21710</v>
      </c>
      <c r="E12" s="164"/>
      <c r="F12" s="165">
        <v>25592</v>
      </c>
      <c r="G12" s="166"/>
      <c r="H12" s="167"/>
    </row>
    <row r="13" spans="1:8" x14ac:dyDescent="0.15">
      <c r="A13" s="148"/>
      <c r="B13" s="153"/>
      <c r="C13" s="169"/>
      <c r="D13" s="170">
        <v>65763</v>
      </c>
      <c r="E13" s="171"/>
      <c r="F13" s="172">
        <v>49596</v>
      </c>
      <c r="G13" s="173"/>
      <c r="H13" s="159"/>
    </row>
    <row r="14" spans="1:8" x14ac:dyDescent="0.15">
      <c r="A14" s="160"/>
      <c r="B14" s="161"/>
      <c r="C14" s="162"/>
      <c r="D14" s="163">
        <v>30724</v>
      </c>
      <c r="E14" s="164"/>
      <c r="F14" s="165">
        <v>25434</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3.86</v>
      </c>
      <c r="C19" s="174">
        <f>ROUND(VALUE(SUBSTITUTE(実質収支比率等に係る経年分析!G$48,"▲","-")),2)</f>
        <v>4.8</v>
      </c>
      <c r="D19" s="174">
        <f>ROUND(VALUE(SUBSTITUTE(実質収支比率等に係る経年分析!H$48,"▲","-")),2)</f>
        <v>5.81</v>
      </c>
      <c r="E19" s="174">
        <f>ROUND(VALUE(SUBSTITUTE(実質収支比率等に係る経年分析!I$48,"▲","-")),2)</f>
        <v>6.13</v>
      </c>
      <c r="F19" s="174">
        <f>ROUND(VALUE(SUBSTITUTE(実質収支比率等に係る経年分析!J$48,"▲","-")),2)</f>
        <v>5.57</v>
      </c>
    </row>
    <row r="20" spans="1:11" x14ac:dyDescent="0.15">
      <c r="A20" s="174" t="s">
        <v>53</v>
      </c>
      <c r="B20" s="174">
        <f>ROUND(VALUE(SUBSTITUTE(実質収支比率等に係る経年分析!F$47,"▲","-")),2)</f>
        <v>5.44</v>
      </c>
      <c r="C20" s="174">
        <f>ROUND(VALUE(SUBSTITUTE(実質収支比率等に係る経年分析!G$47,"▲","-")),2)</f>
        <v>4.74</v>
      </c>
      <c r="D20" s="174">
        <f>ROUND(VALUE(SUBSTITUTE(実質収支比率等に係る経年分析!H$47,"▲","-")),2)</f>
        <v>6.19</v>
      </c>
      <c r="E20" s="174">
        <f>ROUND(VALUE(SUBSTITUTE(実質収支比率等に係る経年分析!I$47,"▲","-")),2)</f>
        <v>6.35</v>
      </c>
      <c r="F20" s="174">
        <f>ROUND(VALUE(SUBSTITUTE(実質収支比率等に係る経年分析!J$47,"▲","-")),2)</f>
        <v>6.24</v>
      </c>
    </row>
    <row r="21" spans="1:11" x14ac:dyDescent="0.15">
      <c r="A21" s="174" t="s">
        <v>54</v>
      </c>
      <c r="B21" s="174">
        <f>IF(ISNUMBER(VALUE(SUBSTITUTE(実質収支比率等に係る経年分析!F$49,"▲","-"))),ROUND(VALUE(SUBSTITUTE(実質収支比率等に係る経年分析!F$49,"▲","-")),2),NA())</f>
        <v>-0.2</v>
      </c>
      <c r="C21" s="174">
        <f>IF(ISNUMBER(VALUE(SUBSTITUTE(実質収支比率等に係る経年分析!G$49,"▲","-"))),ROUND(VALUE(SUBSTITUTE(実質収支比率等に係る経年分析!G$49,"▲","-")),2),NA())</f>
        <v>0.37</v>
      </c>
      <c r="D21" s="174">
        <f>IF(ISNUMBER(VALUE(SUBSTITUTE(実質収支比率等に係る経年分析!H$49,"▲","-"))),ROUND(VALUE(SUBSTITUTE(実質収支比率等に係る経年分析!H$49,"▲","-")),2),NA())</f>
        <v>2.85</v>
      </c>
      <c r="E21" s="174">
        <f>IF(ISNUMBER(VALUE(SUBSTITUTE(実質収支比率等に係る経年分析!I$49,"▲","-"))),ROUND(VALUE(SUBSTITUTE(実質収支比率等に係る経年分析!I$49,"▲","-")),2),NA())</f>
        <v>0.17</v>
      </c>
      <c r="F21" s="174">
        <f>IF(ISNUMBER(VALUE(SUBSTITUTE(実質収支比率等に係る経年分析!J$49,"▲","-"))),ROUND(VALUE(SUBSTITUTE(実質収支比率等に係る経年分析!J$49,"▲","-")),2),NA())</f>
        <v>-0.44</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0.5</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0.32</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0.25</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0.23</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0.15</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地方卸売市場八戸市魚市場特別会計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0.04</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0.03</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0.04</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0.03</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0.06</v>
      </c>
    </row>
    <row r="30" spans="1:11" x14ac:dyDescent="0.15">
      <c r="A30" s="175" t="str">
        <f>IF(連結実質赤字比率に係る赤字・黒字の構成分析!C$40="",NA(),連結実質赤字比率に係る赤字・黒字の構成分析!C$40)</f>
        <v>後期高齢者医療特別会計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0.14000000000000001</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0.11</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0.12</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0.15</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0.14000000000000001</v>
      </c>
    </row>
    <row r="31" spans="1:11" x14ac:dyDescent="0.15">
      <c r="A31" s="175" t="str">
        <f>IF(連結実質赤字比率に係る赤字・黒字の構成分析!C$39="",NA(),連結実質赤字比率に係る赤字・黒字の構成分析!C$39)</f>
        <v>八戸市自動車運送事業会計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0.87</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0.56000000000000005</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0.35</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0.33</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0.38</v>
      </c>
    </row>
    <row r="32" spans="1:11" x14ac:dyDescent="0.15">
      <c r="A32" s="175" t="str">
        <f>IF(連結実質赤字比率に係る赤字・黒字の構成分析!C$38="",NA(),連結実質赤字比率に係る赤字・黒字の構成分析!C$38)</f>
        <v>介護保険特別会計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0.71</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1.05</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0.65</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1.44</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0.87</v>
      </c>
    </row>
    <row r="33" spans="1:16" x14ac:dyDescent="0.15">
      <c r="A33" s="175" t="str">
        <f>IF(連結実質赤字比率に係る赤字・黒字の構成分析!C$37="",NA(),連結実質赤字比率に係る赤字・黒字の構成分析!C$37)</f>
        <v>国民健康保険特別会計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0.72</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0.79</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0.75</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1.05</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1.1100000000000001</v>
      </c>
    </row>
    <row r="34" spans="1:16" x14ac:dyDescent="0.15">
      <c r="A34" s="175" t="str">
        <f>IF(連結実質赤字比率に係る赤字・黒字の構成分析!C$36="",NA(),連結実質赤字比率に係る赤字・黒字の構成分析!C$36)</f>
        <v>八戸市下水道事業会計</v>
      </c>
      <c r="B34" s="175" t="e">
        <f>IF(ROUND(VALUE(SUBSTITUTE(連結実質赤字比率に係る赤字・黒字の構成分析!F$36,"▲", "-")), 2) &lt; 0, ABS(ROUND(VALUE(SUBSTITUTE(連結実質赤字比率に係る赤字・黒字の構成分析!F$36,"▲", "-")), 2)), NA())</f>
        <v>#VALUE!</v>
      </c>
      <c r="C34" s="175" t="e">
        <f>IF(ROUND(VALUE(SUBSTITUTE(連結実質赤字比率に係る赤字・黒字の構成分析!F$36,"▲", "-")), 2) &gt;= 0, ABS(ROUND(VALUE(SUBSTITUTE(連結実質赤字比率に係る赤字・黒字の構成分析!F$36,"▲", "-")), 2)), NA())</f>
        <v>#VALUE!</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0.25</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0.92</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1.36</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1.61</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3.63</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4.57</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5.61</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5.98</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5.49</v>
      </c>
    </row>
    <row r="36" spans="1:16" x14ac:dyDescent="0.15">
      <c r="A36" s="175" t="str">
        <f>IF(連結実質赤字比率に係る赤字・黒字の構成分析!C$34="",NA(),連結実質赤字比率に係る赤字・黒字の構成分析!C$34)</f>
        <v>八戸市立市民病院事業会計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23.21</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24.58</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24.13</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25.69</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24.44</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9085</v>
      </c>
      <c r="E42" s="176"/>
      <c r="F42" s="176"/>
      <c r="G42" s="176">
        <f>'実質公債費比率（分子）の構造'!L$52</f>
        <v>9438</v>
      </c>
      <c r="H42" s="176"/>
      <c r="I42" s="176"/>
      <c r="J42" s="176">
        <f>'実質公債費比率（分子）の構造'!M$52</f>
        <v>8901</v>
      </c>
      <c r="K42" s="176"/>
      <c r="L42" s="176"/>
      <c r="M42" s="176">
        <f>'実質公債費比率（分子）の構造'!N$52</f>
        <v>9042</v>
      </c>
      <c r="N42" s="176"/>
      <c r="O42" s="176"/>
      <c r="P42" s="176">
        <f>'実質公債費比率（分子）の構造'!O$52</f>
        <v>9163</v>
      </c>
    </row>
    <row r="43" spans="1:16" x14ac:dyDescent="0.15">
      <c r="A43" s="176" t="s">
        <v>16</v>
      </c>
      <c r="B43" s="176">
        <f>'実質公債費比率（分子）の構造'!K$51</f>
        <v>0</v>
      </c>
      <c r="C43" s="176"/>
      <c r="D43" s="176"/>
      <c r="E43" s="176">
        <f>'実質公債費比率（分子）の構造'!L$51</f>
        <v>1</v>
      </c>
      <c r="F43" s="176"/>
      <c r="G43" s="176"/>
      <c r="H43" s="176">
        <f>'実質公債費比率（分子）の構造'!M$51</f>
        <v>1</v>
      </c>
      <c r="I43" s="176"/>
      <c r="J43" s="176"/>
      <c r="K43" s="176" t="str">
        <f>'実質公債費比率（分子）の構造'!N$51</f>
        <v>-</v>
      </c>
      <c r="L43" s="176"/>
      <c r="M43" s="176"/>
      <c r="N43" s="176" t="str">
        <f>'実質公債費比率（分子）の構造'!O$51</f>
        <v>-</v>
      </c>
      <c r="O43" s="176"/>
      <c r="P43" s="176"/>
    </row>
    <row r="44" spans="1:16" x14ac:dyDescent="0.15">
      <c r="A44" s="176" t="s">
        <v>62</v>
      </c>
      <c r="B44" s="176">
        <f>'実質公債費比率（分子）の構造'!K$50</f>
        <v>81</v>
      </c>
      <c r="C44" s="176"/>
      <c r="D44" s="176"/>
      <c r="E44" s="176">
        <f>'実質公債費比率（分子）の構造'!L$50</f>
        <v>81</v>
      </c>
      <c r="F44" s="176"/>
      <c r="G44" s="176"/>
      <c r="H44" s="176">
        <f>'実質公債費比率（分子）の構造'!M$50</f>
        <v>71</v>
      </c>
      <c r="I44" s="176"/>
      <c r="J44" s="176"/>
      <c r="K44" s="176">
        <f>'実質公債費比率（分子）の構造'!N$50</f>
        <v>50</v>
      </c>
      <c r="L44" s="176"/>
      <c r="M44" s="176"/>
      <c r="N44" s="176">
        <f>'実質公債費比率（分子）の構造'!O$50</f>
        <v>50</v>
      </c>
      <c r="O44" s="176"/>
      <c r="P44" s="176"/>
    </row>
    <row r="45" spans="1:16" x14ac:dyDescent="0.15">
      <c r="A45" s="176" t="s">
        <v>63</v>
      </c>
      <c r="B45" s="176">
        <f>'実質公債費比率（分子）の構造'!K$49</f>
        <v>400</v>
      </c>
      <c r="C45" s="176"/>
      <c r="D45" s="176"/>
      <c r="E45" s="176">
        <f>'実質公債費比率（分子）の構造'!L$49</f>
        <v>376</v>
      </c>
      <c r="F45" s="176"/>
      <c r="G45" s="176"/>
      <c r="H45" s="176">
        <f>'実質公債費比率（分子）の構造'!M$49</f>
        <v>452</v>
      </c>
      <c r="I45" s="176"/>
      <c r="J45" s="176"/>
      <c r="K45" s="176">
        <f>'実質公債費比率（分子）の構造'!N$49</f>
        <v>509</v>
      </c>
      <c r="L45" s="176"/>
      <c r="M45" s="176"/>
      <c r="N45" s="176">
        <f>'実質公債費比率（分子）の構造'!O$49</f>
        <v>543</v>
      </c>
      <c r="O45" s="176"/>
      <c r="P45" s="176"/>
    </row>
    <row r="46" spans="1:16" x14ac:dyDescent="0.15">
      <c r="A46" s="176" t="s">
        <v>64</v>
      </c>
      <c r="B46" s="176">
        <f>'実質公債費比率（分子）の構造'!K$48</f>
        <v>3994</v>
      </c>
      <c r="C46" s="176"/>
      <c r="D46" s="176"/>
      <c r="E46" s="176">
        <f>'実質公債費比率（分子）の構造'!L$48</f>
        <v>3338</v>
      </c>
      <c r="F46" s="176"/>
      <c r="G46" s="176"/>
      <c r="H46" s="176">
        <f>'実質公債費比率（分子）の構造'!M$48</f>
        <v>2829</v>
      </c>
      <c r="I46" s="176"/>
      <c r="J46" s="176"/>
      <c r="K46" s="176">
        <f>'実質公債費比率（分子）の構造'!N$48</f>
        <v>2843</v>
      </c>
      <c r="L46" s="176"/>
      <c r="M46" s="176"/>
      <c r="N46" s="176">
        <f>'実質公債費比率（分子）の構造'!O$48</f>
        <v>2791</v>
      </c>
      <c r="O46" s="176"/>
      <c r="P46" s="176"/>
    </row>
    <row r="47" spans="1:16" x14ac:dyDescent="0.15">
      <c r="A47" s="176" t="s">
        <v>12</v>
      </c>
      <c r="B47" s="176">
        <f>'実質公債費比率（分子）の構造'!K$47</f>
        <v>99</v>
      </c>
      <c r="C47" s="176"/>
      <c r="D47" s="176"/>
      <c r="E47" s="176">
        <f>'実質公債費比率（分子）の構造'!L$47</f>
        <v>31</v>
      </c>
      <c r="F47" s="176"/>
      <c r="G47" s="176"/>
      <c r="H47" s="176">
        <f>'実質公債費比率（分子）の構造'!M$47</f>
        <v>31</v>
      </c>
      <c r="I47" s="176"/>
      <c r="J47" s="176"/>
      <c r="K47" s="176">
        <f>'実質公債費比率（分子）の構造'!N$47</f>
        <v>31</v>
      </c>
      <c r="L47" s="176"/>
      <c r="M47" s="176"/>
      <c r="N47" s="176">
        <f>'実質公債費比率（分子）の構造'!O$47</f>
        <v>31</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9036</v>
      </c>
      <c r="C49" s="176"/>
      <c r="D49" s="176"/>
      <c r="E49" s="176">
        <f>'実質公債費比率（分子）の構造'!L$45</f>
        <v>9276</v>
      </c>
      <c r="F49" s="176"/>
      <c r="G49" s="176"/>
      <c r="H49" s="176">
        <f>'実質公債費比率（分子）の構造'!M$45</f>
        <v>9749</v>
      </c>
      <c r="I49" s="176"/>
      <c r="J49" s="176"/>
      <c r="K49" s="176">
        <f>'実質公債費比率（分子）の構造'!N$45</f>
        <v>9898</v>
      </c>
      <c r="L49" s="176"/>
      <c r="M49" s="176"/>
      <c r="N49" s="176">
        <f>'実質公債費比率（分子）の構造'!O$45</f>
        <v>9827</v>
      </c>
      <c r="O49" s="176"/>
      <c r="P49" s="176"/>
    </row>
    <row r="50" spans="1:16" x14ac:dyDescent="0.15">
      <c r="A50" s="176" t="s">
        <v>67</v>
      </c>
      <c r="B50" s="176" t="e">
        <f>NA()</f>
        <v>#N/A</v>
      </c>
      <c r="C50" s="176">
        <f>IF(ISNUMBER('実質公債費比率（分子）の構造'!K$53),'実質公債費比率（分子）の構造'!K$53,NA())</f>
        <v>4525</v>
      </c>
      <c r="D50" s="176" t="e">
        <f>NA()</f>
        <v>#N/A</v>
      </c>
      <c r="E50" s="176" t="e">
        <f>NA()</f>
        <v>#N/A</v>
      </c>
      <c r="F50" s="176">
        <f>IF(ISNUMBER('実質公債費比率（分子）の構造'!L$53),'実質公債費比率（分子）の構造'!L$53,NA())</f>
        <v>3665</v>
      </c>
      <c r="G50" s="176" t="e">
        <f>NA()</f>
        <v>#N/A</v>
      </c>
      <c r="H50" s="176" t="e">
        <f>NA()</f>
        <v>#N/A</v>
      </c>
      <c r="I50" s="176">
        <f>IF(ISNUMBER('実質公債費比率（分子）の構造'!M$53),'実質公債費比率（分子）の構造'!M$53,NA())</f>
        <v>4232</v>
      </c>
      <c r="J50" s="176" t="e">
        <f>NA()</f>
        <v>#N/A</v>
      </c>
      <c r="K50" s="176" t="e">
        <f>NA()</f>
        <v>#N/A</v>
      </c>
      <c r="L50" s="176">
        <f>IF(ISNUMBER('実質公債費比率（分子）の構造'!N$53),'実質公債費比率（分子）の構造'!N$53,NA())</f>
        <v>4289</v>
      </c>
      <c r="M50" s="176" t="e">
        <f>NA()</f>
        <v>#N/A</v>
      </c>
      <c r="N50" s="176" t="e">
        <f>NA()</f>
        <v>#N/A</v>
      </c>
      <c r="O50" s="176">
        <f>IF(ISNUMBER('実質公債費比率（分子）の構造'!O$53),'実質公債費比率（分子）の構造'!O$53,NA())</f>
        <v>4079</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103320</v>
      </c>
      <c r="E56" s="175"/>
      <c r="F56" s="175"/>
      <c r="G56" s="175">
        <f>'将来負担比率（分子）の構造'!J$52</f>
        <v>105556</v>
      </c>
      <c r="H56" s="175"/>
      <c r="I56" s="175"/>
      <c r="J56" s="175">
        <f>'将来負担比率（分子）の構造'!K$52</f>
        <v>105310</v>
      </c>
      <c r="K56" s="175"/>
      <c r="L56" s="175"/>
      <c r="M56" s="175">
        <f>'将来負担比率（分子）の構造'!L$52</f>
        <v>103396</v>
      </c>
      <c r="N56" s="175"/>
      <c r="O56" s="175"/>
      <c r="P56" s="175">
        <f>'将来負担比率（分子）の構造'!M$52</f>
        <v>102083</v>
      </c>
    </row>
    <row r="57" spans="1:16" x14ac:dyDescent="0.15">
      <c r="A57" s="175" t="s">
        <v>42</v>
      </c>
      <c r="B57" s="175"/>
      <c r="C57" s="175"/>
      <c r="D57" s="175">
        <f>'将来負担比率（分子）の構造'!I$51</f>
        <v>2641</v>
      </c>
      <c r="E57" s="175"/>
      <c r="F57" s="175"/>
      <c r="G57" s="175">
        <f>'将来負担比率（分子）の構造'!J$51</f>
        <v>2019</v>
      </c>
      <c r="H57" s="175"/>
      <c r="I57" s="175"/>
      <c r="J57" s="175">
        <f>'将来負担比率（分子）の構造'!K$51</f>
        <v>1919</v>
      </c>
      <c r="K57" s="175"/>
      <c r="L57" s="175"/>
      <c r="M57" s="175">
        <f>'将来負担比率（分子）の構造'!L$51</f>
        <v>1843</v>
      </c>
      <c r="N57" s="175"/>
      <c r="O57" s="175"/>
      <c r="P57" s="175">
        <f>'将来負担比率（分子）の構造'!M$51</f>
        <v>1749</v>
      </c>
    </row>
    <row r="58" spans="1:16" x14ac:dyDescent="0.15">
      <c r="A58" s="175" t="s">
        <v>41</v>
      </c>
      <c r="B58" s="175"/>
      <c r="C58" s="175"/>
      <c r="D58" s="175">
        <f>'将来負担比率（分子）の構造'!I$50</f>
        <v>14666</v>
      </c>
      <c r="E58" s="175"/>
      <c r="F58" s="175"/>
      <c r="G58" s="175">
        <f>'将来負担比率（分子）の構造'!J$50</f>
        <v>14788</v>
      </c>
      <c r="H58" s="175"/>
      <c r="I58" s="175"/>
      <c r="J58" s="175">
        <f>'将来負担比率（分子）の構造'!K$50</f>
        <v>18606</v>
      </c>
      <c r="K58" s="175"/>
      <c r="L58" s="175"/>
      <c r="M58" s="175">
        <f>'将来負担比率（分子）の構造'!L$50</f>
        <v>19130</v>
      </c>
      <c r="N58" s="175"/>
      <c r="O58" s="175"/>
      <c r="P58" s="175">
        <f>'将来負担比率（分子）の構造'!M$50</f>
        <v>19615</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8675</v>
      </c>
      <c r="C62" s="175"/>
      <c r="D62" s="175"/>
      <c r="E62" s="175">
        <f>'将来負担比率（分子）の構造'!J$45</f>
        <v>8815</v>
      </c>
      <c r="F62" s="175"/>
      <c r="G62" s="175"/>
      <c r="H62" s="175">
        <f>'将来負担比率（分子）の構造'!K$45</f>
        <v>9025</v>
      </c>
      <c r="I62" s="175"/>
      <c r="J62" s="175"/>
      <c r="K62" s="175">
        <f>'将来負担比率（分子）の構造'!L$45</f>
        <v>9231</v>
      </c>
      <c r="L62" s="175"/>
      <c r="M62" s="175"/>
      <c r="N62" s="175">
        <f>'将来負担比率（分子）の構造'!M$45</f>
        <v>9653</v>
      </c>
      <c r="O62" s="175"/>
      <c r="P62" s="175"/>
    </row>
    <row r="63" spans="1:16" x14ac:dyDescent="0.15">
      <c r="A63" s="175" t="s">
        <v>34</v>
      </c>
      <c r="B63" s="175">
        <f>'将来負担比率（分子）の構造'!I$44</f>
        <v>4320</v>
      </c>
      <c r="C63" s="175"/>
      <c r="D63" s="175"/>
      <c r="E63" s="175">
        <f>'将来負担比率（分子）の構造'!J$44</f>
        <v>4555</v>
      </c>
      <c r="F63" s="175"/>
      <c r="G63" s="175"/>
      <c r="H63" s="175">
        <f>'将来負担比率（分子）の構造'!K$44</f>
        <v>4654</v>
      </c>
      <c r="I63" s="175"/>
      <c r="J63" s="175"/>
      <c r="K63" s="175">
        <f>'将来負担比率（分子）の構造'!L$44</f>
        <v>4475</v>
      </c>
      <c r="L63" s="175"/>
      <c r="M63" s="175"/>
      <c r="N63" s="175">
        <f>'将来負担比率（分子）の構造'!M$44</f>
        <v>4762</v>
      </c>
      <c r="O63" s="175"/>
      <c r="P63" s="175"/>
    </row>
    <row r="64" spans="1:16" x14ac:dyDescent="0.15">
      <c r="A64" s="175" t="s">
        <v>33</v>
      </c>
      <c r="B64" s="175">
        <f>'将来負担比率（分子）の構造'!I$43</f>
        <v>44113</v>
      </c>
      <c r="C64" s="175"/>
      <c r="D64" s="175"/>
      <c r="E64" s="175">
        <f>'将来負担比率（分子）の構造'!J$43</f>
        <v>40350</v>
      </c>
      <c r="F64" s="175"/>
      <c r="G64" s="175"/>
      <c r="H64" s="175">
        <f>'将来負担比率（分子）の構造'!K$43</f>
        <v>31523</v>
      </c>
      <c r="I64" s="175"/>
      <c r="J64" s="175"/>
      <c r="K64" s="175">
        <f>'将来負担比率（分子）の構造'!L$43</f>
        <v>31450</v>
      </c>
      <c r="L64" s="175"/>
      <c r="M64" s="175"/>
      <c r="N64" s="175">
        <f>'将来負担比率（分子）の構造'!M$43</f>
        <v>30314</v>
      </c>
      <c r="O64" s="175"/>
      <c r="P64" s="175"/>
    </row>
    <row r="65" spans="1:16" x14ac:dyDescent="0.15">
      <c r="A65" s="175" t="s">
        <v>32</v>
      </c>
      <c r="B65" s="175">
        <f>'将来負担比率（分子）の構造'!I$42</f>
        <v>341</v>
      </c>
      <c r="C65" s="175"/>
      <c r="D65" s="175"/>
      <c r="E65" s="175">
        <f>'将来負担比率（分子）の構造'!J$42</f>
        <v>310</v>
      </c>
      <c r="F65" s="175"/>
      <c r="G65" s="175"/>
      <c r="H65" s="175">
        <f>'将来負担比率（分子）の構造'!K$42</f>
        <v>244</v>
      </c>
      <c r="I65" s="175"/>
      <c r="J65" s="175"/>
      <c r="K65" s="175">
        <f>'将来負担比率（分子）の構造'!L$42</f>
        <v>198</v>
      </c>
      <c r="L65" s="175"/>
      <c r="M65" s="175"/>
      <c r="N65" s="175">
        <f>'将来負担比率（分子）の構造'!M$42</f>
        <v>150</v>
      </c>
      <c r="O65" s="175"/>
      <c r="P65" s="175"/>
    </row>
    <row r="66" spans="1:16" x14ac:dyDescent="0.15">
      <c r="A66" s="175" t="s">
        <v>31</v>
      </c>
      <c r="B66" s="175">
        <f>'将来負担比率（分子）の構造'!I$41</f>
        <v>118144</v>
      </c>
      <c r="C66" s="175"/>
      <c r="D66" s="175"/>
      <c r="E66" s="175">
        <f>'将来負担比率（分子）の構造'!J$41</f>
        <v>123834</v>
      </c>
      <c r="F66" s="175"/>
      <c r="G66" s="175"/>
      <c r="H66" s="175">
        <f>'将来負担比率（分子）の構造'!K$41</f>
        <v>124772</v>
      </c>
      <c r="I66" s="175"/>
      <c r="J66" s="175"/>
      <c r="K66" s="175">
        <f>'将来負担比率（分子）の構造'!L$41</f>
        <v>122208</v>
      </c>
      <c r="L66" s="175"/>
      <c r="M66" s="175"/>
      <c r="N66" s="175">
        <f>'将来負担比率（分子）の構造'!M$41</f>
        <v>120217</v>
      </c>
      <c r="O66" s="175"/>
      <c r="P66" s="175"/>
    </row>
    <row r="67" spans="1:16" x14ac:dyDescent="0.15">
      <c r="A67" s="175" t="s">
        <v>71</v>
      </c>
      <c r="B67" s="175" t="e">
        <f>NA()</f>
        <v>#N/A</v>
      </c>
      <c r="C67" s="175">
        <f>IF(ISNUMBER('将来負担比率（分子）の構造'!I$53), IF('将来負担比率（分子）の構造'!I$53 &lt; 0, 0, '将来負担比率（分子）の構造'!I$53), NA())</f>
        <v>54966</v>
      </c>
      <c r="D67" s="175" t="e">
        <f>NA()</f>
        <v>#N/A</v>
      </c>
      <c r="E67" s="175" t="e">
        <f>NA()</f>
        <v>#N/A</v>
      </c>
      <c r="F67" s="175">
        <f>IF(ISNUMBER('将来負担比率（分子）の構造'!J$53), IF('将来負担比率（分子）の構造'!J$53 &lt; 0, 0, '将来負担比率（分子）の構造'!J$53), NA())</f>
        <v>55502</v>
      </c>
      <c r="G67" s="175" t="e">
        <f>NA()</f>
        <v>#N/A</v>
      </c>
      <c r="H67" s="175" t="e">
        <f>NA()</f>
        <v>#N/A</v>
      </c>
      <c r="I67" s="175">
        <f>IF(ISNUMBER('将来負担比率（分子）の構造'!K$53), IF('将来負担比率（分子）の構造'!K$53 &lt; 0, 0, '将来負担比率（分子）の構造'!K$53), NA())</f>
        <v>44383</v>
      </c>
      <c r="J67" s="175" t="e">
        <f>NA()</f>
        <v>#N/A</v>
      </c>
      <c r="K67" s="175" t="e">
        <f>NA()</f>
        <v>#N/A</v>
      </c>
      <c r="L67" s="175">
        <f>IF(ISNUMBER('将来負担比率（分子）の構造'!L$53), IF('将来負担比率（分子）の構造'!L$53 &lt; 0, 0, '将来負担比率（分子）の構造'!L$53), NA())</f>
        <v>43192</v>
      </c>
      <c r="M67" s="175" t="e">
        <f>NA()</f>
        <v>#N/A</v>
      </c>
      <c r="N67" s="175" t="e">
        <f>NA()</f>
        <v>#N/A</v>
      </c>
      <c r="O67" s="175">
        <f>IF(ISNUMBER('将来負担比率（分子）の構造'!M$53), IF('将来負担比率（分子）の構造'!M$53 &lt; 0, 0, '将来負担比率（分子）の構造'!M$53), NA())</f>
        <v>41649</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3399</v>
      </c>
      <c r="C72" s="179">
        <f>基金残高に係る経年分析!G55</f>
        <v>3401</v>
      </c>
      <c r="D72" s="179">
        <f>基金残高に係る経年分析!H55</f>
        <v>3402</v>
      </c>
    </row>
    <row r="73" spans="1:16" x14ac:dyDescent="0.15">
      <c r="A73" s="178" t="s">
        <v>74</v>
      </c>
      <c r="B73" s="179">
        <f>基金残高に係る経年分析!F56</f>
        <v>3757</v>
      </c>
      <c r="C73" s="179">
        <f>基金残高に係る経年分析!G56</f>
        <v>3559</v>
      </c>
      <c r="D73" s="179">
        <f>基金残高に係る経年分析!H56</f>
        <v>3561</v>
      </c>
    </row>
    <row r="74" spans="1:16" x14ac:dyDescent="0.15">
      <c r="A74" s="178" t="s">
        <v>75</v>
      </c>
      <c r="B74" s="179">
        <f>基金残高に係る経年分析!F57</f>
        <v>9638</v>
      </c>
      <c r="C74" s="179">
        <f>基金残高に係る経年分析!G57</f>
        <v>9934</v>
      </c>
      <c r="D74" s="179">
        <f>基金残高に係る経年分析!H57</f>
        <v>9668</v>
      </c>
    </row>
  </sheetData>
  <sheetProtection algorithmName="SHA-512" hashValue="XxhNQidmsCxoOrgr1UvVY1pP7FtT82ovEewv80vQh28HHP4Nr75DYncvZMp+GFuIDuAA/TN/xwdiGYqaafQV4Q==" saltValue="XBjCbdPYD+BWrWZPUSW5hg=="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2025-03-06T04:34:28Z</cp:lastPrinted>
  <dcterms:created xsi:type="dcterms:W3CDTF">2025-02-19T00:26:10Z</dcterms:created>
  <dcterms:modified xsi:type="dcterms:W3CDTF">2025-03-24T01:27:30Z</dcterms:modified>
  <cp:category/>
</cp:coreProperties>
</file>