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<sst xmlns="http://schemas.openxmlformats.org/spreadsheetml/2006/main" count="220" uniqueCount="107">
  <si>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</si>
  <si>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</si>
  <si>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</si>
  <si>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</si>
  <si>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</si>
  <si>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</si>
  <si>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</si>
  <si>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</si>
  <si>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</si>
  <si>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</si>
  <si>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</si>
  <si>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</si>
  <si>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</si>
  <si>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</si>
  <si>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</si>
  <si>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</si>
  <si>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</si>
  <si>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</si>
  <si>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</si>
  <si>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</si>
  <si>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</si>
  <si>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</si>
  <si>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</si>
  <si>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</si>
  <si>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</si>
  <si>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</si>
  <si>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</si>
  <si>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</si>
  <si>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</si>
  <si>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</si>
  <si>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</si>
  <si>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</si>
  <si>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</si>
  <si>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</si>
  <si>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</si>
  <si>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</si>
  <si>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</si>
  <si>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</si>
  <si>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</si>
  <si>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</si>
  <si>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</si>
  <si>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</si>
  <si>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</si>
  <si>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</si>
  <si>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</si>
  <si>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</si>
  <si>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</si>
  <si>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</si>
  <si>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</si>
  <si>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</si>
  <si>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</si>
  <si>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</si>
  <si>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</si>
  <si>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</si>
  <si>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</si>
  <si>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</si>
  <si>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</si>
  <si>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</si>
  <si>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</si>
  <si>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</si>
  <si>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</si>
  <si>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</si>
  <si>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</si>
  <si>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</si>
  <si>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</si>
  <si>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</si>
  <si>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</si>
  <si>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</si>
  <si>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</si>
  <si>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</si>
  <si>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</si>
  <si>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</si>
  <si>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</si>
  <si>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</si>
  <si>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</si>
  <si>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</si>
  <si>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</si>
  <si>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</si>
  <si>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</si>
  <si>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</si>
  <si>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</si>
  <si>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</si>
  <si>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</si>
  <si>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</si>
  <si>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</si>
  <si>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</si>
  <si>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</si>
  <si>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</si>
  <si>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</si>
  <si>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</si>
  <si>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</si>
  <si>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</si>
  <si>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</si>
  <si>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津軽広域水道企業団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</si>
  <si>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</si>
  <si>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</si>
  <si>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</si>
  <si>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</si>
  <si>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</si>
  <si>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</si>
  <si>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</si>
  <si>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</si>
  <si>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</si>
  <si>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</si>
  <si>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料金回収率・給水原価から、効率性が悪いと判断される。
これは、給水人口に対して、浄水場数が多いことが原因となっている。
数年後には、表流水や地下水の取水から用水供給に切り替わり浄水場の減少により施設維持管理費が削減されるが、用水供給費が発生する。
今以上の経費削減が求められるが、水道料金の改定や構成団体からの負担金等、財源の確保が必須である。</t>
    <phoneticPr fontId="4"/>
  </si>
  <si>
    <t>管路経年化率と管路更新率から判断されるように、老朽管の更新が先送りにされている状態である。
アセットマネジメント等を活用しながら、早急な対応が必要である。</t>
    <phoneticPr fontId="4"/>
  </si>
  <si>
    <t>各数値から、給水人口に対する浄水場数の多さや管路の更新が先送りになっているため、健全な経営とは言えない状況である。
・アセットマネジメントによる管路の更新計画
・水源変更による用水供給費の発生
等、現行の給水収益のみでは水道事業を運営していくことは不可能であるため、適正な水道料金に改定することが必要不可欠である。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</si>
</sst>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c:v>
                </c:pt>
                <c:pt idx="1">
                  <c:v>0.36</c:v>
                </c:pt>
                <c:pt idx="2">
                  <c:v>0.63</c:v>
                </c:pt>
                <c:pt idx="3">
                  <c:v>0.17</c:v>
                </c:pt>
                <c:pt idx="4">
                  <c:v>0.2</c:v>
                </c:pt>
              </c:numCache>
            </c:numRef>
          </c:val>
        </c:ser>
        <c:dLbls>
          <c:showLegendKey val="0"/>
          <c:showVal val="0"/>
          <c:showCatName val="0"/>
          <c:showSerName val="0"/>
          <c:showPercent val="0"/>
          <c:showBubbleSize val="0"/>
        </c:dLbls>
        <c:gapWidth val="150"/>
        <c:axId val="47365120"/>
        <c:axId val="4736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47365120"/>
        <c:axId val="47367296"/>
      </c:lineChart>
      <c:dateAx>
        <c:axId val="47365120"/>
        <c:scaling>
          <c:orientation val="minMax"/>
        </c:scaling>
        <c:delete val="1"/>
        <c:axPos val="b"/>
        <c:numFmt formatCode="ge" sourceLinked="1"/>
        <c:majorTickMark val="none"/>
        <c:minorTickMark val="none"/>
        <c:tickLblPos val="none"/>
        <c:crossAx val="47367296"/>
        <c:crosses val="autoZero"/>
        <c:auto val="1"/>
        <c:lblOffset val="100"/>
        <c:baseTimeUnit val="years"/>
      </c:dateAx>
      <c:valAx>
        <c:axId val="4736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67.67</c:v>
                </c:pt>
                <c:pt idx="1">
                  <c:v>69.08</c:v>
                </c:pt>
                <c:pt idx="2">
                  <c:v>70.56</c:v>
                </c:pt>
                <c:pt idx="3">
                  <c:v>66.599999999999994</c:v>
                </c:pt>
                <c:pt idx="4">
                  <c:v>64.430000000000007</c:v>
                </c:pt>
              </c:numCache>
            </c:numRef>
          </c:val>
        </c:ser>
        <c:dLbls>
          <c:showLegendKey val="0"/>
          <c:showVal val="0"/>
          <c:showCatName val="0"/>
          <c:showSerName val="0"/>
          <c:showPercent val="0"/>
          <c:showBubbleSize val="0"/>
        </c:dLbls>
        <c:gapWidth val="150"/>
        <c:axId val="76176768"/>
        <c:axId val="7619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76176768"/>
        <c:axId val="76199424"/>
      </c:lineChart>
      <c:dateAx>
        <c:axId val="76176768"/>
        <c:scaling>
          <c:orientation val="minMax"/>
        </c:scaling>
        <c:delete val="1"/>
        <c:axPos val="b"/>
        <c:numFmt formatCode="ge" sourceLinked="1"/>
        <c:majorTickMark val="none"/>
        <c:minorTickMark val="none"/>
        <c:tickLblPos val="none"/>
        <c:crossAx val="76199424"/>
        <c:crosses val="autoZero"/>
        <c:auto val="1"/>
        <c:lblOffset val="100"/>
        <c:baseTimeUnit val="years"/>
      </c:dateAx>
      <c:valAx>
        <c:axId val="7619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85.58</c:v>
                </c:pt>
                <c:pt idx="1">
                  <c:v>82.89</c:v>
                </c:pt>
                <c:pt idx="2">
                  <c:v>81.11</c:v>
                </c:pt>
                <c:pt idx="3">
                  <c:v>84.4</c:v>
                </c:pt>
                <c:pt idx="4">
                  <c:v>84.08</c:v>
                </c:pt>
              </c:numCache>
            </c:numRef>
          </c:val>
        </c:ser>
        <c:dLbls>
          <c:showLegendKey val="0"/>
          <c:showVal val="0"/>
          <c:showCatName val="0"/>
          <c:showSerName val="0"/>
          <c:showPercent val="0"/>
          <c:showBubbleSize val="0"/>
        </c:dLbls>
        <c:gapWidth val="150"/>
        <c:axId val="76213248"/>
        <c:axId val="763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76213248"/>
        <c:axId val="76305536"/>
      </c:lineChart>
      <c:dateAx>
        <c:axId val="76213248"/>
        <c:scaling>
          <c:orientation val="minMax"/>
        </c:scaling>
        <c:delete val="1"/>
        <c:axPos val="b"/>
        <c:numFmt formatCode="ge" sourceLinked="1"/>
        <c:majorTickMark val="none"/>
        <c:minorTickMark val="none"/>
        <c:tickLblPos val="none"/>
        <c:crossAx val="76305536"/>
        <c:crosses val="autoZero"/>
        <c:auto val="1"/>
        <c:lblOffset val="100"/>
        <c:baseTimeUnit val="years"/>
      </c:dateAx>
      <c:valAx>
        <c:axId val="763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111.66</c:v>
                </c:pt>
                <c:pt idx="1">
                  <c:v>110.2</c:v>
                </c:pt>
                <c:pt idx="2">
                  <c:v>110.01</c:v>
                </c:pt>
                <c:pt idx="3">
                  <c:v>107.44</c:v>
                </c:pt>
                <c:pt idx="4">
                  <c:v>104.11</c:v>
                </c:pt>
              </c:numCache>
            </c:numRef>
          </c:val>
        </c:ser>
        <c:dLbls>
          <c:showLegendKey val="0"/>
          <c:showVal val="0"/>
          <c:showCatName val="0"/>
          <c:showSerName val="0"/>
          <c:showPercent val="0"/>
          <c:showBubbleSize val="0"/>
        </c:dLbls>
        <c:gapWidth val="150"/>
        <c:axId val="48048768"/>
        <c:axId val="480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48048768"/>
        <c:axId val="48055040"/>
      </c:lineChart>
      <c:dateAx>
        <c:axId val="48048768"/>
        <c:scaling>
          <c:orientation val="minMax"/>
        </c:scaling>
        <c:delete val="1"/>
        <c:axPos val="b"/>
        <c:numFmt formatCode="ge" sourceLinked="1"/>
        <c:majorTickMark val="none"/>
        <c:minorTickMark val="none"/>
        <c:tickLblPos val="none"/>
        <c:crossAx val="48055040"/>
        <c:crosses val="autoZero"/>
        <c:auto val="1"/>
        <c:lblOffset val="100"/>
        <c:baseTimeUnit val="years"/>
      </c:dateAx>
      <c:valAx>
        <c:axId val="48055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0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33.78</c:v>
                </c:pt>
                <c:pt idx="1">
                  <c:v>35.18</c:v>
                </c:pt>
                <c:pt idx="2">
                  <c:v>36.61</c:v>
                </c:pt>
                <c:pt idx="3">
                  <c:v>37.99</c:v>
                </c:pt>
                <c:pt idx="4">
                  <c:v>44.01</c:v>
                </c:pt>
              </c:numCache>
            </c:numRef>
          </c:val>
        </c:ser>
        <c:dLbls>
          <c:showLegendKey val="0"/>
          <c:showVal val="0"/>
          <c:showCatName val="0"/>
          <c:showSerName val="0"/>
          <c:showPercent val="0"/>
          <c:showBubbleSize val="0"/>
        </c:dLbls>
        <c:gapWidth val="150"/>
        <c:axId val="48068864"/>
        <c:axId val="4809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48068864"/>
        <c:axId val="48091520"/>
      </c:lineChart>
      <c:dateAx>
        <c:axId val="48068864"/>
        <c:scaling>
          <c:orientation val="minMax"/>
        </c:scaling>
        <c:delete val="1"/>
        <c:axPos val="b"/>
        <c:numFmt formatCode="ge" sourceLinked="1"/>
        <c:majorTickMark val="none"/>
        <c:minorTickMark val="none"/>
        <c:tickLblPos val="none"/>
        <c:crossAx val="48091520"/>
        <c:crosses val="autoZero"/>
        <c:auto val="1"/>
        <c:lblOffset val="100"/>
        <c:baseTimeUnit val="years"/>
      </c:dateAx>
      <c:valAx>
        <c:axId val="4809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20.95</c:v>
                </c:pt>
                <c:pt idx="1">
                  <c:v>19.89</c:v>
                </c:pt>
                <c:pt idx="2">
                  <c:v>19.11</c:v>
                </c:pt>
                <c:pt idx="3">
                  <c:v>18.100000000000001</c:v>
                </c:pt>
                <c:pt idx="4">
                  <c:v>16.829999999999998</c:v>
                </c:pt>
              </c:numCache>
            </c:numRef>
          </c:val>
        </c:ser>
        <c:dLbls>
          <c:showLegendKey val="0"/>
          <c:showVal val="0"/>
          <c:showCatName val="0"/>
          <c:showSerName val="0"/>
          <c:showPercent val="0"/>
          <c:showBubbleSize val="0"/>
        </c:dLbls>
        <c:gapWidth val="150"/>
        <c:axId val="75913088"/>
        <c:axId val="7591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75913088"/>
        <c:axId val="75919360"/>
      </c:lineChart>
      <c:dateAx>
        <c:axId val="75913088"/>
        <c:scaling>
          <c:orientation val="minMax"/>
        </c:scaling>
        <c:delete val="1"/>
        <c:axPos val="b"/>
        <c:numFmt formatCode="ge" sourceLinked="1"/>
        <c:majorTickMark val="none"/>
        <c:minorTickMark val="none"/>
        <c:tickLblPos val="none"/>
        <c:crossAx val="75919360"/>
        <c:crosses val="autoZero"/>
        <c:auto val="1"/>
        <c:lblOffset val="100"/>
        <c:baseTimeUnit val="years"/>
      </c:dateAx>
      <c:valAx>
        <c:axId val="7591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941760"/>
        <c:axId val="759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75941760"/>
        <c:axId val="75952128"/>
      </c:lineChart>
      <c:dateAx>
        <c:axId val="75941760"/>
        <c:scaling>
          <c:orientation val="minMax"/>
        </c:scaling>
        <c:delete val="1"/>
        <c:axPos val="b"/>
        <c:numFmt formatCode="ge" sourceLinked="1"/>
        <c:majorTickMark val="none"/>
        <c:minorTickMark val="none"/>
        <c:tickLblPos val="none"/>
        <c:crossAx val="75952128"/>
        <c:crosses val="autoZero"/>
        <c:auto val="1"/>
        <c:lblOffset val="100"/>
        <c:baseTimeUnit val="years"/>
      </c:dateAx>
      <c:valAx>
        <c:axId val="75952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9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6766.24</c:v>
                </c:pt>
                <c:pt idx="1">
                  <c:v>12602.9</c:v>
                </c:pt>
                <c:pt idx="2">
                  <c:v>4095.19</c:v>
                </c:pt>
                <c:pt idx="3">
                  <c:v>6051.29</c:v>
                </c:pt>
                <c:pt idx="4">
                  <c:v>749.06</c:v>
                </c:pt>
              </c:numCache>
            </c:numRef>
          </c:val>
        </c:ser>
        <c:dLbls>
          <c:showLegendKey val="0"/>
          <c:showVal val="0"/>
          <c:showCatName val="0"/>
          <c:showSerName val="0"/>
          <c:showPercent val="0"/>
          <c:showBubbleSize val="0"/>
        </c:dLbls>
        <c:gapWidth val="150"/>
        <c:axId val="75986432"/>
        <c:axId val="759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75986432"/>
        <c:axId val="75988352"/>
      </c:lineChart>
      <c:dateAx>
        <c:axId val="75986432"/>
        <c:scaling>
          <c:orientation val="minMax"/>
        </c:scaling>
        <c:delete val="1"/>
        <c:axPos val="b"/>
        <c:numFmt formatCode="ge" sourceLinked="1"/>
        <c:majorTickMark val="none"/>
        <c:minorTickMark val="none"/>
        <c:tickLblPos val="none"/>
        <c:crossAx val="75988352"/>
        <c:crosses val="autoZero"/>
        <c:auto val="1"/>
        <c:lblOffset val="100"/>
        <c:baseTimeUnit val="years"/>
      </c:dateAx>
      <c:valAx>
        <c:axId val="75988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9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568.76</c:v>
                </c:pt>
                <c:pt idx="1">
                  <c:v>595.03</c:v>
                </c:pt>
                <c:pt idx="2">
                  <c:v>611.35</c:v>
                </c:pt>
                <c:pt idx="3">
                  <c:v>644.63</c:v>
                </c:pt>
                <c:pt idx="4">
                  <c:v>711.31</c:v>
                </c:pt>
              </c:numCache>
            </c:numRef>
          </c:val>
        </c:ser>
        <c:dLbls>
          <c:showLegendKey val="0"/>
          <c:showVal val="0"/>
          <c:showCatName val="0"/>
          <c:showSerName val="0"/>
          <c:showPercent val="0"/>
          <c:showBubbleSize val="0"/>
        </c:dLbls>
        <c:gapWidth val="150"/>
        <c:axId val="76018816"/>
        <c:axId val="7602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76018816"/>
        <c:axId val="76020736"/>
      </c:lineChart>
      <c:dateAx>
        <c:axId val="76018816"/>
        <c:scaling>
          <c:orientation val="minMax"/>
        </c:scaling>
        <c:delete val="1"/>
        <c:axPos val="b"/>
        <c:numFmt formatCode="ge" sourceLinked="1"/>
        <c:majorTickMark val="none"/>
        <c:minorTickMark val="none"/>
        <c:tickLblPos val="none"/>
        <c:crossAx val="76020736"/>
        <c:crosses val="autoZero"/>
        <c:auto val="1"/>
        <c:lblOffset val="100"/>
        <c:baseTimeUnit val="years"/>
      </c:dateAx>
      <c:valAx>
        <c:axId val="76020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01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109.59</c:v>
                </c:pt>
                <c:pt idx="1">
                  <c:v>105.43</c:v>
                </c:pt>
                <c:pt idx="2">
                  <c:v>104.58</c:v>
                </c:pt>
                <c:pt idx="3">
                  <c:v>101.6</c:v>
                </c:pt>
                <c:pt idx="4">
                  <c:v>98.03</c:v>
                </c:pt>
              </c:numCache>
            </c:numRef>
          </c:val>
        </c:ser>
        <c:dLbls>
          <c:showLegendKey val="0"/>
          <c:showVal val="0"/>
          <c:showCatName val="0"/>
          <c:showSerName val="0"/>
          <c:showPercent val="0"/>
          <c:showBubbleSize val="0"/>
        </c:dLbls>
        <c:gapWidth val="150"/>
        <c:axId val="76129024"/>
        <c:axId val="7613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76129024"/>
        <c:axId val="76130944"/>
      </c:lineChart>
      <c:dateAx>
        <c:axId val="76129024"/>
        <c:scaling>
          <c:orientation val="minMax"/>
        </c:scaling>
        <c:delete val="1"/>
        <c:axPos val="b"/>
        <c:numFmt formatCode="ge" sourceLinked="1"/>
        <c:majorTickMark val="none"/>
        <c:minorTickMark val="none"/>
        <c:tickLblPos val="none"/>
        <c:crossAx val="76130944"/>
        <c:crosses val="autoZero"/>
        <c:auto val="1"/>
        <c:lblOffset val="100"/>
        <c:baseTimeUnit val="years"/>
      </c:dateAx>
      <c:valAx>
        <c:axId val="761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256.57</c:v>
                </c:pt>
                <c:pt idx="1">
                  <c:v>266.67</c:v>
                </c:pt>
                <c:pt idx="2">
                  <c:v>268.56</c:v>
                </c:pt>
                <c:pt idx="3">
                  <c:v>277.27</c:v>
                </c:pt>
                <c:pt idx="4">
                  <c:v>288.26</c:v>
                </c:pt>
              </c:numCache>
            </c:numRef>
          </c:val>
        </c:ser>
        <c:dLbls>
          <c:showLegendKey val="0"/>
          <c:showVal val="0"/>
          <c:showCatName val="0"/>
          <c:showSerName val="0"/>
          <c:showPercent val="0"/>
          <c:showBubbleSize val="0"/>
        </c:dLbls>
        <c:gapWidth val="150"/>
        <c:axId val="76156928"/>
        <c:axId val="761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76156928"/>
        <c:axId val="76158848"/>
      </c:lineChart>
      <c:dateAx>
        <c:axId val="76156928"/>
        <c:scaling>
          <c:orientation val="minMax"/>
        </c:scaling>
        <c:delete val="1"/>
        <c:axPos val="b"/>
        <c:numFmt formatCode="ge" sourceLinked="1"/>
        <c:majorTickMark val="none"/>
        <c:minorTickMark val="none"/>
        <c:tickLblPos val="none"/>
        <c:crossAx val="76158848"/>
        <c:crosses val="autoZero"/>
        <c:auto val="1"/>
        <c:lblOffset val="100"/>
        <c:baseTimeUnit val="years"/>
      </c:dateAx>
      <c:valAx>
        <c:axId val="761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1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J10" sqref="J10:Q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青森県　津軽広域水道企業団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67.44</v>
      </c>
      <c r="K10" s="47"/>
      <c r="L10" s="47"/>
      <c r="M10" s="47"/>
      <c r="N10" s="47"/>
      <c r="O10" s="47"/>
      <c r="P10" s="47"/>
      <c r="Q10" s="47"/>
      <c r="R10" s="47">
        <f>データ!O6</f>
        <v>86.88</v>
      </c>
      <c r="S10" s="47"/>
      <c r="T10" s="47"/>
      <c r="U10" s="47"/>
      <c r="V10" s="47"/>
      <c r="W10" s="47"/>
      <c r="X10" s="47"/>
      <c r="Y10" s="47"/>
      <c r="Z10" s="78">
        <f>データ!P6</f>
        <v>5540</v>
      </c>
      <c r="AA10" s="78"/>
      <c r="AB10" s="78"/>
      <c r="AC10" s="78"/>
      <c r="AD10" s="78"/>
      <c r="AE10" s="78"/>
      <c r="AF10" s="78"/>
      <c r="AG10" s="78"/>
      <c r="AH10" s="2"/>
      <c r="AI10" s="78">
        <f>データ!T6</f>
        <v>32138</v>
      </c>
      <c r="AJ10" s="78"/>
      <c r="AK10" s="78"/>
      <c r="AL10" s="78"/>
      <c r="AM10" s="78"/>
      <c r="AN10" s="78"/>
      <c r="AO10" s="78"/>
      <c r="AP10" s="78"/>
      <c r="AQ10" s="47">
        <f>データ!U6</f>
        <v>365.66</v>
      </c>
      <c r="AR10" s="47"/>
      <c r="AS10" s="47"/>
      <c r="AT10" s="47"/>
      <c r="AU10" s="47"/>
      <c r="AV10" s="47"/>
      <c r="AW10" s="47"/>
      <c r="AX10" s="47"/>
      <c r="AY10" s="47">
        <f>データ!V6</f>
        <v>87.89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28665</v>
      </c>
      <c r="D6" s="31">
        <f t="shared" si="3"/>
        <v>46</v>
      </c>
      <c r="E6" s="31">
        <f t="shared" si="3"/>
        <v>1</v>
      </c>
      <c r="F6" s="31">
        <f t="shared" si="3"/>
        <v>0</v>
      </c>
      <c r="G6" s="31">
        <f t="shared" si="3"/>
        <v>1</v>
      </c>
      <c r="H6" s="31" t="str">
        <f t="shared" si="3"/>
        <v>青森県　津軽広域水道企業団</v>
      </c>
      <c r="I6" s="31" t="str">
        <f t="shared" si="3"/>
        <v>法適用</v>
      </c>
      <c r="J6" s="31" t="str">
        <f t="shared" si="3"/>
        <v>水道事業</v>
      </c>
      <c r="K6" s="31" t="str">
        <f t="shared" si="3"/>
        <v>末端給水事業</v>
      </c>
      <c r="L6" s="31" t="str">
        <f t="shared" si="3"/>
        <v>A5</v>
      </c>
      <c r="M6" s="32" t="str">
        <f t="shared" si="3"/>
        <v>-</v>
      </c>
      <c r="N6" s="32">
        <f t="shared" si="3"/>
        <v>67.44</v>
      </c>
      <c r="O6" s="32">
        <f t="shared" si="3"/>
        <v>86.88</v>
      </c>
      <c r="P6" s="32">
        <f t="shared" si="3"/>
        <v>5540</v>
      </c>
      <c r="Q6" s="32" t="str">
        <f t="shared" si="3"/>
        <v>-</v>
      </c>
      <c r="R6" s="32" t="str">
        <f t="shared" si="3"/>
        <v>-</v>
      </c>
      <c r="S6" s="32" t="str">
        <f t="shared" si="3"/>
        <v>-</v>
      </c>
      <c r="T6" s="32">
        <f t="shared" si="3"/>
        <v>32138</v>
      </c>
      <c r="U6" s="32">
        <f t="shared" si="3"/>
        <v>365.66</v>
      </c>
      <c r="V6" s="32">
        <f t="shared" si="3"/>
        <v>87.89</v>
      </c>
      <c r="W6" s="33">
        <f>IF(W7="",NA(),W7)</f>
        <v>111.66</v>
      </c>
      <c r="X6" s="33">
        <f t="shared" ref="X6:AF6" si="4">IF(X7="",NA(),X7)</f>
        <v>110.2</v>
      </c>
      <c r="Y6" s="33">
        <f t="shared" si="4"/>
        <v>110.01</v>
      </c>
      <c r="Z6" s="33">
        <f t="shared" si="4"/>
        <v>107.44</v>
      </c>
      <c r="AA6" s="33">
        <f t="shared" si="4"/>
        <v>104.11</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6766.24</v>
      </c>
      <c r="AT6" s="33">
        <f t="shared" ref="AT6:BB6" si="6">IF(AT7="",NA(),AT7)</f>
        <v>12602.9</v>
      </c>
      <c r="AU6" s="33">
        <f t="shared" si="6"/>
        <v>4095.19</v>
      </c>
      <c r="AV6" s="33">
        <f t="shared" si="6"/>
        <v>6051.29</v>
      </c>
      <c r="AW6" s="33">
        <f t="shared" si="6"/>
        <v>749.06</v>
      </c>
      <c r="AX6" s="33">
        <f t="shared" si="6"/>
        <v>792.56</v>
      </c>
      <c r="AY6" s="33">
        <f t="shared" si="6"/>
        <v>832.37</v>
      </c>
      <c r="AZ6" s="33">
        <f t="shared" si="6"/>
        <v>852.01</v>
      </c>
      <c r="BA6" s="33">
        <f t="shared" si="6"/>
        <v>909.68</v>
      </c>
      <c r="BB6" s="33">
        <f t="shared" si="6"/>
        <v>382.09</v>
      </c>
      <c r="BC6" s="32" t="str">
        <f>IF(BC7="","",IF(BC7="-","【-】","【"&amp;SUBSTITUTE(TEXT(BC7,"#,##0.00"),"-","△")&amp;"】"))</f>
        <v>【264.16】</v>
      </c>
      <c r="BD6" s="33">
        <f>IF(BD7="",NA(),BD7)</f>
        <v>568.76</v>
      </c>
      <c r="BE6" s="33">
        <f t="shared" ref="BE6:BM6" si="7">IF(BE7="",NA(),BE7)</f>
        <v>595.03</v>
      </c>
      <c r="BF6" s="33">
        <f t="shared" si="7"/>
        <v>611.35</v>
      </c>
      <c r="BG6" s="33">
        <f t="shared" si="7"/>
        <v>644.63</v>
      </c>
      <c r="BH6" s="33">
        <f t="shared" si="7"/>
        <v>711.31</v>
      </c>
      <c r="BI6" s="33">
        <f t="shared" si="7"/>
        <v>403.05</v>
      </c>
      <c r="BJ6" s="33">
        <f t="shared" si="7"/>
        <v>403.15</v>
      </c>
      <c r="BK6" s="33">
        <f t="shared" si="7"/>
        <v>391.4</v>
      </c>
      <c r="BL6" s="33">
        <f t="shared" si="7"/>
        <v>382.65</v>
      </c>
      <c r="BM6" s="33">
        <f t="shared" si="7"/>
        <v>385.06</v>
      </c>
      <c r="BN6" s="32" t="str">
        <f>IF(BN7="","",IF(BN7="-","【-】","【"&amp;SUBSTITUTE(TEXT(BN7,"#,##0.00"),"-","△")&amp;"】"))</f>
        <v>【283.72】</v>
      </c>
      <c r="BO6" s="33">
        <f>IF(BO7="",NA(),BO7)</f>
        <v>109.59</v>
      </c>
      <c r="BP6" s="33">
        <f t="shared" ref="BP6:BX6" si="8">IF(BP7="",NA(),BP7)</f>
        <v>105.43</v>
      </c>
      <c r="BQ6" s="33">
        <f t="shared" si="8"/>
        <v>104.58</v>
      </c>
      <c r="BR6" s="33">
        <f t="shared" si="8"/>
        <v>101.6</v>
      </c>
      <c r="BS6" s="33">
        <f t="shared" si="8"/>
        <v>98.03</v>
      </c>
      <c r="BT6" s="33">
        <f t="shared" si="8"/>
        <v>97.63</v>
      </c>
      <c r="BU6" s="33">
        <f t="shared" si="8"/>
        <v>94.86</v>
      </c>
      <c r="BV6" s="33">
        <f t="shared" si="8"/>
        <v>95.91</v>
      </c>
      <c r="BW6" s="33">
        <f t="shared" si="8"/>
        <v>96.1</v>
      </c>
      <c r="BX6" s="33">
        <f t="shared" si="8"/>
        <v>99.07</v>
      </c>
      <c r="BY6" s="32" t="str">
        <f>IF(BY7="","",IF(BY7="-","【-】","【"&amp;SUBSTITUTE(TEXT(BY7,"#,##0.00"),"-","△")&amp;"】"))</f>
        <v>【104.60】</v>
      </c>
      <c r="BZ6" s="33">
        <f>IF(BZ7="",NA(),BZ7)</f>
        <v>256.57</v>
      </c>
      <c r="CA6" s="33">
        <f t="shared" ref="CA6:CI6" si="9">IF(CA7="",NA(),CA7)</f>
        <v>266.67</v>
      </c>
      <c r="CB6" s="33">
        <f t="shared" si="9"/>
        <v>268.56</v>
      </c>
      <c r="CC6" s="33">
        <f t="shared" si="9"/>
        <v>277.27</v>
      </c>
      <c r="CD6" s="33">
        <f t="shared" si="9"/>
        <v>288.26</v>
      </c>
      <c r="CE6" s="33">
        <f t="shared" si="9"/>
        <v>172.59</v>
      </c>
      <c r="CF6" s="33">
        <f t="shared" si="9"/>
        <v>179.14</v>
      </c>
      <c r="CG6" s="33">
        <f t="shared" si="9"/>
        <v>179.29</v>
      </c>
      <c r="CH6" s="33">
        <f t="shared" si="9"/>
        <v>178.39</v>
      </c>
      <c r="CI6" s="33">
        <f t="shared" si="9"/>
        <v>173.03</v>
      </c>
      <c r="CJ6" s="32" t="str">
        <f>IF(CJ7="","",IF(CJ7="-","【-】","【"&amp;SUBSTITUTE(TEXT(CJ7,"#,##0.00"),"-","△")&amp;"】"))</f>
        <v>【164.21】</v>
      </c>
      <c r="CK6" s="33">
        <f>IF(CK7="",NA(),CK7)</f>
        <v>67.67</v>
      </c>
      <c r="CL6" s="33">
        <f t="shared" ref="CL6:CT6" si="10">IF(CL7="",NA(),CL7)</f>
        <v>69.08</v>
      </c>
      <c r="CM6" s="33">
        <f t="shared" si="10"/>
        <v>70.56</v>
      </c>
      <c r="CN6" s="33">
        <f t="shared" si="10"/>
        <v>66.599999999999994</v>
      </c>
      <c r="CO6" s="33">
        <f t="shared" si="10"/>
        <v>64.430000000000007</v>
      </c>
      <c r="CP6" s="33">
        <f t="shared" si="10"/>
        <v>60.17</v>
      </c>
      <c r="CQ6" s="33">
        <f t="shared" si="10"/>
        <v>58.76</v>
      </c>
      <c r="CR6" s="33">
        <f t="shared" si="10"/>
        <v>59.09</v>
      </c>
      <c r="CS6" s="33">
        <f t="shared" si="10"/>
        <v>59.23</v>
      </c>
      <c r="CT6" s="33">
        <f t="shared" si="10"/>
        <v>58.58</v>
      </c>
      <c r="CU6" s="32" t="str">
        <f>IF(CU7="","",IF(CU7="-","【-】","【"&amp;SUBSTITUTE(TEXT(CU7,"#,##0.00"),"-","△")&amp;"】"))</f>
        <v>【59.80】</v>
      </c>
      <c r="CV6" s="33">
        <f>IF(CV7="",NA(),CV7)</f>
        <v>85.58</v>
      </c>
      <c r="CW6" s="33">
        <f t="shared" ref="CW6:DE6" si="11">IF(CW7="",NA(),CW7)</f>
        <v>82.89</v>
      </c>
      <c r="CX6" s="33">
        <f t="shared" si="11"/>
        <v>81.11</v>
      </c>
      <c r="CY6" s="33">
        <f t="shared" si="11"/>
        <v>84.4</v>
      </c>
      <c r="CZ6" s="33">
        <f t="shared" si="11"/>
        <v>84.08</v>
      </c>
      <c r="DA6" s="33">
        <f t="shared" si="11"/>
        <v>85.47</v>
      </c>
      <c r="DB6" s="33">
        <f t="shared" si="11"/>
        <v>84.87</v>
      </c>
      <c r="DC6" s="33">
        <f t="shared" si="11"/>
        <v>85.4</v>
      </c>
      <c r="DD6" s="33">
        <f t="shared" si="11"/>
        <v>85.53</v>
      </c>
      <c r="DE6" s="33">
        <f t="shared" si="11"/>
        <v>85.23</v>
      </c>
      <c r="DF6" s="32" t="str">
        <f>IF(DF7="","",IF(DF7="-","【-】","【"&amp;SUBSTITUTE(TEXT(DF7,"#,##0.00"),"-","△")&amp;"】"))</f>
        <v>【89.78】</v>
      </c>
      <c r="DG6" s="33">
        <f>IF(DG7="",NA(),DG7)</f>
        <v>33.78</v>
      </c>
      <c r="DH6" s="33">
        <f t="shared" ref="DH6:DP6" si="12">IF(DH7="",NA(),DH7)</f>
        <v>35.18</v>
      </c>
      <c r="DI6" s="33">
        <f t="shared" si="12"/>
        <v>36.61</v>
      </c>
      <c r="DJ6" s="33">
        <f t="shared" si="12"/>
        <v>37.99</v>
      </c>
      <c r="DK6" s="33">
        <f t="shared" si="12"/>
        <v>44.01</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20.95</v>
      </c>
      <c r="DS6" s="33">
        <f t="shared" ref="DS6:EA6" si="13">IF(DS7="",NA(),DS7)</f>
        <v>19.89</v>
      </c>
      <c r="DT6" s="33">
        <f t="shared" si="13"/>
        <v>19.11</v>
      </c>
      <c r="DU6" s="33">
        <f t="shared" si="13"/>
        <v>18.100000000000001</v>
      </c>
      <c r="DV6" s="33">
        <f t="shared" si="13"/>
        <v>16.829999999999998</v>
      </c>
      <c r="DW6" s="33">
        <f t="shared" si="13"/>
        <v>6.06</v>
      </c>
      <c r="DX6" s="33">
        <f t="shared" si="13"/>
        <v>6.47</v>
      </c>
      <c r="DY6" s="33">
        <f t="shared" si="13"/>
        <v>7.8</v>
      </c>
      <c r="DZ6" s="33">
        <f t="shared" si="13"/>
        <v>8.39</v>
      </c>
      <c r="EA6" s="33">
        <f t="shared" si="13"/>
        <v>10.09</v>
      </c>
      <c r="EB6" s="32" t="str">
        <f>IF(EB7="","",IF(EB7="-","【-】","【"&amp;SUBSTITUTE(TEXT(EB7,"#,##0.00"),"-","△")&amp;"】"))</f>
        <v>【12.42】</v>
      </c>
      <c r="EC6" s="33">
        <f>IF(EC7="",NA(),EC7)</f>
        <v>0.4</v>
      </c>
      <c r="ED6" s="33">
        <f t="shared" ref="ED6:EL6" si="14">IF(ED7="",NA(),ED7)</f>
        <v>0.36</v>
      </c>
      <c r="EE6" s="33">
        <f t="shared" si="14"/>
        <v>0.63</v>
      </c>
      <c r="EF6" s="33">
        <f t="shared" si="14"/>
        <v>0.17</v>
      </c>
      <c r="EG6" s="33">
        <f t="shared" si="14"/>
        <v>0.2</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28665</v>
      </c>
      <c r="D7" s="35">
        <v>46</v>
      </c>
      <c r="E7" s="35">
        <v>1</v>
      </c>
      <c r="F7" s="35">
        <v>0</v>
      </c>
      <c r="G7" s="35">
        <v>1</v>
      </c>
      <c r="H7" s="35" t="s">
        <v>93</v>
      </c>
      <c r="I7" s="35" t="s">
        <v>94</v>
      </c>
      <c r="J7" s="35" t="s">
        <v>95</v>
      </c>
      <c r="K7" s="35" t="s">
        <v>96</v>
      </c>
      <c r="L7" s="35" t="s">
        <v>97</v>
      </c>
      <c r="M7" s="36" t="s">
        <v>98</v>
      </c>
      <c r="N7" s="36">
        <v>67.44</v>
      </c>
      <c r="O7" s="36">
        <v>86.88</v>
      </c>
      <c r="P7" s="36">
        <v>5540</v>
      </c>
      <c r="Q7" s="36" t="s">
        <v>98</v>
      </c>
      <c r="R7" s="36" t="s">
        <v>98</v>
      </c>
      <c r="S7" s="36" t="s">
        <v>98</v>
      </c>
      <c r="T7" s="36">
        <v>32138</v>
      </c>
      <c r="U7" s="36">
        <v>365.66</v>
      </c>
      <c r="V7" s="36">
        <v>87.89</v>
      </c>
      <c r="W7" s="36">
        <v>111.66</v>
      </c>
      <c r="X7" s="36">
        <v>110.2</v>
      </c>
      <c r="Y7" s="36">
        <v>110.01</v>
      </c>
      <c r="Z7" s="36">
        <v>107.44</v>
      </c>
      <c r="AA7" s="36">
        <v>104.11</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6766.24</v>
      </c>
      <c r="AT7" s="36">
        <v>12602.9</v>
      </c>
      <c r="AU7" s="36">
        <v>4095.19</v>
      </c>
      <c r="AV7" s="36">
        <v>6051.29</v>
      </c>
      <c r="AW7" s="36">
        <v>749.06</v>
      </c>
      <c r="AX7" s="36">
        <v>792.56</v>
      </c>
      <c r="AY7" s="36">
        <v>832.37</v>
      </c>
      <c r="AZ7" s="36">
        <v>852.01</v>
      </c>
      <c r="BA7" s="36">
        <v>909.68</v>
      </c>
      <c r="BB7" s="36">
        <v>382.09</v>
      </c>
      <c r="BC7" s="36">
        <v>264.16000000000003</v>
      </c>
      <c r="BD7" s="36">
        <v>568.76</v>
      </c>
      <c r="BE7" s="36">
        <v>595.03</v>
      </c>
      <c r="BF7" s="36">
        <v>611.35</v>
      </c>
      <c r="BG7" s="36">
        <v>644.63</v>
      </c>
      <c r="BH7" s="36">
        <v>711.31</v>
      </c>
      <c r="BI7" s="36">
        <v>403.05</v>
      </c>
      <c r="BJ7" s="36">
        <v>403.15</v>
      </c>
      <c r="BK7" s="36">
        <v>391.4</v>
      </c>
      <c r="BL7" s="36">
        <v>382.65</v>
      </c>
      <c r="BM7" s="36">
        <v>385.06</v>
      </c>
      <c r="BN7" s="36">
        <v>283.72000000000003</v>
      </c>
      <c r="BO7" s="36">
        <v>109.59</v>
      </c>
      <c r="BP7" s="36">
        <v>105.43</v>
      </c>
      <c r="BQ7" s="36">
        <v>104.58</v>
      </c>
      <c r="BR7" s="36">
        <v>101.6</v>
      </c>
      <c r="BS7" s="36">
        <v>98.03</v>
      </c>
      <c r="BT7" s="36">
        <v>97.63</v>
      </c>
      <c r="BU7" s="36">
        <v>94.86</v>
      </c>
      <c r="BV7" s="36">
        <v>95.91</v>
      </c>
      <c r="BW7" s="36">
        <v>96.1</v>
      </c>
      <c r="BX7" s="36">
        <v>99.07</v>
      </c>
      <c r="BY7" s="36">
        <v>104.6</v>
      </c>
      <c r="BZ7" s="36">
        <v>256.57</v>
      </c>
      <c r="CA7" s="36">
        <v>266.67</v>
      </c>
      <c r="CB7" s="36">
        <v>268.56</v>
      </c>
      <c r="CC7" s="36">
        <v>277.27</v>
      </c>
      <c r="CD7" s="36">
        <v>288.26</v>
      </c>
      <c r="CE7" s="36">
        <v>172.59</v>
      </c>
      <c r="CF7" s="36">
        <v>179.14</v>
      </c>
      <c r="CG7" s="36">
        <v>179.29</v>
      </c>
      <c r="CH7" s="36">
        <v>178.39</v>
      </c>
      <c r="CI7" s="36">
        <v>173.03</v>
      </c>
      <c r="CJ7" s="36">
        <v>164.21</v>
      </c>
      <c r="CK7" s="36">
        <v>67.67</v>
      </c>
      <c r="CL7" s="36">
        <v>69.08</v>
      </c>
      <c r="CM7" s="36">
        <v>70.56</v>
      </c>
      <c r="CN7" s="36">
        <v>66.599999999999994</v>
      </c>
      <c r="CO7" s="36">
        <v>64.430000000000007</v>
      </c>
      <c r="CP7" s="36">
        <v>60.17</v>
      </c>
      <c r="CQ7" s="36">
        <v>58.76</v>
      </c>
      <c r="CR7" s="36">
        <v>59.09</v>
      </c>
      <c r="CS7" s="36">
        <v>59.23</v>
      </c>
      <c r="CT7" s="36">
        <v>58.58</v>
      </c>
      <c r="CU7" s="36">
        <v>59.8</v>
      </c>
      <c r="CV7" s="36">
        <v>85.58</v>
      </c>
      <c r="CW7" s="36">
        <v>82.89</v>
      </c>
      <c r="CX7" s="36">
        <v>81.11</v>
      </c>
      <c r="CY7" s="36">
        <v>84.4</v>
      </c>
      <c r="CZ7" s="36">
        <v>84.08</v>
      </c>
      <c r="DA7" s="36">
        <v>85.47</v>
      </c>
      <c r="DB7" s="36">
        <v>84.87</v>
      </c>
      <c r="DC7" s="36">
        <v>85.4</v>
      </c>
      <c r="DD7" s="36">
        <v>85.53</v>
      </c>
      <c r="DE7" s="36">
        <v>85.23</v>
      </c>
      <c r="DF7" s="36">
        <v>89.78</v>
      </c>
      <c r="DG7" s="36">
        <v>33.78</v>
      </c>
      <c r="DH7" s="36">
        <v>35.18</v>
      </c>
      <c r="DI7" s="36">
        <v>36.61</v>
      </c>
      <c r="DJ7" s="36">
        <v>37.99</v>
      </c>
      <c r="DK7" s="36">
        <v>44.01</v>
      </c>
      <c r="DL7" s="36">
        <v>34.47</v>
      </c>
      <c r="DM7" s="36">
        <v>35.53</v>
      </c>
      <c r="DN7" s="36">
        <v>36.36</v>
      </c>
      <c r="DO7" s="36">
        <v>37.340000000000003</v>
      </c>
      <c r="DP7" s="36">
        <v>44.31</v>
      </c>
      <c r="DQ7" s="36">
        <v>46.31</v>
      </c>
      <c r="DR7" s="36">
        <v>20.95</v>
      </c>
      <c r="DS7" s="36">
        <v>19.89</v>
      </c>
      <c r="DT7" s="36">
        <v>19.11</v>
      </c>
      <c r="DU7" s="36">
        <v>18.100000000000001</v>
      </c>
      <c r="DV7" s="36">
        <v>16.829999999999998</v>
      </c>
      <c r="DW7" s="36">
        <v>6.06</v>
      </c>
      <c r="DX7" s="36">
        <v>6.47</v>
      </c>
      <c r="DY7" s="36">
        <v>7.8</v>
      </c>
      <c r="DZ7" s="36">
        <v>8.39</v>
      </c>
      <c r="EA7" s="36">
        <v>10.09</v>
      </c>
      <c r="EB7" s="36">
        <v>12.42</v>
      </c>
      <c r="EC7" s="36">
        <v>0.4</v>
      </c>
      <c r="ED7" s="36">
        <v>0.36</v>
      </c>
      <c r="EE7" s="36">
        <v>0.63</v>
      </c>
      <c r="EF7" s="36">
        <v>0.17</v>
      </c>
      <c r="EG7" s="36">
        <v>0.2</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seihoku</cp:lastModifiedBy>
  <cp:lastPrinted>2016-02-15T00:04:47Z</cp:lastPrinted>
  <dcterms:created xsi:type="dcterms:W3CDTF">2016-02-03T07:13:12Z</dcterms:created>
  <dcterms:modified xsi:type="dcterms:W3CDTF">2016-02-15T00:08:54Z</dcterms:modified>
  <cp:category/>
</cp:coreProperties>
</file>