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9525" windowHeight="1195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<sst xmlns="http://schemas.openxmlformats.org/spreadsheetml/2006/main" count="218" uniqueCount="108">
  <si>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</si>
  <si>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</si>
  <si>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</si>
  <si>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</si>
  <si>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</si>
  <si>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</si>
  <si>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</si>
  <si>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</si>
  <si>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</si>
  <si>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</si>
  <si>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</si>
  <si>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</si>
  <si>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</si>
  <si>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</si>
  <si>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</si>
  <si>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</si>
  <si>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</si>
  <si>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</si>
  <si>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</si>
  <si>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</si>
  <si>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</si>
  <si>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</si>
  <si>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</si>
  <si>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</si>
  <si>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</si>
  <si>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</si>
  <si>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</si>
  <si>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</si>
  <si>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</si>
  <si>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</si>
  <si>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</si>
  <si>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</si>
  <si>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</si>
  <si>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</si>
  <si>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</si>
  <si>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</si>
  <si>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</si>
  <si>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</si>
  <si>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</si>
  <si>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</si>
  <si>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</si>
  <si>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</si>
  <si>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</si>
  <si>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</si>
  <si>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</si>
  <si>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</si>
  <si>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</si>
  <si>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</si>
  <si>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</si>
  <si>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</si>
  <si>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</si>
  <si>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</si>
  <si>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</si>
  <si>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</si>
  <si>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</si>
  <si>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</si>
  <si>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</si>
  <si>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</si>
  <si>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</si>
  <si>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</si>
  <si>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</si>
  <si>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</si>
  <si>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</si>
  <si>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</si>
  <si>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</si>
  <si>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</si>
  <si>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</si>
  <si>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</si>
  <si>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</si>
  <si>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</si>
  <si>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</si>
  <si>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</si>
  <si>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</si>
  <si>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</si>
  <si>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</si>
  <si>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</si>
  <si>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</si>
  <si>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</si>
  <si>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</si>
  <si>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</si>
  <si>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</si>
  <si>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</si>
  <si>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</si>
  <si>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</si>
  <si>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</si>
  <si>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</si>
  <si>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</si>
  <si>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</si>
  <si>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</si>
  <si>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</si>
  <si>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</si>
  <si>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</si>
  <si>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</si>
  <si>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三戸町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</si>
  <si>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</si>
  <si>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</si>
  <si>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</si>
  <si>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</si>
  <si>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</si>
  <si>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</si>
  <si>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</si>
  <si>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</si>
  <si>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</si>
  <si>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</si>
  <si>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</si>
  <si>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施設利用率、有収率等を高めるためには、流量計等更新による実態の把握、施設の統合、老朽化した施設の更新などが有効であるが、一方で起債の増大による収益的収支比率の減少を招くなど課題は多い。</t>
    <rPh sb="1" eb="3">
      <t>シセツ</t>
    </rPh>
    <rPh sb="3" eb="6">
      <t>リヨウリツ</t>
    </rPh>
    <rPh sb="7" eb="9">
      <t>ユウシュウ</t>
    </rPh>
    <rPh sb="9" eb="10">
      <t>リツ</t>
    </rPh>
    <rPh sb="10" eb="11">
      <t>トウ</t>
    </rPh>
    <rPh sb="12" eb="13">
      <t>タカ</t>
    </rPh>
    <rPh sb="20" eb="23">
      <t>リュウリョウケイ</t>
    </rPh>
    <rPh sb="23" eb="24">
      <t>トウ</t>
    </rPh>
    <rPh sb="24" eb="26">
      <t>コウシン</t>
    </rPh>
    <rPh sb="29" eb="31">
      <t>ジッタイ</t>
    </rPh>
    <rPh sb="32" eb="34">
      <t>ハアク</t>
    </rPh>
    <rPh sb="35" eb="37">
      <t>シセツ</t>
    </rPh>
    <rPh sb="38" eb="40">
      <t>トウゴウ</t>
    </rPh>
    <rPh sb="41" eb="44">
      <t>ロウキュウカ</t>
    </rPh>
    <rPh sb="46" eb="48">
      <t>シセツ</t>
    </rPh>
    <rPh sb="49" eb="51">
      <t>コウシン</t>
    </rPh>
    <rPh sb="54" eb="56">
      <t>ユウコウ</t>
    </rPh>
    <rPh sb="61" eb="63">
      <t>イッポウ</t>
    </rPh>
    <rPh sb="64" eb="66">
      <t>キサイ</t>
    </rPh>
    <rPh sb="67" eb="69">
      <t>ゾウダイ</t>
    </rPh>
    <rPh sb="72" eb="75">
      <t>シュウエキテキ</t>
    </rPh>
    <rPh sb="75" eb="77">
      <t>シュウシ</t>
    </rPh>
    <rPh sb="77" eb="79">
      <t>ヒリツ</t>
    </rPh>
    <rPh sb="80" eb="82">
      <t>ゲンショウ</t>
    </rPh>
    <rPh sb="83" eb="84">
      <t>マネ</t>
    </rPh>
    <rPh sb="87" eb="89">
      <t>カダイ</t>
    </rPh>
    <rPh sb="90" eb="91">
      <t>オオ</t>
    </rPh>
    <phoneticPr fontId="4"/>
  </si>
  <si>
    <t>　各施設で老朽化が進んできており、管路･浄水場とも修繕費は増加傾向にある。
　平成２７年度から更新事業を行っているため、今後管路更新率も上がってくる見込みである。</t>
    <rPh sb="1" eb="4">
      <t>カクシセツ</t>
    </rPh>
    <rPh sb="5" eb="8">
      <t>ロウキュウカ</t>
    </rPh>
    <rPh sb="9" eb="10">
      <t>スス</t>
    </rPh>
    <rPh sb="17" eb="19">
      <t>カンロ</t>
    </rPh>
    <rPh sb="20" eb="23">
      <t>ジョウスイジョウ</t>
    </rPh>
    <rPh sb="25" eb="28">
      <t>シュウゼンヒ</t>
    </rPh>
    <rPh sb="29" eb="31">
      <t>ゾウカ</t>
    </rPh>
    <rPh sb="31" eb="33">
      <t>ケイコウ</t>
    </rPh>
    <rPh sb="39" eb="41">
      <t>ヘイセイ</t>
    </rPh>
    <rPh sb="43" eb="45">
      <t>ネンド</t>
    </rPh>
    <rPh sb="47" eb="49">
      <t>コウシン</t>
    </rPh>
    <rPh sb="49" eb="51">
      <t>ジギョウ</t>
    </rPh>
    <rPh sb="52" eb="53">
      <t>オコナ</t>
    </rPh>
    <rPh sb="60" eb="62">
      <t>コンゴ</t>
    </rPh>
    <rPh sb="62" eb="64">
      <t>カンロ</t>
    </rPh>
    <rPh sb="64" eb="66">
      <t>コウシン</t>
    </rPh>
    <rPh sb="66" eb="67">
      <t>リツ</t>
    </rPh>
    <rPh sb="68" eb="69">
      <t>ア</t>
    </rPh>
    <rPh sb="74" eb="76">
      <t>ミコ</t>
    </rPh>
    <phoneticPr fontId="4"/>
  </si>
  <si>
    <t>　収益的収支比率は平均を上回っている。
　しかし、流量計の一部更新により無効水量(漏水)が把握され、流量計設置と同時に漏水事故が多発してきて有収率等の低下が見られた。漏水事故等の修繕費がかさんだ事から給水原価も上昇した。今後も流量計の設置を進め、漏水を減らし健全な水道を構築していかなければならない。
　企業債残高は減少してきているが、平成２７年度からの管路の更新に伴い増加する見込みである。
　施設利用率については、利用者の減少に伴うものであり、今後効率的な水道事業を目指していく。</t>
    <rPh sb="1" eb="4">
      <t>シュウエキテキ</t>
    </rPh>
    <rPh sb="4" eb="6">
      <t>シュウシ</t>
    </rPh>
    <rPh sb="6" eb="8">
      <t>ヒリツ</t>
    </rPh>
    <rPh sb="9" eb="11">
      <t>ヘイキン</t>
    </rPh>
    <rPh sb="12" eb="14">
      <t>ウワマワ</t>
    </rPh>
    <rPh sb="50" eb="53">
      <t>リュウリョウケイ</t>
    </rPh>
    <rPh sb="53" eb="55">
      <t>セッチ</t>
    </rPh>
    <rPh sb="56" eb="58">
      <t>ドウジ</t>
    </rPh>
    <rPh sb="59" eb="61">
      <t>ロウスイ</t>
    </rPh>
    <rPh sb="61" eb="63">
      <t>ジコ</t>
    </rPh>
    <rPh sb="64" eb="66">
      <t>タハツ</t>
    </rPh>
    <rPh sb="70" eb="72">
      <t>ユウシュウ</t>
    </rPh>
    <rPh sb="72" eb="73">
      <t>リツ</t>
    </rPh>
    <rPh sb="73" eb="74">
      <t>トウ</t>
    </rPh>
    <rPh sb="75" eb="77">
      <t>テイカ</t>
    </rPh>
    <rPh sb="78" eb="79">
      <t>ミ</t>
    </rPh>
    <rPh sb="83" eb="85">
      <t>ロウスイ</t>
    </rPh>
    <rPh sb="85" eb="87">
      <t>ジコ</t>
    </rPh>
    <rPh sb="87" eb="88">
      <t>トウ</t>
    </rPh>
    <rPh sb="89" eb="91">
      <t>シュウゼン</t>
    </rPh>
    <rPh sb="91" eb="92">
      <t>ヒ</t>
    </rPh>
    <rPh sb="97" eb="98">
      <t>コト</t>
    </rPh>
    <rPh sb="105" eb="107">
      <t>ジョウショウ</t>
    </rPh>
    <rPh sb="110" eb="112">
      <t>コンゴ</t>
    </rPh>
    <rPh sb="113" eb="116">
      <t>リュウリョウケイ</t>
    </rPh>
    <rPh sb="117" eb="119">
      <t>セッチ</t>
    </rPh>
    <rPh sb="120" eb="121">
      <t>スス</t>
    </rPh>
    <rPh sb="123" eb="125">
      <t>ロウスイ</t>
    </rPh>
    <rPh sb="126" eb="127">
      <t>ヘ</t>
    </rPh>
    <rPh sb="129" eb="131">
      <t>ケンゼン</t>
    </rPh>
    <rPh sb="132" eb="134">
      <t>スイドウ</t>
    </rPh>
    <rPh sb="135" eb="137">
      <t>コウチク</t>
    </rPh>
    <rPh sb="152" eb="155">
      <t>キギョウサイ</t>
    </rPh>
    <rPh sb="155" eb="157">
      <t>ザンダカ</t>
    </rPh>
    <rPh sb="158" eb="160">
      <t>ゲンショウ</t>
    </rPh>
    <rPh sb="168" eb="170">
      <t>ヘイセイ</t>
    </rPh>
    <rPh sb="172" eb="174">
      <t>ネンド</t>
    </rPh>
    <rPh sb="177" eb="179">
      <t>カンロ</t>
    </rPh>
    <rPh sb="180" eb="182">
      <t>コウシン</t>
    </rPh>
    <rPh sb="183" eb="184">
      <t>トモナ</t>
    </rPh>
    <rPh sb="185" eb="187">
      <t>ゾウカ</t>
    </rPh>
    <rPh sb="189" eb="191">
      <t>ミコ</t>
    </rPh>
    <rPh sb="200" eb="202">
      <t>シセツ</t>
    </rPh>
    <rPh sb="202" eb="205">
      <t>リヨウリツ</t>
    </rPh>
    <rPh sb="211" eb="214">
      <t>リヨウシャ</t>
    </rPh>
    <rPh sb="215" eb="217">
      <t>ゲンショウ</t>
    </rPh>
    <rPh sb="218" eb="219">
      <t>トモナ</t>
    </rPh>
    <rPh sb="226" eb="228">
      <t>コンゴ</t>
    </rPh>
    <rPh sb="228" eb="231">
      <t>コウリツテキ</t>
    </rPh>
    <rPh sb="232" eb="234">
      <t>スイドウ</t>
    </rPh>
    <rPh sb="234" eb="236">
      <t>ジギョウ</t>
    </rPh>
    <rPh sb="237" eb="239">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</si>
</sst>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021376"/>
        <c:axId val="340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34021376"/>
        <c:axId val="34023296"/>
      </c:lineChart>
      <c:dateAx>
        <c:axId val="34021376"/>
        <c:scaling>
          <c:orientation val="minMax"/>
        </c:scaling>
        <c:delete val="1"/>
        <c:axPos val="b"/>
        <c:numFmt formatCode="ge" sourceLinked="1"/>
        <c:majorTickMark val="none"/>
        <c:minorTickMark val="none"/>
        <c:tickLblPos val="none"/>
        <c:crossAx val="34023296"/>
        <c:crosses val="autoZero"/>
        <c:auto val="1"/>
        <c:lblOffset val="100"/>
        <c:baseTimeUnit val="years"/>
      </c:dateAx>
      <c:valAx>
        <c:axId val="340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18.36</c:v>
                </c:pt>
                <c:pt idx="1">
                  <c:v>18.309999999999999</c:v>
                </c:pt>
                <c:pt idx="2">
                  <c:v>18.13</c:v>
                </c:pt>
                <c:pt idx="3">
                  <c:v>29.64</c:v>
                </c:pt>
                <c:pt idx="4">
                  <c:v>28.46</c:v>
                </c:pt>
              </c:numCache>
            </c:numRef>
          </c:val>
        </c:ser>
        <c:dLbls>
          <c:showLegendKey val="0"/>
          <c:showVal val="0"/>
          <c:showCatName val="0"/>
          <c:showSerName val="0"/>
          <c:showPercent val="0"/>
          <c:showBubbleSize val="0"/>
        </c:dLbls>
        <c:gapWidth val="150"/>
        <c:axId val="34906496"/>
        <c:axId val="349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34906496"/>
        <c:axId val="34908416"/>
      </c:lineChart>
      <c:dateAx>
        <c:axId val="34906496"/>
        <c:scaling>
          <c:orientation val="minMax"/>
        </c:scaling>
        <c:delete val="1"/>
        <c:axPos val="b"/>
        <c:numFmt formatCode="ge" sourceLinked="1"/>
        <c:majorTickMark val="none"/>
        <c:minorTickMark val="none"/>
        <c:tickLblPos val="none"/>
        <c:crossAx val="34908416"/>
        <c:crosses val="autoZero"/>
        <c:auto val="1"/>
        <c:lblOffset val="100"/>
        <c:baseTimeUnit val="years"/>
      </c:dateAx>
      <c:valAx>
        <c:axId val="349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90.11</c:v>
                </c:pt>
                <c:pt idx="1">
                  <c:v>94.04</c:v>
                </c:pt>
                <c:pt idx="2">
                  <c:v>95.64</c:v>
                </c:pt>
                <c:pt idx="3">
                  <c:v>59.68</c:v>
                </c:pt>
                <c:pt idx="4">
                  <c:v>60.91</c:v>
                </c:pt>
              </c:numCache>
            </c:numRef>
          </c:val>
        </c:ser>
        <c:dLbls>
          <c:showLegendKey val="0"/>
          <c:showVal val="0"/>
          <c:showCatName val="0"/>
          <c:showSerName val="0"/>
          <c:showPercent val="0"/>
          <c:showBubbleSize val="0"/>
        </c:dLbls>
        <c:gapWidth val="150"/>
        <c:axId val="35201024"/>
        <c:axId val="352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35201024"/>
        <c:axId val="35202944"/>
      </c:lineChart>
      <c:dateAx>
        <c:axId val="35201024"/>
        <c:scaling>
          <c:orientation val="minMax"/>
        </c:scaling>
        <c:delete val="1"/>
        <c:axPos val="b"/>
        <c:numFmt formatCode="ge" sourceLinked="1"/>
        <c:majorTickMark val="none"/>
        <c:minorTickMark val="none"/>
        <c:tickLblPos val="none"/>
        <c:crossAx val="35202944"/>
        <c:crosses val="autoZero"/>
        <c:auto val="1"/>
        <c:lblOffset val="100"/>
        <c:baseTimeUnit val="years"/>
      </c:dateAx>
      <c:valAx>
        <c:axId val="352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77.59</c:v>
                </c:pt>
                <c:pt idx="1">
                  <c:v>78.45</c:v>
                </c:pt>
                <c:pt idx="2">
                  <c:v>79.040000000000006</c:v>
                </c:pt>
                <c:pt idx="3">
                  <c:v>94.37</c:v>
                </c:pt>
                <c:pt idx="4">
                  <c:v>90.95</c:v>
                </c:pt>
              </c:numCache>
            </c:numRef>
          </c:val>
        </c:ser>
        <c:dLbls>
          <c:showLegendKey val="0"/>
          <c:showVal val="0"/>
          <c:showCatName val="0"/>
          <c:showSerName val="0"/>
          <c:showPercent val="0"/>
          <c:showBubbleSize val="0"/>
        </c:dLbls>
        <c:gapWidth val="150"/>
        <c:axId val="34065792"/>
        <c:axId val="340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34065792"/>
        <c:axId val="34072064"/>
      </c:lineChart>
      <c:dateAx>
        <c:axId val="34065792"/>
        <c:scaling>
          <c:orientation val="minMax"/>
        </c:scaling>
        <c:delete val="1"/>
        <c:axPos val="b"/>
        <c:numFmt formatCode="ge" sourceLinked="1"/>
        <c:majorTickMark val="none"/>
        <c:minorTickMark val="none"/>
        <c:tickLblPos val="none"/>
        <c:crossAx val="34072064"/>
        <c:crosses val="autoZero"/>
        <c:auto val="1"/>
        <c:lblOffset val="100"/>
        <c:baseTimeUnit val="years"/>
      </c:dateAx>
      <c:valAx>
        <c:axId val="340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487296"/>
        <c:axId val="345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487296"/>
        <c:axId val="34501760"/>
      </c:lineChart>
      <c:dateAx>
        <c:axId val="34487296"/>
        <c:scaling>
          <c:orientation val="minMax"/>
        </c:scaling>
        <c:delete val="1"/>
        <c:axPos val="b"/>
        <c:numFmt formatCode="ge" sourceLinked="1"/>
        <c:majorTickMark val="none"/>
        <c:minorTickMark val="none"/>
        <c:tickLblPos val="none"/>
        <c:crossAx val="34501760"/>
        <c:crosses val="autoZero"/>
        <c:auto val="1"/>
        <c:lblOffset val="100"/>
        <c:baseTimeUnit val="years"/>
      </c:dateAx>
      <c:valAx>
        <c:axId val="345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36064"/>
        <c:axId val="346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36064"/>
        <c:axId val="34616064"/>
      </c:lineChart>
      <c:dateAx>
        <c:axId val="34536064"/>
        <c:scaling>
          <c:orientation val="minMax"/>
        </c:scaling>
        <c:delete val="1"/>
        <c:axPos val="b"/>
        <c:numFmt formatCode="ge" sourceLinked="1"/>
        <c:majorTickMark val="none"/>
        <c:minorTickMark val="none"/>
        <c:tickLblPos val="none"/>
        <c:crossAx val="34616064"/>
        <c:crosses val="autoZero"/>
        <c:auto val="1"/>
        <c:lblOffset val="100"/>
        <c:baseTimeUnit val="years"/>
      </c:dateAx>
      <c:valAx>
        <c:axId val="346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648832"/>
        <c:axId val="3465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48832"/>
        <c:axId val="34650752"/>
      </c:lineChart>
      <c:dateAx>
        <c:axId val="34648832"/>
        <c:scaling>
          <c:orientation val="minMax"/>
        </c:scaling>
        <c:delete val="1"/>
        <c:axPos val="b"/>
        <c:numFmt formatCode="ge" sourceLinked="1"/>
        <c:majorTickMark val="none"/>
        <c:minorTickMark val="none"/>
        <c:tickLblPos val="none"/>
        <c:crossAx val="34650752"/>
        <c:crosses val="autoZero"/>
        <c:auto val="1"/>
        <c:lblOffset val="100"/>
        <c:baseTimeUnit val="years"/>
      </c:dateAx>
      <c:valAx>
        <c:axId val="346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689408"/>
        <c:axId val="346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89408"/>
        <c:axId val="34691328"/>
      </c:lineChart>
      <c:dateAx>
        <c:axId val="34689408"/>
        <c:scaling>
          <c:orientation val="minMax"/>
        </c:scaling>
        <c:delete val="1"/>
        <c:axPos val="b"/>
        <c:numFmt formatCode="ge" sourceLinked="1"/>
        <c:majorTickMark val="none"/>
        <c:minorTickMark val="none"/>
        <c:tickLblPos val="none"/>
        <c:crossAx val="34691328"/>
        <c:crosses val="autoZero"/>
        <c:auto val="1"/>
        <c:lblOffset val="100"/>
        <c:baseTimeUnit val="years"/>
      </c:dateAx>
      <c:valAx>
        <c:axId val="346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931.86</c:v>
                </c:pt>
                <c:pt idx="1">
                  <c:v>839.98</c:v>
                </c:pt>
                <c:pt idx="2">
                  <c:v>832.87</c:v>
                </c:pt>
                <c:pt idx="3">
                  <c:v>791.43</c:v>
                </c:pt>
                <c:pt idx="4">
                  <c:v>740.14</c:v>
                </c:pt>
              </c:numCache>
            </c:numRef>
          </c:val>
        </c:ser>
        <c:dLbls>
          <c:showLegendKey val="0"/>
          <c:showVal val="0"/>
          <c:showCatName val="0"/>
          <c:showSerName val="0"/>
          <c:showPercent val="0"/>
          <c:showBubbleSize val="0"/>
        </c:dLbls>
        <c:gapWidth val="150"/>
        <c:axId val="34729984"/>
        <c:axId val="347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34729984"/>
        <c:axId val="34731904"/>
      </c:lineChart>
      <c:dateAx>
        <c:axId val="34729984"/>
        <c:scaling>
          <c:orientation val="minMax"/>
        </c:scaling>
        <c:delete val="1"/>
        <c:axPos val="b"/>
        <c:numFmt formatCode="ge" sourceLinked="1"/>
        <c:majorTickMark val="none"/>
        <c:minorTickMark val="none"/>
        <c:tickLblPos val="none"/>
        <c:crossAx val="34731904"/>
        <c:crosses val="autoZero"/>
        <c:auto val="1"/>
        <c:lblOffset val="100"/>
        <c:baseTimeUnit val="years"/>
      </c:dateAx>
      <c:valAx>
        <c:axId val="347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77.59</c:v>
                </c:pt>
                <c:pt idx="1">
                  <c:v>78.44</c:v>
                </c:pt>
                <c:pt idx="2">
                  <c:v>72.11</c:v>
                </c:pt>
                <c:pt idx="3">
                  <c:v>40.65</c:v>
                </c:pt>
                <c:pt idx="4">
                  <c:v>35.89</c:v>
                </c:pt>
              </c:numCache>
            </c:numRef>
          </c:val>
        </c:ser>
        <c:dLbls>
          <c:showLegendKey val="0"/>
          <c:showVal val="0"/>
          <c:showCatName val="0"/>
          <c:showSerName val="0"/>
          <c:showPercent val="0"/>
          <c:showBubbleSize val="0"/>
        </c:dLbls>
        <c:gapWidth val="150"/>
        <c:axId val="34756480"/>
        <c:axId val="347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34756480"/>
        <c:axId val="34779136"/>
      </c:lineChart>
      <c:dateAx>
        <c:axId val="34756480"/>
        <c:scaling>
          <c:orientation val="minMax"/>
        </c:scaling>
        <c:delete val="1"/>
        <c:axPos val="b"/>
        <c:numFmt formatCode="ge" sourceLinked="1"/>
        <c:majorTickMark val="none"/>
        <c:minorTickMark val="none"/>
        <c:tickLblPos val="none"/>
        <c:crossAx val="34779136"/>
        <c:crosses val="autoZero"/>
        <c:auto val="1"/>
        <c:lblOffset val="100"/>
        <c:baseTimeUnit val="years"/>
      </c:dateAx>
      <c:valAx>
        <c:axId val="347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296.27</c:v>
                </c:pt>
                <c:pt idx="1">
                  <c:v>299.99</c:v>
                </c:pt>
                <c:pt idx="2">
                  <c:v>314.27</c:v>
                </c:pt>
                <c:pt idx="3">
                  <c:v>545.70000000000005</c:v>
                </c:pt>
                <c:pt idx="4">
                  <c:v>631.63</c:v>
                </c:pt>
              </c:numCache>
            </c:numRef>
          </c:val>
        </c:ser>
        <c:dLbls>
          <c:showLegendKey val="0"/>
          <c:showVal val="0"/>
          <c:showCatName val="0"/>
          <c:showSerName val="0"/>
          <c:showPercent val="0"/>
          <c:showBubbleSize val="0"/>
        </c:dLbls>
        <c:gapWidth val="150"/>
        <c:axId val="34796288"/>
        <c:axId val="347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34796288"/>
        <c:axId val="34798208"/>
      </c:lineChart>
      <c:dateAx>
        <c:axId val="34796288"/>
        <c:scaling>
          <c:orientation val="minMax"/>
        </c:scaling>
        <c:delete val="1"/>
        <c:axPos val="b"/>
        <c:numFmt formatCode="ge" sourceLinked="1"/>
        <c:majorTickMark val="none"/>
        <c:minorTickMark val="none"/>
        <c:tickLblPos val="none"/>
        <c:crossAx val="34798208"/>
        <c:crosses val="autoZero"/>
        <c:auto val="1"/>
        <c:lblOffset val="100"/>
        <c:baseTimeUnit val="years"/>
      </c:dateAx>
      <c:valAx>
        <c:axId val="347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14" zoomScaleNormal="100" workbookViewId="0">
      <selection activeCell="CC31" sqref="CC3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三戸町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11133</v>
      </c>
      <c r="AJ8" s="55"/>
      <c r="AK8" s="55"/>
      <c r="AL8" s="55"/>
      <c r="AM8" s="55"/>
      <c r="AN8" s="55"/>
      <c r="AO8" s="55"/>
      <c r="AP8" s="56"/>
      <c r="AQ8" s="46">
        <f>データ!R6</f>
        <v>151.79</v>
      </c>
      <c r="AR8" s="46"/>
      <c r="AS8" s="46"/>
      <c r="AT8" s="46"/>
      <c r="AU8" s="46"/>
      <c r="AV8" s="46"/>
      <c r="AW8" s="46"/>
      <c r="AX8" s="46"/>
      <c r="AY8" s="46">
        <f>データ!S6</f>
        <v>73.34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11.01</v>
      </c>
      <c r="S10" s="46"/>
      <c r="T10" s="46"/>
      <c r="U10" s="46"/>
      <c r="V10" s="46"/>
      <c r="W10" s="46"/>
      <c r="X10" s="46"/>
      <c r="Y10" s="46"/>
      <c r="Z10" s="80">
        <f>データ!P6</f>
        <v>3500</v>
      </c>
      <c r="AA10" s="80"/>
      <c r="AB10" s="80"/>
      <c r="AC10" s="80"/>
      <c r="AD10" s="80"/>
      <c r="AE10" s="80"/>
      <c r="AF10" s="80"/>
      <c r="AG10" s="80"/>
      <c r="AH10" s="2"/>
      <c r="AI10" s="80">
        <f>データ!T6</f>
        <v>1214</v>
      </c>
      <c r="AJ10" s="80"/>
      <c r="AK10" s="80"/>
      <c r="AL10" s="80"/>
      <c r="AM10" s="80"/>
      <c r="AN10" s="80"/>
      <c r="AO10" s="80"/>
      <c r="AP10" s="80"/>
      <c r="AQ10" s="46">
        <f>データ!U6</f>
        <v>0.97</v>
      </c>
      <c r="AR10" s="46"/>
      <c r="AS10" s="46"/>
      <c r="AT10" s="46"/>
      <c r="AU10" s="46"/>
      <c r="AV10" s="46"/>
      <c r="AW10" s="46"/>
      <c r="AX10" s="46"/>
      <c r="AY10" s="46">
        <f>データ!V6</f>
        <v>1251.55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24414</v>
      </c>
      <c r="D6" s="31">
        <f t="shared" si="3"/>
        <v>47</v>
      </c>
      <c r="E6" s="31">
        <f t="shared" si="3"/>
        <v>1</v>
      </c>
      <c r="F6" s="31">
        <f t="shared" si="3"/>
        <v>0</v>
      </c>
      <c r="G6" s="31">
        <f t="shared" si="3"/>
        <v>0</v>
      </c>
      <c r="H6" s="31" t="str">
        <f t="shared" si="3"/>
        <v>青森県　三戸町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11.01</v>
      </c>
      <c r="P6" s="32">
        <f t="shared" si="3"/>
        <v>3500</v>
      </c>
      <c r="Q6" s="32">
        <f t="shared" si="3"/>
        <v>11133</v>
      </c>
      <c r="R6" s="32">
        <f t="shared" si="3"/>
        <v>151.79</v>
      </c>
      <c r="S6" s="32">
        <f t="shared" si="3"/>
        <v>73.34</v>
      </c>
      <c r="T6" s="32">
        <f t="shared" si="3"/>
        <v>1214</v>
      </c>
      <c r="U6" s="32">
        <f t="shared" si="3"/>
        <v>0.97</v>
      </c>
      <c r="V6" s="32">
        <f t="shared" si="3"/>
        <v>1251.55</v>
      </c>
      <c r="W6" s="33">
        <f>IF(W7="",NA(),W7)</f>
        <v>77.59</v>
      </c>
      <c r="X6" s="33">
        <f t="shared" ref="X6:AF6" si="4">IF(X7="",NA(),X7)</f>
        <v>78.45</v>
      </c>
      <c r="Y6" s="33">
        <f t="shared" si="4"/>
        <v>79.040000000000006</v>
      </c>
      <c r="Z6" s="33">
        <f t="shared" si="4"/>
        <v>94.37</v>
      </c>
      <c r="AA6" s="33">
        <f t="shared" si="4"/>
        <v>90.95</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931.86</v>
      </c>
      <c r="BE6" s="33">
        <f t="shared" ref="BE6:BM6" si="7">IF(BE7="",NA(),BE7)</f>
        <v>839.98</v>
      </c>
      <c r="BF6" s="33">
        <f t="shared" si="7"/>
        <v>832.87</v>
      </c>
      <c r="BG6" s="33">
        <f t="shared" si="7"/>
        <v>791.43</v>
      </c>
      <c r="BH6" s="33">
        <f t="shared" si="7"/>
        <v>740.14</v>
      </c>
      <c r="BI6" s="33">
        <f t="shared" si="7"/>
        <v>1450.45</v>
      </c>
      <c r="BJ6" s="33">
        <f t="shared" si="7"/>
        <v>1442.51</v>
      </c>
      <c r="BK6" s="33">
        <f t="shared" si="7"/>
        <v>1496.15</v>
      </c>
      <c r="BL6" s="33">
        <f t="shared" si="7"/>
        <v>1462.56</v>
      </c>
      <c r="BM6" s="33">
        <f t="shared" si="7"/>
        <v>1486.62</v>
      </c>
      <c r="BN6" s="32" t="str">
        <f>IF(BN7="","",IF(BN7="-","【-】","【"&amp;SUBSTITUTE(TEXT(BN7,"#,##0.00"),"-","△")&amp;"】"))</f>
        <v>【1,239.32】</v>
      </c>
      <c r="BO6" s="33">
        <f>IF(BO7="",NA(),BO7)</f>
        <v>77.59</v>
      </c>
      <c r="BP6" s="33">
        <f t="shared" ref="BP6:BX6" si="8">IF(BP7="",NA(),BP7)</f>
        <v>78.44</v>
      </c>
      <c r="BQ6" s="33">
        <f t="shared" si="8"/>
        <v>72.11</v>
      </c>
      <c r="BR6" s="33">
        <f t="shared" si="8"/>
        <v>40.65</v>
      </c>
      <c r="BS6" s="33">
        <f t="shared" si="8"/>
        <v>35.89</v>
      </c>
      <c r="BT6" s="33">
        <f t="shared" si="8"/>
        <v>33.96</v>
      </c>
      <c r="BU6" s="33">
        <f t="shared" si="8"/>
        <v>33.299999999999997</v>
      </c>
      <c r="BV6" s="33">
        <f t="shared" si="8"/>
        <v>33.01</v>
      </c>
      <c r="BW6" s="33">
        <f t="shared" si="8"/>
        <v>32.39</v>
      </c>
      <c r="BX6" s="33">
        <f t="shared" si="8"/>
        <v>24.39</v>
      </c>
      <c r="BY6" s="32" t="str">
        <f>IF(BY7="","",IF(BY7="-","【-】","【"&amp;SUBSTITUTE(TEXT(BY7,"#,##0.00"),"-","△")&amp;"】"))</f>
        <v>【36.33】</v>
      </c>
      <c r="BZ6" s="33">
        <f>IF(BZ7="",NA(),BZ7)</f>
        <v>296.27</v>
      </c>
      <c r="CA6" s="33">
        <f t="shared" ref="CA6:CI6" si="9">IF(CA7="",NA(),CA7)</f>
        <v>299.99</v>
      </c>
      <c r="CB6" s="33">
        <f t="shared" si="9"/>
        <v>314.27</v>
      </c>
      <c r="CC6" s="33">
        <f t="shared" si="9"/>
        <v>545.70000000000005</v>
      </c>
      <c r="CD6" s="33">
        <f t="shared" si="9"/>
        <v>631.63</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18.36</v>
      </c>
      <c r="CL6" s="33">
        <f t="shared" ref="CL6:CT6" si="10">IF(CL7="",NA(),CL7)</f>
        <v>18.309999999999999</v>
      </c>
      <c r="CM6" s="33">
        <f t="shared" si="10"/>
        <v>18.13</v>
      </c>
      <c r="CN6" s="33">
        <f t="shared" si="10"/>
        <v>29.64</v>
      </c>
      <c r="CO6" s="33">
        <f t="shared" si="10"/>
        <v>28.46</v>
      </c>
      <c r="CP6" s="33">
        <f t="shared" si="10"/>
        <v>51.56</v>
      </c>
      <c r="CQ6" s="33">
        <f t="shared" si="10"/>
        <v>50.66</v>
      </c>
      <c r="CR6" s="33">
        <f t="shared" si="10"/>
        <v>51.11</v>
      </c>
      <c r="CS6" s="33">
        <f t="shared" si="10"/>
        <v>50.49</v>
      </c>
      <c r="CT6" s="33">
        <f t="shared" si="10"/>
        <v>48.36</v>
      </c>
      <c r="CU6" s="32" t="str">
        <f>IF(CU7="","",IF(CU7="-","【-】","【"&amp;SUBSTITUTE(TEXT(CU7,"#,##0.00"),"-","△")&amp;"】"))</f>
        <v>【58.19】</v>
      </c>
      <c r="CV6" s="33">
        <f>IF(CV7="",NA(),CV7)</f>
        <v>90.11</v>
      </c>
      <c r="CW6" s="33">
        <f t="shared" ref="CW6:DE6" si="11">IF(CW7="",NA(),CW7)</f>
        <v>94.04</v>
      </c>
      <c r="CX6" s="33">
        <f t="shared" si="11"/>
        <v>95.64</v>
      </c>
      <c r="CY6" s="33">
        <f t="shared" si="11"/>
        <v>59.68</v>
      </c>
      <c r="CZ6" s="33">
        <f t="shared" si="11"/>
        <v>60.91</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24414</v>
      </c>
      <c r="D7" s="35">
        <v>47</v>
      </c>
      <c r="E7" s="35">
        <v>1</v>
      </c>
      <c r="F7" s="35">
        <v>0</v>
      </c>
      <c r="G7" s="35">
        <v>0</v>
      </c>
      <c r="H7" s="35" t="s">
        <v>93</v>
      </c>
      <c r="I7" s="35" t="s">
        <v>94</v>
      </c>
      <c r="J7" s="35" t="s">
        <v>95</v>
      </c>
      <c r="K7" s="35" t="s">
        <v>96</v>
      </c>
      <c r="L7" s="35" t="s">
        <v>97</v>
      </c>
      <c r="M7" s="36" t="s">
        <v>98</v>
      </c>
      <c r="N7" s="36" t="s">
        <v>99</v>
      </c>
      <c r="O7" s="36">
        <v>11.01</v>
      </c>
      <c r="P7" s="36">
        <v>3500</v>
      </c>
      <c r="Q7" s="36">
        <v>11133</v>
      </c>
      <c r="R7" s="36">
        <v>151.79</v>
      </c>
      <c r="S7" s="36">
        <v>73.34</v>
      </c>
      <c r="T7" s="36">
        <v>1214</v>
      </c>
      <c r="U7" s="36">
        <v>0.97</v>
      </c>
      <c r="V7" s="36">
        <v>1251.55</v>
      </c>
      <c r="W7" s="36">
        <v>77.59</v>
      </c>
      <c r="X7" s="36">
        <v>78.45</v>
      </c>
      <c r="Y7" s="36">
        <v>79.040000000000006</v>
      </c>
      <c r="Z7" s="36">
        <v>94.37</v>
      </c>
      <c r="AA7" s="36">
        <v>90.95</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931.86</v>
      </c>
      <c r="BE7" s="36">
        <v>839.98</v>
      </c>
      <c r="BF7" s="36">
        <v>832.87</v>
      </c>
      <c r="BG7" s="36">
        <v>791.43</v>
      </c>
      <c r="BH7" s="36">
        <v>740.14</v>
      </c>
      <c r="BI7" s="36">
        <v>1450.45</v>
      </c>
      <c r="BJ7" s="36">
        <v>1442.51</v>
      </c>
      <c r="BK7" s="36">
        <v>1496.15</v>
      </c>
      <c r="BL7" s="36">
        <v>1462.56</v>
      </c>
      <c r="BM7" s="36">
        <v>1486.62</v>
      </c>
      <c r="BN7" s="36">
        <v>1239.32</v>
      </c>
      <c r="BO7" s="36">
        <v>77.59</v>
      </c>
      <c r="BP7" s="36">
        <v>78.44</v>
      </c>
      <c r="BQ7" s="36">
        <v>72.11</v>
      </c>
      <c r="BR7" s="36">
        <v>40.65</v>
      </c>
      <c r="BS7" s="36">
        <v>35.89</v>
      </c>
      <c r="BT7" s="36">
        <v>33.96</v>
      </c>
      <c r="BU7" s="36">
        <v>33.299999999999997</v>
      </c>
      <c r="BV7" s="36">
        <v>33.01</v>
      </c>
      <c r="BW7" s="36">
        <v>32.39</v>
      </c>
      <c r="BX7" s="36">
        <v>24.39</v>
      </c>
      <c r="BY7" s="36">
        <v>36.33</v>
      </c>
      <c r="BZ7" s="36">
        <v>296.27</v>
      </c>
      <c r="CA7" s="36">
        <v>299.99</v>
      </c>
      <c r="CB7" s="36">
        <v>314.27</v>
      </c>
      <c r="CC7" s="36">
        <v>545.70000000000005</v>
      </c>
      <c r="CD7" s="36">
        <v>631.63</v>
      </c>
      <c r="CE7" s="36">
        <v>512.74</v>
      </c>
      <c r="CF7" s="36">
        <v>526.57000000000005</v>
      </c>
      <c r="CG7" s="36">
        <v>523.08000000000004</v>
      </c>
      <c r="CH7" s="36">
        <v>530.83000000000004</v>
      </c>
      <c r="CI7" s="36">
        <v>734.18</v>
      </c>
      <c r="CJ7" s="36">
        <v>476.46</v>
      </c>
      <c r="CK7" s="36">
        <v>18.36</v>
      </c>
      <c r="CL7" s="36">
        <v>18.309999999999999</v>
      </c>
      <c r="CM7" s="36">
        <v>18.13</v>
      </c>
      <c r="CN7" s="36">
        <v>29.64</v>
      </c>
      <c r="CO7" s="36">
        <v>28.46</v>
      </c>
      <c r="CP7" s="36">
        <v>51.56</v>
      </c>
      <c r="CQ7" s="36">
        <v>50.66</v>
      </c>
      <c r="CR7" s="36">
        <v>51.11</v>
      </c>
      <c r="CS7" s="36">
        <v>50.49</v>
      </c>
      <c r="CT7" s="36">
        <v>48.36</v>
      </c>
      <c r="CU7" s="36">
        <v>58.19</v>
      </c>
      <c r="CV7" s="36">
        <v>90.11</v>
      </c>
      <c r="CW7" s="36">
        <v>94.04</v>
      </c>
      <c r="CX7" s="36">
        <v>95.64</v>
      </c>
      <c r="CY7" s="36">
        <v>59.68</v>
      </c>
      <c r="CZ7" s="36">
        <v>60.91</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san016</cp:lastModifiedBy>
  <cp:lastPrinted>2016-02-17T07:28:09Z</cp:lastPrinted>
  <dcterms:created xsi:type="dcterms:W3CDTF">2016-01-18T04:59:29Z</dcterms:created>
  <dcterms:modified xsi:type="dcterms:W3CDTF">2016-02-18T23:23:02Z</dcterms:modified>
  <cp:category/>
</cp:coreProperties>
</file>