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-15" yWindow="-15" windowWidth="10245" windowHeight="8040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R6" i="5"/>
  <c r="Q6" i="5"/>
  <c r="AI8" i="4" s="1"/>
  <c r="P6" i="5"/>
  <c r="O6" i="5"/>
  <c r="N6" i="5"/>
  <c r="M6" i="5"/>
  <c r="L6" i="5"/>
  <c r="Z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Z10" i="4"/>
  <c r="R10" i="4"/>
  <c r="J10" i="4"/>
  <c r="B10" i="4"/>
  <c r="AY8" i="4"/>
  <c r="AQ8" i="4"/>
  <c r="R8" i="4"/>
  <c r="J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<sst xmlns="http://schemas.openxmlformats.org/spreadsheetml/2006/main" count="217" uniqueCount="107">
  <si>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</si>
  <si>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</si>
  <si>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</si>
  <si>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</si>
  <si>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</si>
  <si>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</si>
  <si>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</si>
  <si>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</si>
  <si>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</si>
  <si>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</si>
  <si>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</si>
  <si>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</si>
  <si>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</si>
  <si>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</si>
  <si>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</si>
  <si>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</si>
  <si>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</si>
  <si>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</si>
  <si>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</si>
  <si>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</si>
  <si>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</si>
  <si>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</si>
  <si>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</si>
  <si>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</si>
  <si>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</si>
  <si>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</si>
  <si>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</si>
  <si>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</si>
  <si>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</si>
  <si>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</si>
  <si>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</si>
  <si>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</si>
  <si>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</si>
  <si>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</si>
  <si>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</si>
  <si>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</si>
  <si>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</si>
  <si>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</si>
  <si>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</si>
  <si>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</si>
  <si>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</si>
  <si>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</si>
  <si>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</si>
  <si>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</si>
  <si>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</si>
  <si>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</si>
  <si>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</si>
  <si>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</si>
  <si>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</si>
  <si>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</si>
  <si>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</si>
  <si>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</si>
  <si>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</si>
  <si>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</si>
  <si>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</si>
  <si>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</si>
  <si>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</si>
  <si>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</si>
  <si>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</si>
  <si>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</si>
  <si>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</si>
  <si>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</si>
  <si>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</si>
  <si>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</si>
  <si>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</si>
  <si>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</si>
  <si>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</si>
  <si>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</si>
  <si>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</si>
  <si>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</si>
  <si>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</si>
  <si>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</si>
  <si>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</si>
  <si>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</si>
  <si>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</si>
  <si>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</si>
  <si>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</si>
  <si>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</si>
  <si>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</si>
  <si>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</si>
  <si>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</si>
  <si>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</si>
  <si>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</si>
  <si>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</si>
  <si>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</si>
  <si>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</si>
  <si>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</si>
  <si>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</si>
  <si>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</si>
  <si>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</si>
  <si>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</si>
  <si>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</si>
  <si>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</si>
  <si>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東通村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</si>
  <si>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</si>
  <si>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</si>
  <si>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</si>
  <si>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</si>
  <si>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</si>
  <si>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</si>
  <si>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</si>
  <si>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</si>
  <si>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</si>
  <si>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</si>
  <si>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
　将来の施設・管路の更新が間近に迫っている状況から鑑みると、更新財源の確保が重要な課題となっており、中長期的な経営計画の策定が急務となっている。
　また、将来計画と合わせて、料金の見直しや建設改良積立金・内部留保資金の蓄積を進め、経営事業体の骨格を強固にし、施設等の更新に備える。</t>
    <phoneticPr fontId="4"/>
  </si>
  <si>
    <t xml:space="preserve">
　収益については、一般会計繰入金（基準額）が収益全体の約半分を占めており、将来的な人口減少等により増収は見込めない状況であります。
　費用については、高資本（減価償却費・企業債利息）ではあるものの、企業債の補償金免除繰上償還や施設運転の効率化により、経費の節減が図られており、黒字を維持している状況であります。</t>
    <phoneticPr fontId="4"/>
  </si>
  <si>
    <t xml:space="preserve">
　上水道事業の創設当初に布設した管路の更新時期が１０数年後に訪れます。
　経営状況から鑑み、更新財源の確保は重要な課題となっており、施設の更新や耐震化等、中長期的な事業計画を策定し取り組まなければならない。</t>
    <rPh sb="31" eb="32">
      <t>オトズ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</si>
</sst>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718784"/>
        <c:axId val="6972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0.81</c:v>
                </c:pt>
                <c:pt idx="1">
                  <c:v>0.82</c:v>
                </c:pt>
                <c:pt idx="2">
                  <c:v>0.66</c:v>
                </c:pt>
                <c:pt idx="3">
                  <c:v>0.64</c:v>
                </c:pt>
                <c:pt idx="4">
                  <c:v>0.56000000000000005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718784"/>
        <c:axId val="69720704"/>
      </c:lineChart>
      <c:dateAx>
        <c:axId val="69718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720704"/>
        <c:crosses val="autoZero"/>
        <c:auto val="1"/>
        <c:lblOffset val="100"/>
        <c:baseTimeUnit val="years"/>
      </c:dateAx>
      <c:valAx>
        <c:axId val="6972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9718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45.92</c:v>
                </c:pt>
                <c:pt idx="1">
                  <c:v>54.76</c:v>
                </c:pt>
                <c:pt idx="2">
                  <c:v>40.93</c:v>
                </c:pt>
                <c:pt idx="3">
                  <c:v>38.01</c:v>
                </c:pt>
                <c:pt idx="4">
                  <c:v>68.53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434816"/>
        <c:axId val="72436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51.05</c:v>
                </c:pt>
                <c:pt idx="1">
                  <c:v>50.49</c:v>
                </c:pt>
                <c:pt idx="2">
                  <c:v>49.69</c:v>
                </c:pt>
                <c:pt idx="3">
                  <c:v>49.77</c:v>
                </c:pt>
                <c:pt idx="4">
                  <c:v>49.22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34816"/>
        <c:axId val="72436736"/>
      </c:lineChart>
      <c:dateAx>
        <c:axId val="7243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436736"/>
        <c:crosses val="autoZero"/>
        <c:auto val="1"/>
        <c:lblOffset val="100"/>
        <c:baseTimeUnit val="years"/>
      </c:dateAx>
      <c:valAx>
        <c:axId val="72436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434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80.97</c:v>
                </c:pt>
                <c:pt idx="1">
                  <c:v>73.7</c:v>
                </c:pt>
                <c:pt idx="2">
                  <c:v>81.680000000000007</c:v>
                </c:pt>
                <c:pt idx="3">
                  <c:v>81.63</c:v>
                </c:pt>
                <c:pt idx="4">
                  <c:v>78.430000000000007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471296"/>
        <c:axId val="72473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80.81</c:v>
                </c:pt>
                <c:pt idx="1">
                  <c:v>78.7</c:v>
                </c:pt>
                <c:pt idx="2">
                  <c:v>80.010000000000005</c:v>
                </c:pt>
                <c:pt idx="3">
                  <c:v>79.98</c:v>
                </c:pt>
                <c:pt idx="4">
                  <c:v>79.48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71296"/>
        <c:axId val="72473216"/>
      </c:lineChart>
      <c:dateAx>
        <c:axId val="72471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473216"/>
        <c:crosses val="autoZero"/>
        <c:auto val="1"/>
        <c:lblOffset val="100"/>
        <c:baseTimeUnit val="years"/>
      </c:dateAx>
      <c:valAx>
        <c:axId val="72473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471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110.17</c:v>
                </c:pt>
                <c:pt idx="1">
                  <c:v>111.45</c:v>
                </c:pt>
                <c:pt idx="2">
                  <c:v>102.08</c:v>
                </c:pt>
                <c:pt idx="3">
                  <c:v>102</c:v>
                </c:pt>
                <c:pt idx="4">
                  <c:v>103.21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729536"/>
        <c:axId val="7173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108.06</c:v>
                </c:pt>
                <c:pt idx="1">
                  <c:v>104.82</c:v>
                </c:pt>
                <c:pt idx="2">
                  <c:v>104.95</c:v>
                </c:pt>
                <c:pt idx="3">
                  <c:v>105.53</c:v>
                </c:pt>
                <c:pt idx="4">
                  <c:v>107.2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29536"/>
        <c:axId val="71731456"/>
      </c:lineChart>
      <c:dateAx>
        <c:axId val="71729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731456"/>
        <c:crosses val="autoZero"/>
        <c:auto val="1"/>
        <c:lblOffset val="100"/>
        <c:baseTimeUnit val="years"/>
      </c:dateAx>
      <c:valAx>
        <c:axId val="71731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729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34.119999999999997</c:v>
                </c:pt>
                <c:pt idx="1">
                  <c:v>35.57</c:v>
                </c:pt>
                <c:pt idx="2">
                  <c:v>37.340000000000003</c:v>
                </c:pt>
                <c:pt idx="3">
                  <c:v>38.770000000000003</c:v>
                </c:pt>
                <c:pt idx="4">
                  <c:v>46.98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94400"/>
        <c:axId val="7229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33.21</c:v>
                </c:pt>
                <c:pt idx="1">
                  <c:v>34.24</c:v>
                </c:pt>
                <c:pt idx="2">
                  <c:v>35.18</c:v>
                </c:pt>
                <c:pt idx="3">
                  <c:v>36.43</c:v>
                </c:pt>
                <c:pt idx="4">
                  <c:v>46.12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94400"/>
        <c:axId val="72296320"/>
      </c:lineChart>
      <c:dateAx>
        <c:axId val="72294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296320"/>
        <c:crosses val="autoZero"/>
        <c:auto val="1"/>
        <c:lblOffset val="100"/>
        <c:baseTimeUnit val="years"/>
      </c:dateAx>
      <c:valAx>
        <c:axId val="7229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294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330624"/>
        <c:axId val="72340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6.34</c:v>
                </c:pt>
                <c:pt idx="1">
                  <c:v>6.81</c:v>
                </c:pt>
                <c:pt idx="2">
                  <c:v>8.41</c:v>
                </c:pt>
                <c:pt idx="3">
                  <c:v>8.7200000000000006</c:v>
                </c:pt>
                <c:pt idx="4">
                  <c:v>9.86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330624"/>
        <c:axId val="72340992"/>
      </c:lineChart>
      <c:dateAx>
        <c:axId val="72330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340992"/>
        <c:crosses val="autoZero"/>
        <c:auto val="1"/>
        <c:lblOffset val="100"/>
        <c:baseTimeUnit val="years"/>
      </c:dateAx>
      <c:valAx>
        <c:axId val="72340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330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7936"/>
        <c:axId val="71849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23.31</c:v>
                </c:pt>
                <c:pt idx="1">
                  <c:v>26.83</c:v>
                </c:pt>
                <c:pt idx="2">
                  <c:v>26.81</c:v>
                </c:pt>
                <c:pt idx="3">
                  <c:v>28.31</c:v>
                </c:pt>
                <c:pt idx="4">
                  <c:v>13.46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47936"/>
        <c:axId val="71849856"/>
      </c:lineChart>
      <c:dateAx>
        <c:axId val="71847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849856"/>
        <c:crosses val="autoZero"/>
        <c:auto val="1"/>
        <c:lblOffset val="100"/>
        <c:baseTimeUnit val="years"/>
      </c:dateAx>
      <c:valAx>
        <c:axId val="718498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847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1664.21</c:v>
                </c:pt>
                <c:pt idx="1">
                  <c:v>1534.9</c:v>
                </c:pt>
                <c:pt idx="2">
                  <c:v>905.35</c:v>
                </c:pt>
                <c:pt idx="3">
                  <c:v>948.42</c:v>
                </c:pt>
                <c:pt idx="4">
                  <c:v>32.56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75968"/>
        <c:axId val="7189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1129.9100000000001</c:v>
                </c:pt>
                <c:pt idx="1">
                  <c:v>1197.1099999999999</c:v>
                </c:pt>
                <c:pt idx="2">
                  <c:v>1002.64</c:v>
                </c:pt>
                <c:pt idx="3">
                  <c:v>1164.51</c:v>
                </c:pt>
                <c:pt idx="4">
                  <c:v>434.72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75968"/>
        <c:axId val="71894528"/>
      </c:lineChart>
      <c:dateAx>
        <c:axId val="71875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894528"/>
        <c:crosses val="autoZero"/>
        <c:auto val="1"/>
        <c:lblOffset val="100"/>
        <c:baseTimeUnit val="years"/>
      </c:dateAx>
      <c:valAx>
        <c:axId val="718945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875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2262.59</c:v>
                </c:pt>
                <c:pt idx="1">
                  <c:v>2094.5500000000002</c:v>
                </c:pt>
                <c:pt idx="2">
                  <c:v>2091.23</c:v>
                </c:pt>
                <c:pt idx="3">
                  <c:v>2028.51</c:v>
                </c:pt>
                <c:pt idx="4">
                  <c:v>1886.6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916544"/>
        <c:axId val="71935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540.94000000000005</c:v>
                </c:pt>
                <c:pt idx="1">
                  <c:v>532.29999999999995</c:v>
                </c:pt>
                <c:pt idx="2">
                  <c:v>520.29999999999995</c:v>
                </c:pt>
                <c:pt idx="3">
                  <c:v>498.27</c:v>
                </c:pt>
                <c:pt idx="4">
                  <c:v>495.76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16544"/>
        <c:axId val="71935104"/>
      </c:lineChart>
      <c:dateAx>
        <c:axId val="71916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935104"/>
        <c:crosses val="autoZero"/>
        <c:auto val="1"/>
        <c:lblOffset val="100"/>
        <c:baseTimeUnit val="years"/>
      </c:dateAx>
      <c:valAx>
        <c:axId val="719351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916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47.41</c:v>
                </c:pt>
                <c:pt idx="1">
                  <c:v>49.5</c:v>
                </c:pt>
                <c:pt idx="2">
                  <c:v>47.11</c:v>
                </c:pt>
                <c:pt idx="3">
                  <c:v>47.05</c:v>
                </c:pt>
                <c:pt idx="4">
                  <c:v>50.71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370816"/>
        <c:axId val="72377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93.43</c:v>
                </c:pt>
                <c:pt idx="1">
                  <c:v>90.17</c:v>
                </c:pt>
                <c:pt idx="2">
                  <c:v>90.69</c:v>
                </c:pt>
                <c:pt idx="3">
                  <c:v>90.64</c:v>
                </c:pt>
                <c:pt idx="4">
                  <c:v>93.66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370816"/>
        <c:axId val="72377088"/>
      </c:lineChart>
      <c:dateAx>
        <c:axId val="72370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377088"/>
        <c:crosses val="autoZero"/>
        <c:auto val="1"/>
        <c:lblOffset val="100"/>
        <c:baseTimeUnit val="years"/>
      </c:dateAx>
      <c:valAx>
        <c:axId val="72377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370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491.44</c:v>
                </c:pt>
                <c:pt idx="1">
                  <c:v>473.29</c:v>
                </c:pt>
                <c:pt idx="2">
                  <c:v>505.82</c:v>
                </c:pt>
                <c:pt idx="3">
                  <c:v>511.14</c:v>
                </c:pt>
                <c:pt idx="4">
                  <c:v>476.84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398720"/>
        <c:axId val="7240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204.24</c:v>
                </c:pt>
                <c:pt idx="1">
                  <c:v>210.28</c:v>
                </c:pt>
                <c:pt idx="2">
                  <c:v>211.08</c:v>
                </c:pt>
                <c:pt idx="3">
                  <c:v>213.52</c:v>
                </c:pt>
                <c:pt idx="4">
                  <c:v>208.21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398720"/>
        <c:axId val="72404992"/>
      </c:lineChart>
      <c:dateAx>
        <c:axId val="72398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404992"/>
        <c:crosses val="autoZero"/>
        <c:auto val="1"/>
        <c:lblOffset val="100"/>
        <c:baseTimeUnit val="years"/>
      </c:dateAx>
      <c:valAx>
        <c:axId val="7240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398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W57" zoomScaleNormal="100" workbookViewId="0">
      <selection activeCell="CC71" sqref="CC71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青森県　東通村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A8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6978</v>
      </c>
      <c r="AJ8" s="56"/>
      <c r="AK8" s="56"/>
      <c r="AL8" s="56"/>
      <c r="AM8" s="56"/>
      <c r="AN8" s="56"/>
      <c r="AO8" s="56"/>
      <c r="AP8" s="57"/>
      <c r="AQ8" s="47">
        <f>データ!R6</f>
        <v>295.27</v>
      </c>
      <c r="AR8" s="47"/>
      <c r="AS8" s="47"/>
      <c r="AT8" s="47"/>
      <c r="AU8" s="47"/>
      <c r="AV8" s="47"/>
      <c r="AW8" s="47"/>
      <c r="AX8" s="47"/>
      <c r="AY8" s="47">
        <f>データ!S6</f>
        <v>23.63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37.590000000000003</v>
      </c>
      <c r="K10" s="47"/>
      <c r="L10" s="47"/>
      <c r="M10" s="47"/>
      <c r="N10" s="47"/>
      <c r="O10" s="47"/>
      <c r="P10" s="47"/>
      <c r="Q10" s="47"/>
      <c r="R10" s="47">
        <f>データ!O6</f>
        <v>97.78</v>
      </c>
      <c r="S10" s="47"/>
      <c r="T10" s="47"/>
      <c r="U10" s="47"/>
      <c r="V10" s="47"/>
      <c r="W10" s="47"/>
      <c r="X10" s="47"/>
      <c r="Y10" s="47"/>
      <c r="Z10" s="78">
        <f>データ!P6</f>
        <v>4449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6783</v>
      </c>
      <c r="AJ10" s="78"/>
      <c r="AK10" s="78"/>
      <c r="AL10" s="78"/>
      <c r="AM10" s="78"/>
      <c r="AN10" s="78"/>
      <c r="AO10" s="78"/>
      <c r="AP10" s="78"/>
      <c r="AQ10" s="47">
        <f>データ!U6</f>
        <v>78.5</v>
      </c>
      <c r="AR10" s="47"/>
      <c r="AS10" s="47"/>
      <c r="AT10" s="47"/>
      <c r="AU10" s="47"/>
      <c r="AV10" s="47"/>
      <c r="AW10" s="47"/>
      <c r="AX10" s="47"/>
      <c r="AY10" s="47">
        <f>データ!V6</f>
        <v>86.41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105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106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104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24244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青森県　東通村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A8</v>
      </c>
      <c r="M6" s="32" t="str">
        <f t="shared" si="3"/>
        <v>-</v>
      </c>
      <c r="N6" s="32">
        <f t="shared" si="3"/>
        <v>37.590000000000003</v>
      </c>
      <c r="O6" s="32">
        <f t="shared" si="3"/>
        <v>97.78</v>
      </c>
      <c r="P6" s="32">
        <f t="shared" si="3"/>
        <v>4449</v>
      </c>
      <c r="Q6" s="32">
        <f t="shared" si="3"/>
        <v>6978</v>
      </c>
      <c r="R6" s="32">
        <f t="shared" si="3"/>
        <v>295.27</v>
      </c>
      <c r="S6" s="32">
        <f t="shared" si="3"/>
        <v>23.63</v>
      </c>
      <c r="T6" s="32">
        <f t="shared" si="3"/>
        <v>6783</v>
      </c>
      <c r="U6" s="32">
        <f t="shared" si="3"/>
        <v>78.5</v>
      </c>
      <c r="V6" s="32">
        <f t="shared" si="3"/>
        <v>86.41</v>
      </c>
      <c r="W6" s="33">
        <f>IF(W7="",NA(),W7)</f>
        <v>110.17</v>
      </c>
      <c r="X6" s="33">
        <f t="shared" ref="X6:AF6" si="4">IF(X7="",NA(),X7)</f>
        <v>111.45</v>
      </c>
      <c r="Y6" s="33">
        <f t="shared" si="4"/>
        <v>102.08</v>
      </c>
      <c r="Z6" s="33">
        <f t="shared" si="4"/>
        <v>102</v>
      </c>
      <c r="AA6" s="33">
        <f t="shared" si="4"/>
        <v>103.21</v>
      </c>
      <c r="AB6" s="33">
        <f t="shared" si="4"/>
        <v>108.06</v>
      </c>
      <c r="AC6" s="33">
        <f t="shared" si="4"/>
        <v>104.82</v>
      </c>
      <c r="AD6" s="33">
        <f t="shared" si="4"/>
        <v>104.95</v>
      </c>
      <c r="AE6" s="33">
        <f t="shared" si="4"/>
        <v>105.53</v>
      </c>
      <c r="AF6" s="33">
        <f t="shared" si="4"/>
        <v>107.2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23.31</v>
      </c>
      <c r="AN6" s="33">
        <f t="shared" si="5"/>
        <v>26.83</v>
      </c>
      <c r="AO6" s="33">
        <f t="shared" si="5"/>
        <v>26.81</v>
      </c>
      <c r="AP6" s="33">
        <f t="shared" si="5"/>
        <v>28.31</v>
      </c>
      <c r="AQ6" s="33">
        <f t="shared" si="5"/>
        <v>13.46</v>
      </c>
      <c r="AR6" s="32" t="str">
        <f>IF(AR7="","",IF(AR7="-","【-】","【"&amp;SUBSTITUTE(TEXT(AR7,"#,##0.00"),"-","△")&amp;"】"))</f>
        <v>【0.81】</v>
      </c>
      <c r="AS6" s="33">
        <f>IF(AS7="",NA(),AS7)</f>
        <v>1664.21</v>
      </c>
      <c r="AT6" s="33">
        <f t="shared" ref="AT6:BB6" si="6">IF(AT7="",NA(),AT7)</f>
        <v>1534.9</v>
      </c>
      <c r="AU6" s="33">
        <f t="shared" si="6"/>
        <v>905.35</v>
      </c>
      <c r="AV6" s="33">
        <f t="shared" si="6"/>
        <v>948.42</v>
      </c>
      <c r="AW6" s="33">
        <f t="shared" si="6"/>
        <v>32.56</v>
      </c>
      <c r="AX6" s="33">
        <f t="shared" si="6"/>
        <v>1129.9100000000001</v>
      </c>
      <c r="AY6" s="33">
        <f t="shared" si="6"/>
        <v>1197.1099999999999</v>
      </c>
      <c r="AZ6" s="33">
        <f t="shared" si="6"/>
        <v>1002.64</v>
      </c>
      <c r="BA6" s="33">
        <f t="shared" si="6"/>
        <v>1164.51</v>
      </c>
      <c r="BB6" s="33">
        <f t="shared" si="6"/>
        <v>434.72</v>
      </c>
      <c r="BC6" s="32" t="str">
        <f>IF(BC7="","",IF(BC7="-","【-】","【"&amp;SUBSTITUTE(TEXT(BC7,"#,##0.00"),"-","△")&amp;"】"))</f>
        <v>【264.16】</v>
      </c>
      <c r="BD6" s="33">
        <f>IF(BD7="",NA(),BD7)</f>
        <v>2262.59</v>
      </c>
      <c r="BE6" s="33">
        <f t="shared" ref="BE6:BM6" si="7">IF(BE7="",NA(),BE7)</f>
        <v>2094.5500000000002</v>
      </c>
      <c r="BF6" s="33">
        <f t="shared" si="7"/>
        <v>2091.23</v>
      </c>
      <c r="BG6" s="33">
        <f t="shared" si="7"/>
        <v>2028.51</v>
      </c>
      <c r="BH6" s="33">
        <f t="shared" si="7"/>
        <v>1886.6</v>
      </c>
      <c r="BI6" s="33">
        <f t="shared" si="7"/>
        <v>540.94000000000005</v>
      </c>
      <c r="BJ6" s="33">
        <f t="shared" si="7"/>
        <v>532.29999999999995</v>
      </c>
      <c r="BK6" s="33">
        <f t="shared" si="7"/>
        <v>520.29999999999995</v>
      </c>
      <c r="BL6" s="33">
        <f t="shared" si="7"/>
        <v>498.27</v>
      </c>
      <c r="BM6" s="33">
        <f t="shared" si="7"/>
        <v>495.76</v>
      </c>
      <c r="BN6" s="32" t="str">
        <f>IF(BN7="","",IF(BN7="-","【-】","【"&amp;SUBSTITUTE(TEXT(BN7,"#,##0.00"),"-","△")&amp;"】"))</f>
        <v>【283.72】</v>
      </c>
      <c r="BO6" s="33">
        <f>IF(BO7="",NA(),BO7)</f>
        <v>47.41</v>
      </c>
      <c r="BP6" s="33">
        <f t="shared" ref="BP6:BX6" si="8">IF(BP7="",NA(),BP7)</f>
        <v>49.5</v>
      </c>
      <c r="BQ6" s="33">
        <f t="shared" si="8"/>
        <v>47.11</v>
      </c>
      <c r="BR6" s="33">
        <f t="shared" si="8"/>
        <v>47.05</v>
      </c>
      <c r="BS6" s="33">
        <f t="shared" si="8"/>
        <v>50.71</v>
      </c>
      <c r="BT6" s="33">
        <f t="shared" si="8"/>
        <v>93.43</v>
      </c>
      <c r="BU6" s="33">
        <f t="shared" si="8"/>
        <v>90.17</v>
      </c>
      <c r="BV6" s="33">
        <f t="shared" si="8"/>
        <v>90.69</v>
      </c>
      <c r="BW6" s="33">
        <f t="shared" si="8"/>
        <v>90.64</v>
      </c>
      <c r="BX6" s="33">
        <f t="shared" si="8"/>
        <v>93.66</v>
      </c>
      <c r="BY6" s="32" t="str">
        <f>IF(BY7="","",IF(BY7="-","【-】","【"&amp;SUBSTITUTE(TEXT(BY7,"#,##0.00"),"-","△")&amp;"】"))</f>
        <v>【104.60】</v>
      </c>
      <c r="BZ6" s="33">
        <f>IF(BZ7="",NA(),BZ7)</f>
        <v>491.44</v>
      </c>
      <c r="CA6" s="33">
        <f t="shared" ref="CA6:CI6" si="9">IF(CA7="",NA(),CA7)</f>
        <v>473.29</v>
      </c>
      <c r="CB6" s="33">
        <f t="shared" si="9"/>
        <v>505.82</v>
      </c>
      <c r="CC6" s="33">
        <f t="shared" si="9"/>
        <v>511.14</v>
      </c>
      <c r="CD6" s="33">
        <f t="shared" si="9"/>
        <v>476.84</v>
      </c>
      <c r="CE6" s="33">
        <f t="shared" si="9"/>
        <v>204.24</v>
      </c>
      <c r="CF6" s="33">
        <f t="shared" si="9"/>
        <v>210.28</v>
      </c>
      <c r="CG6" s="33">
        <f t="shared" si="9"/>
        <v>211.08</v>
      </c>
      <c r="CH6" s="33">
        <f t="shared" si="9"/>
        <v>213.52</v>
      </c>
      <c r="CI6" s="33">
        <f t="shared" si="9"/>
        <v>208.21</v>
      </c>
      <c r="CJ6" s="32" t="str">
        <f>IF(CJ7="","",IF(CJ7="-","【-】","【"&amp;SUBSTITUTE(TEXT(CJ7,"#,##0.00"),"-","△")&amp;"】"))</f>
        <v>【164.21】</v>
      </c>
      <c r="CK6" s="33">
        <f>IF(CK7="",NA(),CK7)</f>
        <v>45.92</v>
      </c>
      <c r="CL6" s="33">
        <f t="shared" ref="CL6:CT6" si="10">IF(CL7="",NA(),CL7)</f>
        <v>54.76</v>
      </c>
      <c r="CM6" s="33">
        <f t="shared" si="10"/>
        <v>40.93</v>
      </c>
      <c r="CN6" s="33">
        <f t="shared" si="10"/>
        <v>38.01</v>
      </c>
      <c r="CO6" s="33">
        <f t="shared" si="10"/>
        <v>68.53</v>
      </c>
      <c r="CP6" s="33">
        <f t="shared" si="10"/>
        <v>51.05</v>
      </c>
      <c r="CQ6" s="33">
        <f t="shared" si="10"/>
        <v>50.49</v>
      </c>
      <c r="CR6" s="33">
        <f t="shared" si="10"/>
        <v>49.69</v>
      </c>
      <c r="CS6" s="33">
        <f t="shared" si="10"/>
        <v>49.77</v>
      </c>
      <c r="CT6" s="33">
        <f t="shared" si="10"/>
        <v>49.22</v>
      </c>
      <c r="CU6" s="32" t="str">
        <f>IF(CU7="","",IF(CU7="-","【-】","【"&amp;SUBSTITUTE(TEXT(CU7,"#,##0.00"),"-","△")&amp;"】"))</f>
        <v>【59.80】</v>
      </c>
      <c r="CV6" s="33">
        <f>IF(CV7="",NA(),CV7)</f>
        <v>80.97</v>
      </c>
      <c r="CW6" s="33">
        <f t="shared" ref="CW6:DE6" si="11">IF(CW7="",NA(),CW7)</f>
        <v>73.7</v>
      </c>
      <c r="CX6" s="33">
        <f t="shared" si="11"/>
        <v>81.680000000000007</v>
      </c>
      <c r="CY6" s="33">
        <f t="shared" si="11"/>
        <v>81.63</v>
      </c>
      <c r="CZ6" s="33">
        <f t="shared" si="11"/>
        <v>78.430000000000007</v>
      </c>
      <c r="DA6" s="33">
        <f t="shared" si="11"/>
        <v>80.81</v>
      </c>
      <c r="DB6" s="33">
        <f t="shared" si="11"/>
        <v>78.7</v>
      </c>
      <c r="DC6" s="33">
        <f t="shared" si="11"/>
        <v>80.010000000000005</v>
      </c>
      <c r="DD6" s="33">
        <f t="shared" si="11"/>
        <v>79.98</v>
      </c>
      <c r="DE6" s="33">
        <f t="shared" si="11"/>
        <v>79.48</v>
      </c>
      <c r="DF6" s="32" t="str">
        <f>IF(DF7="","",IF(DF7="-","【-】","【"&amp;SUBSTITUTE(TEXT(DF7,"#,##0.00"),"-","△")&amp;"】"))</f>
        <v>【89.78】</v>
      </c>
      <c r="DG6" s="33">
        <f>IF(DG7="",NA(),DG7)</f>
        <v>34.119999999999997</v>
      </c>
      <c r="DH6" s="33">
        <f t="shared" ref="DH6:DP6" si="12">IF(DH7="",NA(),DH7)</f>
        <v>35.57</v>
      </c>
      <c r="DI6" s="33">
        <f t="shared" si="12"/>
        <v>37.340000000000003</v>
      </c>
      <c r="DJ6" s="33">
        <f t="shared" si="12"/>
        <v>38.770000000000003</v>
      </c>
      <c r="DK6" s="33">
        <f t="shared" si="12"/>
        <v>46.98</v>
      </c>
      <c r="DL6" s="33">
        <f t="shared" si="12"/>
        <v>33.21</v>
      </c>
      <c r="DM6" s="33">
        <f t="shared" si="12"/>
        <v>34.24</v>
      </c>
      <c r="DN6" s="33">
        <f t="shared" si="12"/>
        <v>35.18</v>
      </c>
      <c r="DO6" s="33">
        <f t="shared" si="12"/>
        <v>36.43</v>
      </c>
      <c r="DP6" s="33">
        <f t="shared" si="12"/>
        <v>46.12</v>
      </c>
      <c r="DQ6" s="32" t="str">
        <f>IF(DQ7="","",IF(DQ7="-","【-】","【"&amp;SUBSTITUTE(TEXT(DQ7,"#,##0.00"),"-","△")&amp;"】"))</f>
        <v>【46.31】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2">
        <f t="shared" si="13"/>
        <v>0</v>
      </c>
      <c r="DW6" s="33">
        <f t="shared" si="13"/>
        <v>6.34</v>
      </c>
      <c r="DX6" s="33">
        <f t="shared" si="13"/>
        <v>6.81</v>
      </c>
      <c r="DY6" s="33">
        <f t="shared" si="13"/>
        <v>8.41</v>
      </c>
      <c r="DZ6" s="33">
        <f t="shared" si="13"/>
        <v>8.7200000000000006</v>
      </c>
      <c r="EA6" s="33">
        <f t="shared" si="13"/>
        <v>9.86</v>
      </c>
      <c r="EB6" s="32" t="str">
        <f>IF(EB7="","",IF(EB7="-","【-】","【"&amp;SUBSTITUTE(TEXT(EB7,"#,##0.00"),"-","△")&amp;"】"))</f>
        <v>【12.42】</v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0.81</v>
      </c>
      <c r="EI6" s="33">
        <f t="shared" si="14"/>
        <v>0.82</v>
      </c>
      <c r="EJ6" s="33">
        <f t="shared" si="14"/>
        <v>0.66</v>
      </c>
      <c r="EK6" s="33">
        <f t="shared" si="14"/>
        <v>0.64</v>
      </c>
      <c r="EL6" s="33">
        <f t="shared" si="14"/>
        <v>0.56000000000000005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24244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37.590000000000003</v>
      </c>
      <c r="O7" s="36">
        <v>97.78</v>
      </c>
      <c r="P7" s="36">
        <v>4449</v>
      </c>
      <c r="Q7" s="36">
        <v>6978</v>
      </c>
      <c r="R7" s="36">
        <v>295.27</v>
      </c>
      <c r="S7" s="36">
        <v>23.63</v>
      </c>
      <c r="T7" s="36">
        <v>6783</v>
      </c>
      <c r="U7" s="36">
        <v>78.5</v>
      </c>
      <c r="V7" s="36">
        <v>86.41</v>
      </c>
      <c r="W7" s="36">
        <v>110.17</v>
      </c>
      <c r="X7" s="36">
        <v>111.45</v>
      </c>
      <c r="Y7" s="36">
        <v>102.08</v>
      </c>
      <c r="Z7" s="36">
        <v>102</v>
      </c>
      <c r="AA7" s="36">
        <v>103.21</v>
      </c>
      <c r="AB7" s="36">
        <v>108.06</v>
      </c>
      <c r="AC7" s="36">
        <v>104.82</v>
      </c>
      <c r="AD7" s="36">
        <v>104.95</v>
      </c>
      <c r="AE7" s="36">
        <v>105.53</v>
      </c>
      <c r="AF7" s="36">
        <v>107.2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23.31</v>
      </c>
      <c r="AN7" s="36">
        <v>26.83</v>
      </c>
      <c r="AO7" s="36">
        <v>26.81</v>
      </c>
      <c r="AP7" s="36">
        <v>28.31</v>
      </c>
      <c r="AQ7" s="36">
        <v>13.46</v>
      </c>
      <c r="AR7" s="36">
        <v>0.81</v>
      </c>
      <c r="AS7" s="36">
        <v>1664.21</v>
      </c>
      <c r="AT7" s="36">
        <v>1534.9</v>
      </c>
      <c r="AU7" s="36">
        <v>905.35</v>
      </c>
      <c r="AV7" s="36">
        <v>948.42</v>
      </c>
      <c r="AW7" s="36">
        <v>32.56</v>
      </c>
      <c r="AX7" s="36">
        <v>1129.9100000000001</v>
      </c>
      <c r="AY7" s="36">
        <v>1197.1099999999999</v>
      </c>
      <c r="AZ7" s="36">
        <v>1002.64</v>
      </c>
      <c r="BA7" s="36">
        <v>1164.51</v>
      </c>
      <c r="BB7" s="36">
        <v>434.72</v>
      </c>
      <c r="BC7" s="36">
        <v>264.16000000000003</v>
      </c>
      <c r="BD7" s="36">
        <v>2262.59</v>
      </c>
      <c r="BE7" s="36">
        <v>2094.5500000000002</v>
      </c>
      <c r="BF7" s="36">
        <v>2091.23</v>
      </c>
      <c r="BG7" s="36">
        <v>2028.51</v>
      </c>
      <c r="BH7" s="36">
        <v>1886.6</v>
      </c>
      <c r="BI7" s="36">
        <v>540.94000000000005</v>
      </c>
      <c r="BJ7" s="36">
        <v>532.29999999999995</v>
      </c>
      <c r="BK7" s="36">
        <v>520.29999999999995</v>
      </c>
      <c r="BL7" s="36">
        <v>498.27</v>
      </c>
      <c r="BM7" s="36">
        <v>495.76</v>
      </c>
      <c r="BN7" s="36">
        <v>283.72000000000003</v>
      </c>
      <c r="BO7" s="36">
        <v>47.41</v>
      </c>
      <c r="BP7" s="36">
        <v>49.5</v>
      </c>
      <c r="BQ7" s="36">
        <v>47.11</v>
      </c>
      <c r="BR7" s="36">
        <v>47.05</v>
      </c>
      <c r="BS7" s="36">
        <v>50.71</v>
      </c>
      <c r="BT7" s="36">
        <v>93.43</v>
      </c>
      <c r="BU7" s="36">
        <v>90.17</v>
      </c>
      <c r="BV7" s="36">
        <v>90.69</v>
      </c>
      <c r="BW7" s="36">
        <v>90.64</v>
      </c>
      <c r="BX7" s="36">
        <v>93.66</v>
      </c>
      <c r="BY7" s="36">
        <v>104.6</v>
      </c>
      <c r="BZ7" s="36">
        <v>491.44</v>
      </c>
      <c r="CA7" s="36">
        <v>473.29</v>
      </c>
      <c r="CB7" s="36">
        <v>505.82</v>
      </c>
      <c r="CC7" s="36">
        <v>511.14</v>
      </c>
      <c r="CD7" s="36">
        <v>476.84</v>
      </c>
      <c r="CE7" s="36">
        <v>204.24</v>
      </c>
      <c r="CF7" s="36">
        <v>210.28</v>
      </c>
      <c r="CG7" s="36">
        <v>211.08</v>
      </c>
      <c r="CH7" s="36">
        <v>213.52</v>
      </c>
      <c r="CI7" s="36">
        <v>208.21</v>
      </c>
      <c r="CJ7" s="36">
        <v>164.21</v>
      </c>
      <c r="CK7" s="36">
        <v>45.92</v>
      </c>
      <c r="CL7" s="36">
        <v>54.76</v>
      </c>
      <c r="CM7" s="36">
        <v>40.93</v>
      </c>
      <c r="CN7" s="36">
        <v>38.01</v>
      </c>
      <c r="CO7" s="36">
        <v>68.53</v>
      </c>
      <c r="CP7" s="36">
        <v>51.05</v>
      </c>
      <c r="CQ7" s="36">
        <v>50.49</v>
      </c>
      <c r="CR7" s="36">
        <v>49.69</v>
      </c>
      <c r="CS7" s="36">
        <v>49.77</v>
      </c>
      <c r="CT7" s="36">
        <v>49.22</v>
      </c>
      <c r="CU7" s="36">
        <v>59.8</v>
      </c>
      <c r="CV7" s="36">
        <v>80.97</v>
      </c>
      <c r="CW7" s="36">
        <v>73.7</v>
      </c>
      <c r="CX7" s="36">
        <v>81.680000000000007</v>
      </c>
      <c r="CY7" s="36">
        <v>81.63</v>
      </c>
      <c r="CZ7" s="36">
        <v>78.430000000000007</v>
      </c>
      <c r="DA7" s="36">
        <v>80.81</v>
      </c>
      <c r="DB7" s="36">
        <v>78.7</v>
      </c>
      <c r="DC7" s="36">
        <v>80.010000000000005</v>
      </c>
      <c r="DD7" s="36">
        <v>79.98</v>
      </c>
      <c r="DE7" s="36">
        <v>79.48</v>
      </c>
      <c r="DF7" s="36">
        <v>89.78</v>
      </c>
      <c r="DG7" s="36">
        <v>34.119999999999997</v>
      </c>
      <c r="DH7" s="36">
        <v>35.57</v>
      </c>
      <c r="DI7" s="36">
        <v>37.340000000000003</v>
      </c>
      <c r="DJ7" s="36">
        <v>38.770000000000003</v>
      </c>
      <c r="DK7" s="36">
        <v>46.98</v>
      </c>
      <c r="DL7" s="36">
        <v>33.21</v>
      </c>
      <c r="DM7" s="36">
        <v>34.24</v>
      </c>
      <c r="DN7" s="36">
        <v>35.18</v>
      </c>
      <c r="DO7" s="36">
        <v>36.43</v>
      </c>
      <c r="DP7" s="36">
        <v>46.12</v>
      </c>
      <c r="DQ7" s="36">
        <v>46.31</v>
      </c>
      <c r="DR7" s="36">
        <v>0</v>
      </c>
      <c r="DS7" s="36">
        <v>0</v>
      </c>
      <c r="DT7" s="36">
        <v>0</v>
      </c>
      <c r="DU7" s="36">
        <v>0</v>
      </c>
      <c r="DV7" s="36">
        <v>0</v>
      </c>
      <c r="DW7" s="36">
        <v>6.34</v>
      </c>
      <c r="DX7" s="36">
        <v>6.81</v>
      </c>
      <c r="DY7" s="36">
        <v>8.41</v>
      </c>
      <c r="DZ7" s="36">
        <v>8.7200000000000006</v>
      </c>
      <c r="EA7" s="36">
        <v>9.86</v>
      </c>
      <c r="EB7" s="36">
        <v>12.42</v>
      </c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0.81</v>
      </c>
      <c r="EI7" s="36">
        <v>0.82</v>
      </c>
      <c r="EJ7" s="36">
        <v>0.66</v>
      </c>
      <c r="EK7" s="36">
        <v>0.64</v>
      </c>
      <c r="EL7" s="36">
        <v>0.56000000000000005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FJ-USER</cp:lastModifiedBy>
  <dcterms:created xsi:type="dcterms:W3CDTF">2016-02-03T07:13:11Z</dcterms:created>
  <dcterms:modified xsi:type="dcterms:W3CDTF">2016-02-18T08:11:29Z</dcterms:modified>
  <cp:category/>
</cp:coreProperties>
</file>