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workbookProtection workbookPassword="B501" lockStructure="1"/>
  <bookViews>
    <workbookView xWindow="0" yWindow="0" windowWidth="20490" windowHeight="835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AL8" i="4" s="1"/>
  <c r="Q6" i="5"/>
  <c r="AD10" i="4" s="1"/>
  <c r="P6" i="5"/>
  <c r="W10" i="4" s="1"/>
  <c r="O6" i="5"/>
  <c r="N6" i="5"/>
  <c r="I10" i="4" s="1"/>
  <c r="M6" i="5"/>
  <c r="B10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P10" i="4"/>
  <c r="BB8" i="4"/>
  <c r="AT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<sst xmlns="http://schemas.openxmlformats.org/spreadsheetml/2006/main" count="225" uniqueCount="110">
  <si>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</si>
  <si>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</si>
  <si>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</si>
  <si>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</si>
  <si>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</si>
  <si>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</si>
  <si>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</si>
  <si>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</si>
  <si>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</si>
  <si>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</si>
  <si>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</si>
  <si>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</si>
  <si>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</si>
  <si>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</si>
  <si>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</si>
  <si>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</si>
  <si>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</si>
  <si>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</si>
  <si>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</si>
  <si>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</si>
  <si>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</si>
  <si>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</si>
  <si>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</si>
  <si>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</si>
  <si>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</si>
  <si>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</si>
  <si>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</si>
  <si>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</si>
  <si>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</si>
  <si>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</si>
  <si>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</si>
  <si>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</si>
  <si>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</si>
  <si>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</si>
  <si>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</si>
  <si>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</si>
  <si>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</si>
  <si>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</si>
  <si>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</si>
  <si>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</si>
  <si>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</si>
  <si>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</si>
  <si>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</si>
  <si>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</si>
  <si>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</si>
  <si>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</si>
  <si>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</si>
  <si>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</si>
  <si>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</si>
  <si>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</si>
  <si>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</si>
  <si>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</si>
  <si>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</si>
  <si>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</si>
  <si>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</si>
  <si>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</si>
  <si>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</si>
  <si>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</si>
  <si>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</si>
  <si>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</si>
  <si>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</si>
  <si>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</si>
  <si>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</si>
  <si>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</si>
  <si>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</si>
  <si>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</si>
  <si>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</si>
  <si>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</si>
  <si>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</si>
  <si>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</si>
  <si>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</si>
  <si>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</si>
  <si>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</si>
  <si>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</si>
  <si>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</si>
  <si>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</si>
  <si>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</si>
  <si>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</si>
  <si>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</si>
  <si>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</si>
  <si>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</si>
  <si>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</si>
  <si>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</si>
  <si>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</si>
  <si>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</si>
  <si>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</si>
  <si>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</si>
  <si>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</si>
  <si>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</si>
  <si>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</si>
  <si>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</si>
  <si>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</si>
  <si>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</si>
  <si>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</si>
  <si>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</si>
  <si>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</si>
  <si>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板柳町</t>
  </si>
  <si>
    <t>法適用</t>
  </si>
  <si>
    <t>下水道事業</t>
  </si>
  <si>
    <t>公共下水道</t>
  </si>
  <si>
    <t>Cc2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</si>
  <si>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</si>
  <si>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</si>
  <si>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</si>
  <si>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</si>
  <si>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</si>
  <si>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</si>
  <si>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経常収支比率は１００％を上回っており、経年比較では横ばいとなっている。また、類似団体との比較では同等となっている。
　現在のところ累積欠損金がなく、経営の健全性が図られている。
　しかしながら、将来の経営の健全性を保つためにも、経費回収率の向上、汚水処理原価の低減、並びに水洗化率の向上による、よりいっそうの効率化が求められる。</t>
    <rPh sb="1" eb="3">
      <t>ケイジョウ</t>
    </rPh>
    <rPh sb="3" eb="5">
      <t>シュウシ</t>
    </rPh>
    <rPh sb="5" eb="7">
      <t>ヒリツ</t>
    </rPh>
    <rPh sb="13" eb="15">
      <t>ウワマワ</t>
    </rPh>
    <rPh sb="20" eb="22">
      <t>ケイネン</t>
    </rPh>
    <rPh sb="22" eb="24">
      <t>ヒカク</t>
    </rPh>
    <rPh sb="26" eb="27">
      <t>ヨコ</t>
    </rPh>
    <rPh sb="39" eb="41">
      <t>ルイジ</t>
    </rPh>
    <rPh sb="41" eb="43">
      <t>ダンタイ</t>
    </rPh>
    <rPh sb="45" eb="47">
      <t>ヒカク</t>
    </rPh>
    <rPh sb="49" eb="51">
      <t>ドウトウ</t>
    </rPh>
    <rPh sb="60" eb="62">
      <t>ゲンザイ</t>
    </rPh>
    <rPh sb="66" eb="68">
      <t>ルイセキ</t>
    </rPh>
    <rPh sb="68" eb="71">
      <t>ケッソンキン</t>
    </rPh>
    <rPh sb="75" eb="77">
      <t>ケイエイ</t>
    </rPh>
    <rPh sb="78" eb="81">
      <t>ケンゼンセイ</t>
    </rPh>
    <rPh sb="82" eb="83">
      <t>ハカ</t>
    </rPh>
    <rPh sb="115" eb="117">
      <t>ケイヒ</t>
    </rPh>
    <rPh sb="117" eb="120">
      <t>カイシュウリツ</t>
    </rPh>
    <rPh sb="121" eb="123">
      <t>コウジョウ</t>
    </rPh>
    <rPh sb="124" eb="126">
      <t>オスイ</t>
    </rPh>
    <rPh sb="126" eb="128">
      <t>ショリ</t>
    </rPh>
    <rPh sb="128" eb="130">
      <t>ゲンカ</t>
    </rPh>
    <rPh sb="131" eb="133">
      <t>テイゲン</t>
    </rPh>
    <rPh sb="134" eb="135">
      <t>ナラ</t>
    </rPh>
    <rPh sb="137" eb="140">
      <t>スイセンカ</t>
    </rPh>
    <rPh sb="140" eb="141">
      <t>リツ</t>
    </rPh>
    <rPh sb="142" eb="144">
      <t>コウジョウ</t>
    </rPh>
    <rPh sb="155" eb="158">
      <t>コウリツカ</t>
    </rPh>
    <rPh sb="159" eb="160">
      <t>モト</t>
    </rPh>
    <phoneticPr fontId="4"/>
  </si>
  <si>
    <t>　現在のところ、経営状況は安定しているが、将来の人口減少に伴う使用料収入の減少、及び施設の改築（更新・長寿命化）が見込まれるため、事業運営について十分な検討が必要である。</t>
    <rPh sb="1" eb="3">
      <t>ゲンザイ</t>
    </rPh>
    <rPh sb="8" eb="10">
      <t>ケイエイ</t>
    </rPh>
    <rPh sb="10" eb="12">
      <t>ジョウキョウ</t>
    </rPh>
    <rPh sb="13" eb="15">
      <t>アンテイ</t>
    </rPh>
    <rPh sb="40" eb="41">
      <t>オヨ</t>
    </rPh>
    <rPh sb="42" eb="44">
      <t>シセツ</t>
    </rPh>
    <rPh sb="45" eb="47">
      <t>カイチク</t>
    </rPh>
    <rPh sb="48" eb="50">
      <t>コウシン</t>
    </rPh>
    <rPh sb="51" eb="55">
      <t>チョウジュミョウカ</t>
    </rPh>
    <rPh sb="65" eb="67">
      <t>ジギョウ</t>
    </rPh>
    <rPh sb="67" eb="69">
      <t>ウンエイ</t>
    </rPh>
    <rPh sb="73" eb="75">
      <t>ジュウブン</t>
    </rPh>
    <rPh sb="76" eb="78">
      <t>ケントウ</t>
    </rPh>
    <rPh sb="79" eb="81">
      <t>ヒツヨウ</t>
    </rPh>
    <phoneticPr fontId="4"/>
  </si>
  <si>
    <t>　平成２年度から管渠工事を行っており、耐用年数を超えた管渠は無く、本格的な改築がない。</t>
    <rPh sb="1" eb="3">
      <t>ヘイセイ</t>
    </rPh>
    <rPh sb="4" eb="6">
      <t>ネンド</t>
    </rPh>
    <rPh sb="13" eb="14">
      <t>オコナ</t>
    </rPh>
    <rPh sb="19" eb="21">
      <t>タイヨウ</t>
    </rPh>
    <rPh sb="21" eb="23">
      <t>ネンスウ</t>
    </rPh>
    <rPh sb="24" eb="25">
      <t>コ</t>
    </rPh>
    <rPh sb="27" eb="29">
      <t>カンキョ</t>
    </rPh>
    <rPh sb="30" eb="31">
      <t>ナ</t>
    </rPh>
    <rPh sb="33" eb="36">
      <t>ホンカクテキ</t>
    </rPh>
    <rPh sb="37" eb="39">
      <t>カイチク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</si>
</sst>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766096"/>
        <c:axId val="29997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0.18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66096"/>
        <c:axId val="299974344"/>
      </c:lineChart>
      <c:dateAx>
        <c:axId val="29876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74344"/>
        <c:crosses val="autoZero"/>
        <c:auto val="1"/>
        <c:lblOffset val="100"/>
        <c:baseTimeUnit val="years"/>
      </c:dateAx>
      <c:valAx>
        <c:axId val="29997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76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18056"/>
        <c:axId val="30061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38.950000000000003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18056"/>
        <c:axId val="300618448"/>
      </c:lineChart>
      <c:dateAx>
        <c:axId val="300618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18448"/>
        <c:crosses val="autoZero"/>
        <c:auto val="1"/>
        <c:lblOffset val="100"/>
        <c:baseTimeUnit val="years"/>
      </c:dateAx>
      <c:valAx>
        <c:axId val="30061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1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75.959999999999994</c:v>
                </c:pt>
                <c:pt idx="1">
                  <c:v>76.650000000000006</c:v>
                </c:pt>
                <c:pt idx="2">
                  <c:v>76.2</c:v>
                </c:pt>
                <c:pt idx="3">
                  <c:v>76.209999999999994</c:v>
                </c:pt>
                <c:pt idx="4">
                  <c:v>75.650000000000006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19624"/>
        <c:axId val="30093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65.599999999999994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19624"/>
        <c:axId val="300936616"/>
      </c:lineChart>
      <c:dateAx>
        <c:axId val="300619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936616"/>
        <c:crosses val="autoZero"/>
        <c:auto val="1"/>
        <c:lblOffset val="100"/>
        <c:baseTimeUnit val="years"/>
      </c:dateAx>
      <c:valAx>
        <c:axId val="30093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19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104.02</c:v>
                </c:pt>
                <c:pt idx="1">
                  <c:v>103.59</c:v>
                </c:pt>
                <c:pt idx="2">
                  <c:v>105.18</c:v>
                </c:pt>
                <c:pt idx="3">
                  <c:v>105.38</c:v>
                </c:pt>
                <c:pt idx="4">
                  <c:v>104.53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75520"/>
        <c:axId val="29997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89.52</c:v>
                </c:pt>
                <c:pt idx="1">
                  <c:v>89.81</c:v>
                </c:pt>
                <c:pt idx="2">
                  <c:v>102.83</c:v>
                </c:pt>
                <c:pt idx="3">
                  <c:v>102.73</c:v>
                </c:pt>
                <c:pt idx="4">
                  <c:v>108.56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75520"/>
        <c:axId val="299975912"/>
      </c:lineChart>
      <c:dateAx>
        <c:axId val="29997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75912"/>
        <c:crosses val="autoZero"/>
        <c:auto val="1"/>
        <c:lblOffset val="100"/>
        <c:baseTimeUnit val="years"/>
      </c:dateAx>
      <c:valAx>
        <c:axId val="29997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7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9.8800000000000008</c:v>
                </c:pt>
                <c:pt idx="1">
                  <c:v>10.58</c:v>
                </c:pt>
                <c:pt idx="2">
                  <c:v>11.33</c:v>
                </c:pt>
                <c:pt idx="3">
                  <c:v>12.08</c:v>
                </c:pt>
                <c:pt idx="4">
                  <c:v>25.85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77088"/>
        <c:axId val="299977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8.84</c:v>
                </c:pt>
                <c:pt idx="1">
                  <c:v>10.039999999999999</c:v>
                </c:pt>
                <c:pt idx="2">
                  <c:v>10.46</c:v>
                </c:pt>
                <c:pt idx="3">
                  <c:v>11.39</c:v>
                </c:pt>
                <c:pt idx="4">
                  <c:v>21.28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77088"/>
        <c:axId val="299977480"/>
      </c:lineChart>
      <c:dateAx>
        <c:axId val="29997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77480"/>
        <c:crosses val="autoZero"/>
        <c:auto val="1"/>
        <c:lblOffset val="100"/>
        <c:baseTimeUnit val="years"/>
      </c:dateAx>
      <c:valAx>
        <c:axId val="299977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7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78656"/>
        <c:axId val="29997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0.66</c:v>
                </c:pt>
                <c:pt idx="3" formatCode="#,##0.00;&quot;△&quot;#,##0.00;&quot;-&quot;">
                  <c:v>0.78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78656"/>
        <c:axId val="299979048"/>
      </c:lineChart>
      <c:dateAx>
        <c:axId val="29997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79048"/>
        <c:crosses val="autoZero"/>
        <c:auto val="1"/>
        <c:lblOffset val="100"/>
        <c:baseTimeUnit val="years"/>
      </c:dateAx>
      <c:valAx>
        <c:axId val="29997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7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36.85</c:v>
                </c:pt>
                <c:pt idx="1">
                  <c:v>28.61</c:v>
                </c:pt>
                <c:pt idx="2">
                  <c:v>15.63</c:v>
                </c:pt>
                <c:pt idx="3">
                  <c:v>2.92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0224"/>
        <c:axId val="29998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220.57</c:v>
                </c:pt>
                <c:pt idx="1">
                  <c:v>244.92</c:v>
                </c:pt>
                <c:pt idx="2">
                  <c:v>146.78</c:v>
                </c:pt>
                <c:pt idx="3">
                  <c:v>149.66</c:v>
                </c:pt>
                <c:pt idx="4">
                  <c:v>100.32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0224"/>
        <c:axId val="299980616"/>
      </c:lineChart>
      <c:dateAx>
        <c:axId val="29998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80616"/>
        <c:crosses val="autoZero"/>
        <c:auto val="1"/>
        <c:lblOffset val="100"/>
        <c:baseTimeUnit val="years"/>
      </c:dateAx>
      <c:valAx>
        <c:axId val="29998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8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5267.85</c:v>
                </c:pt>
                <c:pt idx="1">
                  <c:v>6567.1</c:v>
                </c:pt>
                <c:pt idx="2">
                  <c:v>8529.01</c:v>
                </c:pt>
                <c:pt idx="3">
                  <c:v>11225.51</c:v>
                </c:pt>
                <c:pt idx="4">
                  <c:v>94.4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81792"/>
        <c:axId val="30061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637.20000000000005</c:v>
                </c:pt>
                <c:pt idx="1">
                  <c:v>483.94</c:v>
                </c:pt>
                <c:pt idx="2">
                  <c:v>151.6</c:v>
                </c:pt>
                <c:pt idx="3">
                  <c:v>246.4</c:v>
                </c:pt>
                <c:pt idx="4">
                  <c:v>49.23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81792"/>
        <c:axId val="300612176"/>
      </c:lineChart>
      <c:dateAx>
        <c:axId val="2999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12176"/>
        <c:crosses val="autoZero"/>
        <c:auto val="1"/>
        <c:lblOffset val="100"/>
        <c:baseTimeUnit val="years"/>
      </c:dateAx>
      <c:valAx>
        <c:axId val="30061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9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552.95000000000005</c:v>
                </c:pt>
                <c:pt idx="1">
                  <c:v>865.75</c:v>
                </c:pt>
                <c:pt idx="2">
                  <c:v>523.53</c:v>
                </c:pt>
                <c:pt idx="3">
                  <c:v>431.76</c:v>
                </c:pt>
                <c:pt idx="4">
                  <c:v>3267.88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13352"/>
        <c:axId val="30061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1749.66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13352"/>
        <c:axId val="300613744"/>
      </c:lineChart>
      <c:dateAx>
        <c:axId val="300613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13744"/>
        <c:crosses val="autoZero"/>
        <c:auto val="1"/>
        <c:lblOffset val="100"/>
        <c:baseTimeUnit val="years"/>
      </c:dateAx>
      <c:valAx>
        <c:axId val="30061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13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106.7</c:v>
                </c:pt>
                <c:pt idx="1">
                  <c:v>104.7</c:v>
                </c:pt>
                <c:pt idx="2">
                  <c:v>110.88</c:v>
                </c:pt>
                <c:pt idx="3">
                  <c:v>113.12</c:v>
                </c:pt>
                <c:pt idx="4">
                  <c:v>76.37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14920"/>
        <c:axId val="30061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54.46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14920"/>
        <c:axId val="300615312"/>
      </c:lineChart>
      <c:dateAx>
        <c:axId val="30061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15312"/>
        <c:crosses val="autoZero"/>
        <c:auto val="1"/>
        <c:lblOffset val="100"/>
        <c:baseTimeUnit val="years"/>
      </c:dateAx>
      <c:valAx>
        <c:axId val="30061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1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139.71</c:v>
                </c:pt>
                <c:pt idx="1">
                  <c:v>144.01</c:v>
                </c:pt>
                <c:pt idx="2">
                  <c:v>136.41</c:v>
                </c:pt>
                <c:pt idx="3">
                  <c:v>132.91999999999999</c:v>
                </c:pt>
                <c:pt idx="4">
                  <c:v>196.28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16488"/>
        <c:axId val="30061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293.08999999999997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16488"/>
        <c:axId val="300616880"/>
      </c:lineChart>
      <c:dateAx>
        <c:axId val="30061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16880"/>
        <c:crosses val="autoZero"/>
        <c:auto val="1"/>
        <c:lblOffset val="100"/>
        <c:baseTimeUnit val="years"/>
      </c:dateAx>
      <c:valAx>
        <c:axId val="30061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1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A1" zoomScale="80" zoomScaleNormal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青森県　板柳町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14633</v>
      </c>
      <c r="AM8" s="64"/>
      <c r="AN8" s="64"/>
      <c r="AO8" s="64"/>
      <c r="AP8" s="64"/>
      <c r="AQ8" s="64"/>
      <c r="AR8" s="64"/>
      <c r="AS8" s="64"/>
      <c r="AT8" s="63">
        <f>データ!S6</f>
        <v>41.88</v>
      </c>
      <c r="AU8" s="63"/>
      <c r="AV8" s="63"/>
      <c r="AW8" s="63"/>
      <c r="AX8" s="63"/>
      <c r="AY8" s="63"/>
      <c r="AZ8" s="63"/>
      <c r="BA8" s="63"/>
      <c r="BB8" s="63">
        <f>データ!T6</f>
        <v>349.4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45.09</v>
      </c>
      <c r="J10" s="63"/>
      <c r="K10" s="63"/>
      <c r="L10" s="63"/>
      <c r="M10" s="63"/>
      <c r="N10" s="63"/>
      <c r="O10" s="63"/>
      <c r="P10" s="63">
        <f>データ!O6</f>
        <v>51.32</v>
      </c>
      <c r="Q10" s="63"/>
      <c r="R10" s="63"/>
      <c r="S10" s="63"/>
      <c r="T10" s="63"/>
      <c r="U10" s="63"/>
      <c r="V10" s="63"/>
      <c r="W10" s="63">
        <f>データ!P6</f>
        <v>97.58</v>
      </c>
      <c r="X10" s="63"/>
      <c r="Y10" s="63"/>
      <c r="Z10" s="63"/>
      <c r="AA10" s="63"/>
      <c r="AB10" s="63"/>
      <c r="AC10" s="63"/>
      <c r="AD10" s="64">
        <f>データ!Q6</f>
        <v>2880</v>
      </c>
      <c r="AE10" s="64"/>
      <c r="AF10" s="64"/>
      <c r="AG10" s="64"/>
      <c r="AH10" s="64"/>
      <c r="AI10" s="64"/>
      <c r="AJ10" s="64"/>
      <c r="AK10" s="2"/>
      <c r="AL10" s="64">
        <f>データ!U6</f>
        <v>7443</v>
      </c>
      <c r="AM10" s="64"/>
      <c r="AN10" s="64"/>
      <c r="AO10" s="64"/>
      <c r="AP10" s="64"/>
      <c r="AQ10" s="64"/>
      <c r="AR10" s="64"/>
      <c r="AS10" s="64"/>
      <c r="AT10" s="63">
        <f>データ!V6</f>
        <v>2.9</v>
      </c>
      <c r="AU10" s="63"/>
      <c r="AV10" s="63"/>
      <c r="AW10" s="63"/>
      <c r="AX10" s="63"/>
      <c r="AY10" s="63"/>
      <c r="AZ10" s="63"/>
      <c r="BA10" s="63"/>
      <c r="BB10" s="63">
        <f>データ!W6</f>
        <v>2566.5500000000002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23817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青森県　板柳町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>
        <f t="shared" si="3"/>
        <v>45.09</v>
      </c>
      <c r="O6" s="32">
        <f t="shared" si="3"/>
        <v>51.32</v>
      </c>
      <c r="P6" s="32">
        <f t="shared" si="3"/>
        <v>97.58</v>
      </c>
      <c r="Q6" s="32">
        <f t="shared" si="3"/>
        <v>2880</v>
      </c>
      <c r="R6" s="32">
        <f t="shared" si="3"/>
        <v>14633</v>
      </c>
      <c r="S6" s="32">
        <f t="shared" si="3"/>
        <v>41.88</v>
      </c>
      <c r="T6" s="32">
        <f t="shared" si="3"/>
        <v>349.4</v>
      </c>
      <c r="U6" s="32">
        <f t="shared" si="3"/>
        <v>7443</v>
      </c>
      <c r="V6" s="32">
        <f t="shared" si="3"/>
        <v>2.9</v>
      </c>
      <c r="W6" s="32">
        <f t="shared" si="3"/>
        <v>2566.5500000000002</v>
      </c>
      <c r="X6" s="33">
        <f>IF(X7="",NA(),X7)</f>
        <v>104.02</v>
      </c>
      <c r="Y6" s="33">
        <f t="shared" ref="Y6:AG6" si="4">IF(Y7="",NA(),Y7)</f>
        <v>103.59</v>
      </c>
      <c r="Z6" s="33">
        <f t="shared" si="4"/>
        <v>105.18</v>
      </c>
      <c r="AA6" s="33">
        <f t="shared" si="4"/>
        <v>105.38</v>
      </c>
      <c r="AB6" s="33">
        <f t="shared" si="4"/>
        <v>104.53</v>
      </c>
      <c r="AC6" s="33">
        <f t="shared" si="4"/>
        <v>89.52</v>
      </c>
      <c r="AD6" s="33">
        <f t="shared" si="4"/>
        <v>89.81</v>
      </c>
      <c r="AE6" s="33">
        <f t="shared" si="4"/>
        <v>102.83</v>
      </c>
      <c r="AF6" s="33">
        <f t="shared" si="4"/>
        <v>102.73</v>
      </c>
      <c r="AG6" s="33">
        <f t="shared" si="4"/>
        <v>108.56</v>
      </c>
      <c r="AH6" s="32" t="str">
        <f>IF(AH7="","",IF(AH7="-","【-】","【"&amp;SUBSTITUTE(TEXT(AH7,"#,##0.00"),"-","△")&amp;"】"))</f>
        <v>【107.74】</v>
      </c>
      <c r="AI6" s="33">
        <f>IF(AI7="",NA(),AI7)</f>
        <v>36.85</v>
      </c>
      <c r="AJ6" s="33">
        <f t="shared" ref="AJ6:AR6" si="5">IF(AJ7="",NA(),AJ7)</f>
        <v>28.61</v>
      </c>
      <c r="AK6" s="33">
        <f t="shared" si="5"/>
        <v>15.63</v>
      </c>
      <c r="AL6" s="33">
        <f t="shared" si="5"/>
        <v>2.92</v>
      </c>
      <c r="AM6" s="32">
        <f t="shared" si="5"/>
        <v>0</v>
      </c>
      <c r="AN6" s="33">
        <f t="shared" si="5"/>
        <v>220.57</v>
      </c>
      <c r="AO6" s="33">
        <f t="shared" si="5"/>
        <v>244.92</v>
      </c>
      <c r="AP6" s="33">
        <f t="shared" si="5"/>
        <v>146.78</v>
      </c>
      <c r="AQ6" s="33">
        <f t="shared" si="5"/>
        <v>149.66</v>
      </c>
      <c r="AR6" s="33">
        <f t="shared" si="5"/>
        <v>100.32</v>
      </c>
      <c r="AS6" s="32" t="str">
        <f>IF(AS7="","",IF(AS7="-","【-】","【"&amp;SUBSTITUTE(TEXT(AS7,"#,##0.00"),"-","△")&amp;"】"))</f>
        <v>【4.71】</v>
      </c>
      <c r="AT6" s="33">
        <f>IF(AT7="",NA(),AT7)</f>
        <v>5267.85</v>
      </c>
      <c r="AU6" s="33">
        <f t="shared" ref="AU6:BC6" si="6">IF(AU7="",NA(),AU7)</f>
        <v>6567.1</v>
      </c>
      <c r="AV6" s="33">
        <f t="shared" si="6"/>
        <v>8529.01</v>
      </c>
      <c r="AW6" s="33">
        <f t="shared" si="6"/>
        <v>11225.51</v>
      </c>
      <c r="AX6" s="33">
        <f t="shared" si="6"/>
        <v>94.4</v>
      </c>
      <c r="AY6" s="33">
        <f t="shared" si="6"/>
        <v>637.20000000000005</v>
      </c>
      <c r="AZ6" s="33">
        <f t="shared" si="6"/>
        <v>483.94</v>
      </c>
      <c r="BA6" s="33">
        <f t="shared" si="6"/>
        <v>151.6</v>
      </c>
      <c r="BB6" s="33">
        <f t="shared" si="6"/>
        <v>246.4</v>
      </c>
      <c r="BC6" s="33">
        <f t="shared" si="6"/>
        <v>49.23</v>
      </c>
      <c r="BD6" s="32" t="str">
        <f>IF(BD7="","",IF(BD7="-","【-】","【"&amp;SUBSTITUTE(TEXT(BD7,"#,##0.00"),"-","△")&amp;"】"))</f>
        <v>【56.46】</v>
      </c>
      <c r="BE6" s="33">
        <f>IF(BE7="",NA(),BE7)</f>
        <v>552.95000000000005</v>
      </c>
      <c r="BF6" s="33">
        <f t="shared" ref="BF6:BN6" si="7">IF(BF7="",NA(),BF7)</f>
        <v>865.75</v>
      </c>
      <c r="BG6" s="33">
        <f t="shared" si="7"/>
        <v>523.53</v>
      </c>
      <c r="BH6" s="33">
        <f t="shared" si="7"/>
        <v>431.76</v>
      </c>
      <c r="BI6" s="33">
        <f t="shared" si="7"/>
        <v>3267.88</v>
      </c>
      <c r="BJ6" s="33">
        <f t="shared" si="7"/>
        <v>1882.66</v>
      </c>
      <c r="BK6" s="33">
        <f t="shared" si="7"/>
        <v>1749.66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106.7</v>
      </c>
      <c r="BQ6" s="33">
        <f t="shared" ref="BQ6:BY6" si="8">IF(BQ7="",NA(),BQ7)</f>
        <v>104.7</v>
      </c>
      <c r="BR6" s="33">
        <f t="shared" si="8"/>
        <v>110.88</v>
      </c>
      <c r="BS6" s="33">
        <f t="shared" si="8"/>
        <v>113.12</v>
      </c>
      <c r="BT6" s="33">
        <f t="shared" si="8"/>
        <v>76.37</v>
      </c>
      <c r="BU6" s="33">
        <f t="shared" si="8"/>
        <v>54.67</v>
      </c>
      <c r="BV6" s="33">
        <f t="shared" si="8"/>
        <v>54.46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139.71</v>
      </c>
      <c r="CB6" s="33">
        <f t="shared" ref="CB6:CJ6" si="9">IF(CB7="",NA(),CB7)</f>
        <v>144.01</v>
      </c>
      <c r="CC6" s="33">
        <f t="shared" si="9"/>
        <v>136.41</v>
      </c>
      <c r="CD6" s="33">
        <f t="shared" si="9"/>
        <v>132.91999999999999</v>
      </c>
      <c r="CE6" s="33">
        <f t="shared" si="9"/>
        <v>196.28</v>
      </c>
      <c r="CF6" s="33">
        <f t="shared" si="9"/>
        <v>290.26</v>
      </c>
      <c r="CG6" s="33">
        <f t="shared" si="9"/>
        <v>293.08999999999997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39.770000000000003</v>
      </c>
      <c r="CR6" s="33">
        <f t="shared" si="10"/>
        <v>38.950000000000003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75.959999999999994</v>
      </c>
      <c r="CX6" s="33">
        <f t="shared" ref="CX6:DF6" si="11">IF(CX7="",NA(),CX7)</f>
        <v>76.650000000000006</v>
      </c>
      <c r="CY6" s="33">
        <f t="shared" si="11"/>
        <v>76.2</v>
      </c>
      <c r="CZ6" s="33">
        <f t="shared" si="11"/>
        <v>76.209999999999994</v>
      </c>
      <c r="DA6" s="33">
        <f t="shared" si="11"/>
        <v>75.650000000000006</v>
      </c>
      <c r="DB6" s="33">
        <f t="shared" si="11"/>
        <v>65.66</v>
      </c>
      <c r="DC6" s="33">
        <f t="shared" si="11"/>
        <v>65.599999999999994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3">
        <f>IF(DH7="",NA(),DH7)</f>
        <v>9.8800000000000008</v>
      </c>
      <c r="DI6" s="33">
        <f t="shared" ref="DI6:DQ6" si="12">IF(DI7="",NA(),DI7)</f>
        <v>10.58</v>
      </c>
      <c r="DJ6" s="33">
        <f t="shared" si="12"/>
        <v>11.33</v>
      </c>
      <c r="DK6" s="33">
        <f t="shared" si="12"/>
        <v>12.08</v>
      </c>
      <c r="DL6" s="33">
        <f t="shared" si="12"/>
        <v>25.85</v>
      </c>
      <c r="DM6" s="33">
        <f t="shared" si="12"/>
        <v>8.84</v>
      </c>
      <c r="DN6" s="33">
        <f t="shared" si="12"/>
        <v>10.039999999999999</v>
      </c>
      <c r="DO6" s="33">
        <f t="shared" si="12"/>
        <v>10.46</v>
      </c>
      <c r="DP6" s="33">
        <f t="shared" si="12"/>
        <v>11.39</v>
      </c>
      <c r="DQ6" s="33">
        <f t="shared" si="12"/>
        <v>21.28</v>
      </c>
      <c r="DR6" s="32" t="str">
        <f>IF(DR7="","",IF(DR7="-","【-】","【"&amp;SUBSTITUTE(TEXT(DR7,"#,##0.00"),"-","△")&amp;"】"))</f>
        <v>【36.27】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3">
        <f t="shared" si="13"/>
        <v>0.66</v>
      </c>
      <c r="EA6" s="33">
        <f t="shared" si="13"/>
        <v>0.78</v>
      </c>
      <c r="EB6" s="32">
        <f t="shared" si="13"/>
        <v>0</v>
      </c>
      <c r="EC6" s="32" t="str">
        <f>IF(EC7="","",IF(EC7="-","【-】","【"&amp;SUBSTITUTE(TEXT(EC7,"#,##0.00"),"-","△")&amp;"】"))</f>
        <v>【4.35】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0.18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23817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45.09</v>
      </c>
      <c r="O7" s="36">
        <v>51.32</v>
      </c>
      <c r="P7" s="36">
        <v>97.58</v>
      </c>
      <c r="Q7" s="36">
        <v>2880</v>
      </c>
      <c r="R7" s="36">
        <v>14633</v>
      </c>
      <c r="S7" s="36">
        <v>41.88</v>
      </c>
      <c r="T7" s="36">
        <v>349.4</v>
      </c>
      <c r="U7" s="36">
        <v>7443</v>
      </c>
      <c r="V7" s="36">
        <v>2.9</v>
      </c>
      <c r="W7" s="36">
        <v>2566.5500000000002</v>
      </c>
      <c r="X7" s="36">
        <v>104.02</v>
      </c>
      <c r="Y7" s="36">
        <v>103.59</v>
      </c>
      <c r="Z7" s="36">
        <v>105.18</v>
      </c>
      <c r="AA7" s="36">
        <v>105.38</v>
      </c>
      <c r="AB7" s="36">
        <v>104.53</v>
      </c>
      <c r="AC7" s="36">
        <v>89.52</v>
      </c>
      <c r="AD7" s="36">
        <v>89.81</v>
      </c>
      <c r="AE7" s="36">
        <v>102.83</v>
      </c>
      <c r="AF7" s="36">
        <v>102.73</v>
      </c>
      <c r="AG7" s="36">
        <v>108.56</v>
      </c>
      <c r="AH7" s="36">
        <v>107.74</v>
      </c>
      <c r="AI7" s="36">
        <v>36.85</v>
      </c>
      <c r="AJ7" s="36">
        <v>28.61</v>
      </c>
      <c r="AK7" s="36">
        <v>15.63</v>
      </c>
      <c r="AL7" s="36">
        <v>2.92</v>
      </c>
      <c r="AM7" s="36">
        <v>0</v>
      </c>
      <c r="AN7" s="36">
        <v>220.57</v>
      </c>
      <c r="AO7" s="36">
        <v>244.92</v>
      </c>
      <c r="AP7" s="36">
        <v>146.78</v>
      </c>
      <c r="AQ7" s="36">
        <v>149.66</v>
      </c>
      <c r="AR7" s="36">
        <v>100.32</v>
      </c>
      <c r="AS7" s="36">
        <v>4.71</v>
      </c>
      <c r="AT7" s="36">
        <v>5267.85</v>
      </c>
      <c r="AU7" s="36">
        <v>6567.1</v>
      </c>
      <c r="AV7" s="36">
        <v>8529.01</v>
      </c>
      <c r="AW7" s="36">
        <v>11225.51</v>
      </c>
      <c r="AX7" s="36">
        <v>94.4</v>
      </c>
      <c r="AY7" s="36">
        <v>637.20000000000005</v>
      </c>
      <c r="AZ7" s="36">
        <v>483.94</v>
      </c>
      <c r="BA7" s="36">
        <v>151.6</v>
      </c>
      <c r="BB7" s="36">
        <v>246.4</v>
      </c>
      <c r="BC7" s="36">
        <v>49.23</v>
      </c>
      <c r="BD7" s="36">
        <v>56.46</v>
      </c>
      <c r="BE7" s="36">
        <v>552.95000000000005</v>
      </c>
      <c r="BF7" s="36">
        <v>865.75</v>
      </c>
      <c r="BG7" s="36">
        <v>523.53</v>
      </c>
      <c r="BH7" s="36">
        <v>431.76</v>
      </c>
      <c r="BI7" s="36">
        <v>3267.88</v>
      </c>
      <c r="BJ7" s="36">
        <v>1882.66</v>
      </c>
      <c r="BK7" s="36">
        <v>1749.66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106.7</v>
      </c>
      <c r="BQ7" s="36">
        <v>104.7</v>
      </c>
      <c r="BR7" s="36">
        <v>110.88</v>
      </c>
      <c r="BS7" s="36">
        <v>113.12</v>
      </c>
      <c r="BT7" s="36">
        <v>76.37</v>
      </c>
      <c r="BU7" s="36">
        <v>54.67</v>
      </c>
      <c r="BV7" s="36">
        <v>54.46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139.71</v>
      </c>
      <c r="CB7" s="36">
        <v>144.01</v>
      </c>
      <c r="CC7" s="36">
        <v>136.41</v>
      </c>
      <c r="CD7" s="36">
        <v>132.91999999999999</v>
      </c>
      <c r="CE7" s="36">
        <v>196.28</v>
      </c>
      <c r="CF7" s="36">
        <v>290.26</v>
      </c>
      <c r="CG7" s="36">
        <v>293.08999999999997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39.770000000000003</v>
      </c>
      <c r="CR7" s="36">
        <v>38.950000000000003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75.959999999999994</v>
      </c>
      <c r="CX7" s="36">
        <v>76.650000000000006</v>
      </c>
      <c r="CY7" s="36">
        <v>76.2</v>
      </c>
      <c r="CZ7" s="36">
        <v>76.209999999999994</v>
      </c>
      <c r="DA7" s="36">
        <v>75.650000000000006</v>
      </c>
      <c r="DB7" s="36">
        <v>65.66</v>
      </c>
      <c r="DC7" s="36">
        <v>65.599999999999994</v>
      </c>
      <c r="DD7" s="36">
        <v>84.12</v>
      </c>
      <c r="DE7" s="36">
        <v>84.41</v>
      </c>
      <c r="DF7" s="36">
        <v>84.2</v>
      </c>
      <c r="DG7" s="36">
        <v>94.57</v>
      </c>
      <c r="DH7" s="36">
        <v>9.8800000000000008</v>
      </c>
      <c r="DI7" s="36">
        <v>10.58</v>
      </c>
      <c r="DJ7" s="36">
        <v>11.33</v>
      </c>
      <c r="DK7" s="36">
        <v>12.08</v>
      </c>
      <c r="DL7" s="36">
        <v>25.85</v>
      </c>
      <c r="DM7" s="36">
        <v>8.84</v>
      </c>
      <c r="DN7" s="36">
        <v>10.039999999999999</v>
      </c>
      <c r="DO7" s="36">
        <v>10.46</v>
      </c>
      <c r="DP7" s="36">
        <v>11.39</v>
      </c>
      <c r="DQ7" s="36">
        <v>21.28</v>
      </c>
      <c r="DR7" s="36">
        <v>36.270000000000003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0.66</v>
      </c>
      <c r="EA7" s="36">
        <v>0.78</v>
      </c>
      <c r="EB7" s="36">
        <v>0</v>
      </c>
      <c r="EC7" s="36">
        <v>4.3499999999999996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0.18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201op</cp:lastModifiedBy>
  <cp:lastPrinted>2016-02-19T01:07:14Z</cp:lastPrinted>
  <dcterms:created xsi:type="dcterms:W3CDTF">2016-02-03T07:42:40Z</dcterms:created>
  <dcterms:modified xsi:type="dcterms:W3CDTF">2016-02-19T01:07:16Z</dcterms:modified>
</cp:coreProperties>
</file>