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<sst xmlns="http://schemas.openxmlformats.org/spreadsheetml/2006/main" count="217" uniqueCount="107">
  <si>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</si>
  <si>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</si>
  <si>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</si>
  <si>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</si>
  <si>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</si>
  <si>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</si>
  <si>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</si>
  <si>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</si>
  <si>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</si>
  <si>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</si>
  <si>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</si>
  <si>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</si>
  <si>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</si>
  <si>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</si>
  <si>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</si>
  <si>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</si>
  <si>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</si>
  <si>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</si>
  <si>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</si>
  <si>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</si>
  <si>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</si>
  <si>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</si>
  <si>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</si>
  <si>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</si>
  <si>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</si>
  <si>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</si>
  <si>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</si>
  <si>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</si>
  <si>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</si>
  <si>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</si>
  <si>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</si>
  <si>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</si>
  <si>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</si>
  <si>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</si>
  <si>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</si>
  <si>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</si>
  <si>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</si>
  <si>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</si>
  <si>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</si>
  <si>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</si>
  <si>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</si>
  <si>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</si>
  <si>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</si>
  <si>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</si>
  <si>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</si>
  <si>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</si>
  <si>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</si>
  <si>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</si>
  <si>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</si>
  <si>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</si>
  <si>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</si>
  <si>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</si>
  <si>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</si>
  <si>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</si>
  <si>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</si>
  <si>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</si>
  <si>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</si>
  <si>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</si>
  <si>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</si>
  <si>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</si>
  <si>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</si>
  <si>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</si>
  <si>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</si>
  <si>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</si>
  <si>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</si>
  <si>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</si>
  <si>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</si>
  <si>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</si>
  <si>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</si>
  <si>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</si>
  <si>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</si>
  <si>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</si>
  <si>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</si>
  <si>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</si>
  <si>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</si>
  <si>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</si>
  <si>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</si>
  <si>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</si>
  <si>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</si>
  <si>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</si>
  <si>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</si>
  <si>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</si>
  <si>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</si>
  <si>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</si>
  <si>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</si>
  <si>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</si>
  <si>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</si>
  <si>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</si>
  <si>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</si>
  <si>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</si>
  <si>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</si>
  <si>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</si>
  <si>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</si>
  <si>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鰺ケ沢町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</si>
  <si>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</si>
  <si>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</si>
  <si>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</si>
  <si>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</si>
  <si>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</si>
  <si>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</si>
  <si>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</si>
  <si>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</si>
  <si>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</si>
  <si>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</si>
  <si>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団体の特徴として施設更新の際の既設施設の流用使用や改良使用が多くみられる。一概に言えないが老朽化が進んでいる要因の一つであると考えられる。反面、複雑な図面・仕様・回路・配線により運用に苦慮している状況にある。管路については、計画的に更新需要を踏まえ実施するものとしている。浄水施設、配水池、加圧ポンプ場等の施設も財政がひっ迫している現状を踏まえ長寿命化対策等を講じる必要がある。</t>
    <rPh sb="0" eb="1">
      <t>トウ</t>
    </rPh>
    <rPh sb="1" eb="3">
      <t>ダンタイ</t>
    </rPh>
    <rPh sb="4" eb="6">
      <t>トクチョウ</t>
    </rPh>
    <rPh sb="9" eb="11">
      <t>シセツ</t>
    </rPh>
    <rPh sb="11" eb="13">
      <t>コウシン</t>
    </rPh>
    <rPh sb="14" eb="15">
      <t>サイ</t>
    </rPh>
    <rPh sb="16" eb="18">
      <t>キセツ</t>
    </rPh>
    <rPh sb="18" eb="20">
      <t>シセツ</t>
    </rPh>
    <rPh sb="21" eb="23">
      <t>リュウヨウ</t>
    </rPh>
    <rPh sb="23" eb="25">
      <t>シヨウ</t>
    </rPh>
    <rPh sb="26" eb="28">
      <t>カイリョウ</t>
    </rPh>
    <rPh sb="28" eb="30">
      <t>シヨウ</t>
    </rPh>
    <rPh sb="31" eb="32">
      <t>オオ</t>
    </rPh>
    <rPh sb="38" eb="40">
      <t>イチガイ</t>
    </rPh>
    <rPh sb="41" eb="42">
      <t>イ</t>
    </rPh>
    <rPh sb="46" eb="49">
      <t>ロウキュウカ</t>
    </rPh>
    <rPh sb="50" eb="51">
      <t>スス</t>
    </rPh>
    <rPh sb="55" eb="57">
      <t>ヨウイン</t>
    </rPh>
    <rPh sb="58" eb="59">
      <t>ヒト</t>
    </rPh>
    <rPh sb="64" eb="65">
      <t>カンガ</t>
    </rPh>
    <rPh sb="70" eb="72">
      <t>ハンメン</t>
    </rPh>
    <rPh sb="73" eb="75">
      <t>フクザツ</t>
    </rPh>
    <rPh sb="76" eb="78">
      <t>ズメン</t>
    </rPh>
    <rPh sb="79" eb="81">
      <t>シヨウ</t>
    </rPh>
    <rPh sb="82" eb="84">
      <t>カイロ</t>
    </rPh>
    <rPh sb="85" eb="87">
      <t>ハイセン</t>
    </rPh>
    <rPh sb="90" eb="92">
      <t>ウンヨウ</t>
    </rPh>
    <rPh sb="93" eb="95">
      <t>クリョ</t>
    </rPh>
    <rPh sb="99" eb="101">
      <t>ジョウキョウ</t>
    </rPh>
    <rPh sb="137" eb="139">
      <t>ジョウスイ</t>
    </rPh>
    <rPh sb="139" eb="141">
      <t>シセツ</t>
    </rPh>
    <rPh sb="142" eb="144">
      <t>ハイスイ</t>
    </rPh>
    <rPh sb="144" eb="145">
      <t>イケ</t>
    </rPh>
    <rPh sb="146" eb="148">
      <t>カアツ</t>
    </rPh>
    <rPh sb="151" eb="152">
      <t>ジョウ</t>
    </rPh>
    <rPh sb="152" eb="153">
      <t>ナド</t>
    </rPh>
    <rPh sb="154" eb="156">
      <t>シセツ</t>
    </rPh>
    <rPh sb="157" eb="159">
      <t>ザイセイ</t>
    </rPh>
    <rPh sb="162" eb="163">
      <t>パク</t>
    </rPh>
    <rPh sb="167" eb="168">
      <t>ゲン</t>
    </rPh>
    <rPh sb="173" eb="174">
      <t>チョウ</t>
    </rPh>
    <rPh sb="174" eb="177">
      <t>ジュミョウカ</t>
    </rPh>
    <rPh sb="177" eb="179">
      <t>タイサク</t>
    </rPh>
    <rPh sb="179" eb="180">
      <t>ナド</t>
    </rPh>
    <rPh sb="181" eb="182">
      <t>コウ</t>
    </rPh>
    <rPh sb="184" eb="186">
      <t>ヒツヨウ</t>
    </rPh>
    <phoneticPr fontId="4"/>
  </si>
  <si>
    <t>流動比率が低く支払い能力が脆弱で更新事業の実施には一時借入で凌いでいる状況にある。そのため、各種引当金の計上等の対策を講ずる必要がある。また、効率化については、全面的なダウンサイジング化を検討し、効率性の向上対策を実施するものとしている。企業債残高は微増で推移し、給水原価は高く、供給単価も高い水準であることから、料金回収率は僅かながら100％を超えている。費用削減対策を講じても100％を下回る場合には料金改定も視野に入れている。施設利用率は平均値と同程度であるが、有収率が極端に低下しているので、管路更新事業の実施、施設修繕等の対策を実施している状況にある。</t>
    <rPh sb="0" eb="2">
      <t>リュウドウ</t>
    </rPh>
    <rPh sb="2" eb="4">
      <t>ヒリツ</t>
    </rPh>
    <rPh sb="5" eb="6">
      <t>ヒク</t>
    </rPh>
    <rPh sb="7" eb="9">
      <t>シハラ</t>
    </rPh>
    <rPh sb="10" eb="12">
      <t>ノウリョク</t>
    </rPh>
    <rPh sb="13" eb="15">
      <t>ゼイジャク</t>
    </rPh>
    <rPh sb="16" eb="18">
      <t>コウシン</t>
    </rPh>
    <rPh sb="18" eb="20">
      <t>ジギョウ</t>
    </rPh>
    <rPh sb="21" eb="23">
      <t>ジッシ</t>
    </rPh>
    <rPh sb="25" eb="27">
      <t>イチジ</t>
    </rPh>
    <rPh sb="27" eb="29">
      <t>カリイレ</t>
    </rPh>
    <rPh sb="30" eb="31">
      <t>シノ</t>
    </rPh>
    <rPh sb="35" eb="37">
      <t>ジョウキョウ</t>
    </rPh>
    <rPh sb="46" eb="48">
      <t>カクシュ</t>
    </rPh>
    <rPh sb="48" eb="50">
      <t>ヒキアテ</t>
    </rPh>
    <rPh sb="50" eb="51">
      <t>キン</t>
    </rPh>
    <rPh sb="52" eb="54">
      <t>ケイジョウ</t>
    </rPh>
    <rPh sb="54" eb="55">
      <t>ナド</t>
    </rPh>
    <rPh sb="56" eb="58">
      <t>タイサク</t>
    </rPh>
    <rPh sb="59" eb="60">
      <t>コウ</t>
    </rPh>
    <rPh sb="62" eb="64">
      <t>ヒツヨウ</t>
    </rPh>
    <rPh sb="71" eb="74">
      <t>コウリツカ</t>
    </rPh>
    <rPh sb="80" eb="83">
      <t>ゼンメンテキ</t>
    </rPh>
    <rPh sb="92" eb="93">
      <t>カ</t>
    </rPh>
    <rPh sb="94" eb="96">
      <t>ケントウ</t>
    </rPh>
    <rPh sb="98" eb="101">
      <t>コウリツセイ</t>
    </rPh>
    <rPh sb="102" eb="104">
      <t>コウジョウ</t>
    </rPh>
    <rPh sb="104" eb="106">
      <t>タイサク</t>
    </rPh>
    <rPh sb="107" eb="109">
      <t>ジッシ</t>
    </rPh>
    <rPh sb="119" eb="121">
      <t>キギョウ</t>
    </rPh>
    <rPh sb="121" eb="122">
      <t>サイ</t>
    </rPh>
    <rPh sb="122" eb="124">
      <t>ザンダカ</t>
    </rPh>
    <rPh sb="125" eb="127">
      <t>ビゾウ</t>
    </rPh>
    <rPh sb="128" eb="130">
      <t>スイイ</t>
    </rPh>
    <rPh sb="132" eb="134">
      <t>キュウスイ</t>
    </rPh>
    <rPh sb="134" eb="136">
      <t>ゲンカ</t>
    </rPh>
    <rPh sb="137" eb="138">
      <t>タカ</t>
    </rPh>
    <rPh sb="140" eb="142">
      <t>キョウキュウ</t>
    </rPh>
    <rPh sb="142" eb="144">
      <t>タンカ</t>
    </rPh>
    <rPh sb="145" eb="146">
      <t>タカ</t>
    </rPh>
    <rPh sb="147" eb="149">
      <t>スイジュン</t>
    </rPh>
    <rPh sb="157" eb="159">
      <t>リョウキン</t>
    </rPh>
    <rPh sb="159" eb="161">
      <t>カイシュウ</t>
    </rPh>
    <rPh sb="161" eb="162">
      <t>リツ</t>
    </rPh>
    <rPh sb="163" eb="164">
      <t>ワズ</t>
    </rPh>
    <rPh sb="173" eb="174">
      <t>コ</t>
    </rPh>
    <rPh sb="179" eb="181">
      <t>ヒヨウ</t>
    </rPh>
    <rPh sb="181" eb="183">
      <t>サクゲン</t>
    </rPh>
    <rPh sb="183" eb="185">
      <t>タイサク</t>
    </rPh>
    <rPh sb="186" eb="187">
      <t>コウ</t>
    </rPh>
    <rPh sb="195" eb="197">
      <t>シタマワ</t>
    </rPh>
    <rPh sb="198" eb="200">
      <t>バアイ</t>
    </rPh>
    <rPh sb="202" eb="204">
      <t>リョウキン</t>
    </rPh>
    <rPh sb="204" eb="206">
      <t>カイテイ</t>
    </rPh>
    <rPh sb="207" eb="209">
      <t>シヤ</t>
    </rPh>
    <rPh sb="210" eb="211">
      <t>イ</t>
    </rPh>
    <rPh sb="216" eb="218">
      <t>シセツ</t>
    </rPh>
    <rPh sb="218" eb="221">
      <t>リヨウリツ</t>
    </rPh>
    <rPh sb="222" eb="224">
      <t>ヘイキン</t>
    </rPh>
    <rPh sb="224" eb="225">
      <t>チ</t>
    </rPh>
    <rPh sb="226" eb="229">
      <t>ドウテイド</t>
    </rPh>
    <rPh sb="234" eb="236">
      <t>ユウシュウ</t>
    </rPh>
    <rPh sb="236" eb="237">
      <t>リツ</t>
    </rPh>
    <rPh sb="238" eb="240">
      <t>キョクタン</t>
    </rPh>
    <rPh sb="241" eb="243">
      <t>テイカ</t>
    </rPh>
    <rPh sb="250" eb="251">
      <t>カン</t>
    </rPh>
    <rPh sb="251" eb="252">
      <t>ロ</t>
    </rPh>
    <rPh sb="252" eb="254">
      <t>コウシン</t>
    </rPh>
    <rPh sb="254" eb="256">
      <t>ジギョウ</t>
    </rPh>
    <rPh sb="257" eb="259">
      <t>ジッシ</t>
    </rPh>
    <rPh sb="260" eb="262">
      <t>シセツ</t>
    </rPh>
    <rPh sb="262" eb="264">
      <t>シュウゼン</t>
    </rPh>
    <rPh sb="264" eb="265">
      <t>ナド</t>
    </rPh>
    <rPh sb="266" eb="268">
      <t>タイサク</t>
    </rPh>
    <rPh sb="269" eb="271">
      <t>ジッシ</t>
    </rPh>
    <rPh sb="275" eb="277">
      <t>ジョウキョウ</t>
    </rPh>
    <phoneticPr fontId="4"/>
  </si>
  <si>
    <t>小規模事業体で地理的条件も悪く、人口減少等に伴い経営状況が悪化するものと思われる。しかしながら、何とか経常収支等は黒字を保持している。大規模更新となる浄水場等の更新財源の確保及び方策が重要と認識している。</t>
    <rPh sb="13" eb="14">
      <t>ワル</t>
    </rPh>
    <rPh sb="16" eb="18">
      <t>ジンコウ</t>
    </rPh>
    <rPh sb="18" eb="20">
      <t>ゲンショウ</t>
    </rPh>
    <rPh sb="20" eb="21">
      <t>ナド</t>
    </rPh>
    <rPh sb="22" eb="23">
      <t>トモナ</t>
    </rPh>
    <rPh sb="24" eb="26">
      <t>ケイエイ</t>
    </rPh>
    <rPh sb="26" eb="28">
      <t>ジョウキョウ</t>
    </rPh>
    <rPh sb="29" eb="31">
      <t>アッカ</t>
    </rPh>
    <rPh sb="36" eb="37">
      <t>オモ</t>
    </rPh>
    <rPh sb="48" eb="49">
      <t>ナン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</si>
</sst>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493568"/>
        <c:axId val="3449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0.81</c:v>
                </c:pt>
                <c:pt idx="1">
                  <c:v>0.82</c:v>
                </c:pt>
                <c:pt idx="2">
                  <c:v>0.66</c:v>
                </c:pt>
                <c:pt idx="3">
                  <c:v>0.64</c:v>
                </c:pt>
                <c:pt idx="4">
                  <c:v>0.56000000000000005</c:v>
                </c:pt>
              </c:numCache>
            </c:numRef>
          </c:val>
          <c:smooth val="0"/>
        </c:ser>
        <c:dLbls>
          <c:showLegendKey val="0"/>
          <c:showVal val="0"/>
          <c:showCatName val="0"/>
          <c:showSerName val="0"/>
          <c:showPercent val="0"/>
          <c:showBubbleSize val="0"/>
        </c:dLbls>
        <c:marker val="1"/>
        <c:smooth val="0"/>
        <c:axId val="34493568"/>
        <c:axId val="34495488"/>
      </c:lineChart>
      <c:dateAx>
        <c:axId val="34493568"/>
        <c:scaling>
          <c:orientation val="minMax"/>
        </c:scaling>
        <c:delete val="1"/>
        <c:axPos val="b"/>
        <c:numFmt formatCode="ge" sourceLinked="1"/>
        <c:majorTickMark val="none"/>
        <c:minorTickMark val="none"/>
        <c:tickLblPos val="none"/>
        <c:crossAx val="34495488"/>
        <c:crosses val="autoZero"/>
        <c:auto val="1"/>
        <c:lblOffset val="100"/>
        <c:baseTimeUnit val="years"/>
      </c:dateAx>
      <c:valAx>
        <c:axId val="3449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9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48.34</c:v>
                </c:pt>
                <c:pt idx="1">
                  <c:v>44.79</c:v>
                </c:pt>
                <c:pt idx="2">
                  <c:v>43.97</c:v>
                </c:pt>
                <c:pt idx="3">
                  <c:v>41.44</c:v>
                </c:pt>
                <c:pt idx="4">
                  <c:v>48.85</c:v>
                </c:pt>
              </c:numCache>
            </c:numRef>
          </c:val>
        </c:ser>
        <c:dLbls>
          <c:showLegendKey val="0"/>
          <c:showVal val="0"/>
          <c:showCatName val="0"/>
          <c:showSerName val="0"/>
          <c:showPercent val="0"/>
          <c:showBubbleSize val="0"/>
        </c:dLbls>
        <c:gapWidth val="150"/>
        <c:axId val="52061696"/>
        <c:axId val="5206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51.05</c:v>
                </c:pt>
                <c:pt idx="1">
                  <c:v>50.49</c:v>
                </c:pt>
                <c:pt idx="2">
                  <c:v>49.69</c:v>
                </c:pt>
                <c:pt idx="3">
                  <c:v>49.77</c:v>
                </c:pt>
                <c:pt idx="4">
                  <c:v>49.22</c:v>
                </c:pt>
              </c:numCache>
            </c:numRef>
          </c:val>
          <c:smooth val="0"/>
        </c:ser>
        <c:dLbls>
          <c:showLegendKey val="0"/>
          <c:showVal val="0"/>
          <c:showCatName val="0"/>
          <c:showSerName val="0"/>
          <c:showPercent val="0"/>
          <c:showBubbleSize val="0"/>
        </c:dLbls>
        <c:marker val="1"/>
        <c:smooth val="0"/>
        <c:axId val="52061696"/>
        <c:axId val="52063616"/>
      </c:lineChart>
      <c:dateAx>
        <c:axId val="52061696"/>
        <c:scaling>
          <c:orientation val="minMax"/>
        </c:scaling>
        <c:delete val="1"/>
        <c:axPos val="b"/>
        <c:numFmt formatCode="ge" sourceLinked="1"/>
        <c:majorTickMark val="none"/>
        <c:minorTickMark val="none"/>
        <c:tickLblPos val="none"/>
        <c:crossAx val="52063616"/>
        <c:crosses val="autoZero"/>
        <c:auto val="1"/>
        <c:lblOffset val="100"/>
        <c:baseTimeUnit val="years"/>
      </c:dateAx>
      <c:valAx>
        <c:axId val="5206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06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63.42</c:v>
                </c:pt>
                <c:pt idx="1">
                  <c:v>64.97</c:v>
                </c:pt>
                <c:pt idx="2">
                  <c:v>64.75</c:v>
                </c:pt>
                <c:pt idx="3">
                  <c:v>66.040000000000006</c:v>
                </c:pt>
                <c:pt idx="4">
                  <c:v>54.71</c:v>
                </c:pt>
              </c:numCache>
            </c:numRef>
          </c:val>
        </c:ser>
        <c:dLbls>
          <c:showLegendKey val="0"/>
          <c:showVal val="0"/>
          <c:showCatName val="0"/>
          <c:showSerName val="0"/>
          <c:showPercent val="0"/>
          <c:showBubbleSize val="0"/>
        </c:dLbls>
        <c:gapWidth val="150"/>
        <c:axId val="98309248"/>
        <c:axId val="9831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80.81</c:v>
                </c:pt>
                <c:pt idx="1">
                  <c:v>78.7</c:v>
                </c:pt>
                <c:pt idx="2">
                  <c:v>80.010000000000005</c:v>
                </c:pt>
                <c:pt idx="3">
                  <c:v>79.98</c:v>
                </c:pt>
                <c:pt idx="4">
                  <c:v>79.48</c:v>
                </c:pt>
              </c:numCache>
            </c:numRef>
          </c:val>
          <c:smooth val="0"/>
        </c:ser>
        <c:dLbls>
          <c:showLegendKey val="0"/>
          <c:showVal val="0"/>
          <c:showCatName val="0"/>
          <c:showSerName val="0"/>
          <c:showPercent val="0"/>
          <c:showBubbleSize val="0"/>
        </c:dLbls>
        <c:marker val="1"/>
        <c:smooth val="0"/>
        <c:axId val="98309248"/>
        <c:axId val="98311168"/>
      </c:lineChart>
      <c:dateAx>
        <c:axId val="98309248"/>
        <c:scaling>
          <c:orientation val="minMax"/>
        </c:scaling>
        <c:delete val="1"/>
        <c:axPos val="b"/>
        <c:numFmt formatCode="ge" sourceLinked="1"/>
        <c:majorTickMark val="none"/>
        <c:minorTickMark val="none"/>
        <c:tickLblPos val="none"/>
        <c:crossAx val="98311168"/>
        <c:crosses val="autoZero"/>
        <c:auto val="1"/>
        <c:lblOffset val="100"/>
        <c:baseTimeUnit val="years"/>
      </c:dateAx>
      <c:valAx>
        <c:axId val="9831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0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116.48</c:v>
                </c:pt>
                <c:pt idx="1">
                  <c:v>115.4</c:v>
                </c:pt>
                <c:pt idx="2">
                  <c:v>107.71</c:v>
                </c:pt>
                <c:pt idx="3">
                  <c:v>111.09</c:v>
                </c:pt>
                <c:pt idx="4">
                  <c:v>108.93</c:v>
                </c:pt>
              </c:numCache>
            </c:numRef>
          </c:val>
        </c:ser>
        <c:dLbls>
          <c:showLegendKey val="0"/>
          <c:showVal val="0"/>
          <c:showCatName val="0"/>
          <c:showSerName val="0"/>
          <c:showPercent val="0"/>
          <c:showBubbleSize val="0"/>
        </c:dLbls>
        <c:gapWidth val="150"/>
        <c:axId val="47776512"/>
        <c:axId val="4777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108.06</c:v>
                </c:pt>
                <c:pt idx="1">
                  <c:v>104.82</c:v>
                </c:pt>
                <c:pt idx="2">
                  <c:v>104.95</c:v>
                </c:pt>
                <c:pt idx="3">
                  <c:v>105.53</c:v>
                </c:pt>
                <c:pt idx="4">
                  <c:v>107.2</c:v>
                </c:pt>
              </c:numCache>
            </c:numRef>
          </c:val>
          <c:smooth val="0"/>
        </c:ser>
        <c:dLbls>
          <c:showLegendKey val="0"/>
          <c:showVal val="0"/>
          <c:showCatName val="0"/>
          <c:showSerName val="0"/>
          <c:showPercent val="0"/>
          <c:showBubbleSize val="0"/>
        </c:dLbls>
        <c:marker val="1"/>
        <c:smooth val="0"/>
        <c:axId val="47776512"/>
        <c:axId val="47778432"/>
      </c:lineChart>
      <c:dateAx>
        <c:axId val="47776512"/>
        <c:scaling>
          <c:orientation val="minMax"/>
        </c:scaling>
        <c:delete val="1"/>
        <c:axPos val="b"/>
        <c:numFmt formatCode="ge" sourceLinked="1"/>
        <c:majorTickMark val="none"/>
        <c:minorTickMark val="none"/>
        <c:tickLblPos val="none"/>
        <c:crossAx val="47778432"/>
        <c:crosses val="autoZero"/>
        <c:auto val="1"/>
        <c:lblOffset val="100"/>
        <c:baseTimeUnit val="years"/>
      </c:dateAx>
      <c:valAx>
        <c:axId val="47778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77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41.92</c:v>
                </c:pt>
                <c:pt idx="1">
                  <c:v>43.48</c:v>
                </c:pt>
                <c:pt idx="2">
                  <c:v>45.25</c:v>
                </c:pt>
                <c:pt idx="3">
                  <c:v>46.87</c:v>
                </c:pt>
                <c:pt idx="4">
                  <c:v>50.77</c:v>
                </c:pt>
              </c:numCache>
            </c:numRef>
          </c:val>
        </c:ser>
        <c:dLbls>
          <c:showLegendKey val="0"/>
          <c:showVal val="0"/>
          <c:showCatName val="0"/>
          <c:showSerName val="0"/>
          <c:showPercent val="0"/>
          <c:showBubbleSize val="0"/>
        </c:dLbls>
        <c:gapWidth val="150"/>
        <c:axId val="47800704"/>
        <c:axId val="4780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33.21</c:v>
                </c:pt>
                <c:pt idx="1">
                  <c:v>34.24</c:v>
                </c:pt>
                <c:pt idx="2">
                  <c:v>35.18</c:v>
                </c:pt>
                <c:pt idx="3">
                  <c:v>36.43</c:v>
                </c:pt>
                <c:pt idx="4">
                  <c:v>46.12</c:v>
                </c:pt>
              </c:numCache>
            </c:numRef>
          </c:val>
          <c:smooth val="0"/>
        </c:ser>
        <c:dLbls>
          <c:showLegendKey val="0"/>
          <c:showVal val="0"/>
          <c:showCatName val="0"/>
          <c:showSerName val="0"/>
          <c:showPercent val="0"/>
          <c:showBubbleSize val="0"/>
        </c:dLbls>
        <c:marker val="1"/>
        <c:smooth val="0"/>
        <c:axId val="47800704"/>
        <c:axId val="47802624"/>
      </c:lineChart>
      <c:dateAx>
        <c:axId val="47800704"/>
        <c:scaling>
          <c:orientation val="minMax"/>
        </c:scaling>
        <c:delete val="1"/>
        <c:axPos val="b"/>
        <c:numFmt formatCode="ge" sourceLinked="1"/>
        <c:majorTickMark val="none"/>
        <c:minorTickMark val="none"/>
        <c:tickLblPos val="none"/>
        <c:crossAx val="47802624"/>
        <c:crosses val="autoZero"/>
        <c:auto val="1"/>
        <c:lblOffset val="100"/>
        <c:baseTimeUnit val="years"/>
      </c:dateAx>
      <c:valAx>
        <c:axId val="4780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0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formatCode="#,##0.00;&quot;△&quot;#,##0.00">
                  <c:v>0</c:v>
                </c:pt>
                <c:pt idx="1">
                  <c:v>5.36</c:v>
                </c:pt>
                <c:pt idx="2">
                  <c:v>5.2</c:v>
                </c:pt>
                <c:pt idx="3">
                  <c:v>4.88</c:v>
                </c:pt>
                <c:pt idx="4">
                  <c:v>9.4499999999999993</c:v>
                </c:pt>
              </c:numCache>
            </c:numRef>
          </c:val>
        </c:ser>
        <c:dLbls>
          <c:showLegendKey val="0"/>
          <c:showVal val="0"/>
          <c:showCatName val="0"/>
          <c:showSerName val="0"/>
          <c:showPercent val="0"/>
          <c:showBubbleSize val="0"/>
        </c:dLbls>
        <c:gapWidth val="150"/>
        <c:axId val="47837184"/>
        <c:axId val="4783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6.34</c:v>
                </c:pt>
                <c:pt idx="1">
                  <c:v>6.81</c:v>
                </c:pt>
                <c:pt idx="2">
                  <c:v>8.41</c:v>
                </c:pt>
                <c:pt idx="3">
                  <c:v>8.7200000000000006</c:v>
                </c:pt>
                <c:pt idx="4">
                  <c:v>9.86</c:v>
                </c:pt>
              </c:numCache>
            </c:numRef>
          </c:val>
          <c:smooth val="0"/>
        </c:ser>
        <c:dLbls>
          <c:showLegendKey val="0"/>
          <c:showVal val="0"/>
          <c:showCatName val="0"/>
          <c:showSerName val="0"/>
          <c:showPercent val="0"/>
          <c:showBubbleSize val="0"/>
        </c:dLbls>
        <c:marker val="1"/>
        <c:smooth val="0"/>
        <c:axId val="47837184"/>
        <c:axId val="47839104"/>
      </c:lineChart>
      <c:dateAx>
        <c:axId val="47837184"/>
        <c:scaling>
          <c:orientation val="minMax"/>
        </c:scaling>
        <c:delete val="1"/>
        <c:axPos val="b"/>
        <c:numFmt formatCode="ge" sourceLinked="1"/>
        <c:majorTickMark val="none"/>
        <c:minorTickMark val="none"/>
        <c:tickLblPos val="none"/>
        <c:crossAx val="47839104"/>
        <c:crosses val="autoZero"/>
        <c:auto val="1"/>
        <c:lblOffset val="100"/>
        <c:baseTimeUnit val="years"/>
      </c:dateAx>
      <c:valAx>
        <c:axId val="4783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3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7886336"/>
        <c:axId val="4788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23.31</c:v>
                </c:pt>
                <c:pt idx="1">
                  <c:v>26.83</c:v>
                </c:pt>
                <c:pt idx="2">
                  <c:v>26.81</c:v>
                </c:pt>
                <c:pt idx="3">
                  <c:v>28.31</c:v>
                </c:pt>
                <c:pt idx="4">
                  <c:v>13.46</c:v>
                </c:pt>
              </c:numCache>
            </c:numRef>
          </c:val>
          <c:smooth val="0"/>
        </c:ser>
        <c:dLbls>
          <c:showLegendKey val="0"/>
          <c:showVal val="0"/>
          <c:showCatName val="0"/>
          <c:showSerName val="0"/>
          <c:showPercent val="0"/>
          <c:showBubbleSize val="0"/>
        </c:dLbls>
        <c:marker val="1"/>
        <c:smooth val="0"/>
        <c:axId val="47886336"/>
        <c:axId val="47888256"/>
      </c:lineChart>
      <c:dateAx>
        <c:axId val="47886336"/>
        <c:scaling>
          <c:orientation val="minMax"/>
        </c:scaling>
        <c:delete val="1"/>
        <c:axPos val="b"/>
        <c:numFmt formatCode="ge" sourceLinked="1"/>
        <c:majorTickMark val="none"/>
        <c:minorTickMark val="none"/>
        <c:tickLblPos val="none"/>
        <c:crossAx val="47888256"/>
        <c:crosses val="autoZero"/>
        <c:auto val="1"/>
        <c:lblOffset val="100"/>
        <c:baseTimeUnit val="years"/>
      </c:dateAx>
      <c:valAx>
        <c:axId val="47888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88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208.02</c:v>
                </c:pt>
                <c:pt idx="1">
                  <c:v>217.89</c:v>
                </c:pt>
                <c:pt idx="2">
                  <c:v>1131.77</c:v>
                </c:pt>
                <c:pt idx="3">
                  <c:v>1747.72</c:v>
                </c:pt>
                <c:pt idx="4">
                  <c:v>85.18</c:v>
                </c:pt>
              </c:numCache>
            </c:numRef>
          </c:val>
        </c:ser>
        <c:dLbls>
          <c:showLegendKey val="0"/>
          <c:showVal val="0"/>
          <c:showCatName val="0"/>
          <c:showSerName val="0"/>
          <c:showPercent val="0"/>
          <c:showBubbleSize val="0"/>
        </c:dLbls>
        <c:gapWidth val="150"/>
        <c:axId val="47984640"/>
        <c:axId val="4798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1129.9100000000001</c:v>
                </c:pt>
                <c:pt idx="1">
                  <c:v>1197.1099999999999</c:v>
                </c:pt>
                <c:pt idx="2">
                  <c:v>1002.64</c:v>
                </c:pt>
                <c:pt idx="3">
                  <c:v>1164.51</c:v>
                </c:pt>
                <c:pt idx="4">
                  <c:v>434.72</c:v>
                </c:pt>
              </c:numCache>
            </c:numRef>
          </c:val>
          <c:smooth val="0"/>
        </c:ser>
        <c:dLbls>
          <c:showLegendKey val="0"/>
          <c:showVal val="0"/>
          <c:showCatName val="0"/>
          <c:showSerName val="0"/>
          <c:showPercent val="0"/>
          <c:showBubbleSize val="0"/>
        </c:dLbls>
        <c:marker val="1"/>
        <c:smooth val="0"/>
        <c:axId val="47984640"/>
        <c:axId val="47986560"/>
      </c:lineChart>
      <c:dateAx>
        <c:axId val="47984640"/>
        <c:scaling>
          <c:orientation val="minMax"/>
        </c:scaling>
        <c:delete val="1"/>
        <c:axPos val="b"/>
        <c:numFmt formatCode="ge" sourceLinked="1"/>
        <c:majorTickMark val="none"/>
        <c:minorTickMark val="none"/>
        <c:tickLblPos val="none"/>
        <c:crossAx val="47986560"/>
        <c:crosses val="autoZero"/>
        <c:auto val="1"/>
        <c:lblOffset val="100"/>
        <c:baseTimeUnit val="years"/>
      </c:dateAx>
      <c:valAx>
        <c:axId val="47986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98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667.45</c:v>
                </c:pt>
                <c:pt idx="1">
                  <c:v>638.53</c:v>
                </c:pt>
                <c:pt idx="2">
                  <c:v>613.54999999999995</c:v>
                </c:pt>
                <c:pt idx="3">
                  <c:v>595.76</c:v>
                </c:pt>
                <c:pt idx="4">
                  <c:v>576.75</c:v>
                </c:pt>
              </c:numCache>
            </c:numRef>
          </c:val>
        </c:ser>
        <c:dLbls>
          <c:showLegendKey val="0"/>
          <c:showVal val="0"/>
          <c:showCatName val="0"/>
          <c:showSerName val="0"/>
          <c:showPercent val="0"/>
          <c:showBubbleSize val="0"/>
        </c:dLbls>
        <c:gapWidth val="150"/>
        <c:axId val="48012672"/>
        <c:axId val="4802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540.94000000000005</c:v>
                </c:pt>
                <c:pt idx="1">
                  <c:v>532.29999999999995</c:v>
                </c:pt>
                <c:pt idx="2">
                  <c:v>520.29999999999995</c:v>
                </c:pt>
                <c:pt idx="3">
                  <c:v>498.27</c:v>
                </c:pt>
                <c:pt idx="4">
                  <c:v>495.76</c:v>
                </c:pt>
              </c:numCache>
            </c:numRef>
          </c:val>
          <c:smooth val="0"/>
        </c:ser>
        <c:dLbls>
          <c:showLegendKey val="0"/>
          <c:showVal val="0"/>
          <c:showCatName val="0"/>
          <c:showSerName val="0"/>
          <c:showPercent val="0"/>
          <c:showBubbleSize val="0"/>
        </c:dLbls>
        <c:marker val="1"/>
        <c:smooth val="0"/>
        <c:axId val="48012672"/>
        <c:axId val="48027136"/>
      </c:lineChart>
      <c:dateAx>
        <c:axId val="48012672"/>
        <c:scaling>
          <c:orientation val="minMax"/>
        </c:scaling>
        <c:delete val="1"/>
        <c:axPos val="b"/>
        <c:numFmt formatCode="ge" sourceLinked="1"/>
        <c:majorTickMark val="none"/>
        <c:minorTickMark val="none"/>
        <c:tickLblPos val="none"/>
        <c:crossAx val="48027136"/>
        <c:crosses val="autoZero"/>
        <c:auto val="1"/>
        <c:lblOffset val="100"/>
        <c:baseTimeUnit val="years"/>
      </c:dateAx>
      <c:valAx>
        <c:axId val="48027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01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116.31</c:v>
                </c:pt>
                <c:pt idx="1">
                  <c:v>114.3</c:v>
                </c:pt>
                <c:pt idx="2">
                  <c:v>104.17</c:v>
                </c:pt>
                <c:pt idx="3">
                  <c:v>109.45</c:v>
                </c:pt>
                <c:pt idx="4">
                  <c:v>108.3</c:v>
                </c:pt>
              </c:numCache>
            </c:numRef>
          </c:val>
        </c:ser>
        <c:dLbls>
          <c:showLegendKey val="0"/>
          <c:showVal val="0"/>
          <c:showCatName val="0"/>
          <c:showSerName val="0"/>
          <c:showPercent val="0"/>
          <c:showBubbleSize val="0"/>
        </c:dLbls>
        <c:gapWidth val="150"/>
        <c:axId val="48061440"/>
        <c:axId val="4806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93.43</c:v>
                </c:pt>
                <c:pt idx="1">
                  <c:v>90.17</c:v>
                </c:pt>
                <c:pt idx="2">
                  <c:v>90.69</c:v>
                </c:pt>
                <c:pt idx="3">
                  <c:v>90.64</c:v>
                </c:pt>
                <c:pt idx="4">
                  <c:v>93.66</c:v>
                </c:pt>
              </c:numCache>
            </c:numRef>
          </c:val>
          <c:smooth val="0"/>
        </c:ser>
        <c:dLbls>
          <c:showLegendKey val="0"/>
          <c:showVal val="0"/>
          <c:showCatName val="0"/>
          <c:showSerName val="0"/>
          <c:showPercent val="0"/>
          <c:showBubbleSize val="0"/>
        </c:dLbls>
        <c:marker val="1"/>
        <c:smooth val="0"/>
        <c:axId val="48061440"/>
        <c:axId val="48063616"/>
      </c:lineChart>
      <c:dateAx>
        <c:axId val="48061440"/>
        <c:scaling>
          <c:orientation val="minMax"/>
        </c:scaling>
        <c:delete val="1"/>
        <c:axPos val="b"/>
        <c:numFmt formatCode="ge" sourceLinked="1"/>
        <c:majorTickMark val="none"/>
        <c:minorTickMark val="none"/>
        <c:tickLblPos val="none"/>
        <c:crossAx val="48063616"/>
        <c:crosses val="autoZero"/>
        <c:auto val="1"/>
        <c:lblOffset val="100"/>
        <c:baseTimeUnit val="years"/>
      </c:dateAx>
      <c:valAx>
        <c:axId val="4806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6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247.74</c:v>
                </c:pt>
                <c:pt idx="1">
                  <c:v>252.96</c:v>
                </c:pt>
                <c:pt idx="2">
                  <c:v>278.88</c:v>
                </c:pt>
                <c:pt idx="3">
                  <c:v>267.77</c:v>
                </c:pt>
                <c:pt idx="4">
                  <c:v>270.42</c:v>
                </c:pt>
              </c:numCache>
            </c:numRef>
          </c:val>
        </c:ser>
        <c:dLbls>
          <c:showLegendKey val="0"/>
          <c:showVal val="0"/>
          <c:showCatName val="0"/>
          <c:showSerName val="0"/>
          <c:showPercent val="0"/>
          <c:showBubbleSize val="0"/>
        </c:dLbls>
        <c:gapWidth val="150"/>
        <c:axId val="48101248"/>
        <c:axId val="5203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204.24</c:v>
                </c:pt>
                <c:pt idx="1">
                  <c:v>210.28</c:v>
                </c:pt>
                <c:pt idx="2">
                  <c:v>211.08</c:v>
                </c:pt>
                <c:pt idx="3">
                  <c:v>213.52</c:v>
                </c:pt>
                <c:pt idx="4">
                  <c:v>208.21</c:v>
                </c:pt>
              </c:numCache>
            </c:numRef>
          </c:val>
          <c:smooth val="0"/>
        </c:ser>
        <c:dLbls>
          <c:showLegendKey val="0"/>
          <c:showVal val="0"/>
          <c:showCatName val="0"/>
          <c:showSerName val="0"/>
          <c:showPercent val="0"/>
          <c:showBubbleSize val="0"/>
        </c:dLbls>
        <c:marker val="1"/>
        <c:smooth val="0"/>
        <c:axId val="48101248"/>
        <c:axId val="52035584"/>
      </c:lineChart>
      <c:dateAx>
        <c:axId val="48101248"/>
        <c:scaling>
          <c:orientation val="minMax"/>
        </c:scaling>
        <c:delete val="1"/>
        <c:axPos val="b"/>
        <c:numFmt formatCode="ge" sourceLinked="1"/>
        <c:majorTickMark val="none"/>
        <c:minorTickMark val="none"/>
        <c:tickLblPos val="none"/>
        <c:crossAx val="52035584"/>
        <c:crosses val="autoZero"/>
        <c:auto val="1"/>
        <c:lblOffset val="100"/>
        <c:baseTimeUnit val="years"/>
      </c:dateAx>
      <c:valAx>
        <c:axId val="5203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0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青森県　鰺ケ沢町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11019</v>
      </c>
      <c r="AJ8" s="75"/>
      <c r="AK8" s="75"/>
      <c r="AL8" s="75"/>
      <c r="AM8" s="75"/>
      <c r="AN8" s="75"/>
      <c r="AO8" s="75"/>
      <c r="AP8" s="76"/>
      <c r="AQ8" s="57">
        <f>データ!R6</f>
        <v>343.08</v>
      </c>
      <c r="AR8" s="57"/>
      <c r="AS8" s="57"/>
      <c r="AT8" s="57"/>
      <c r="AU8" s="57"/>
      <c r="AV8" s="57"/>
      <c r="AW8" s="57"/>
      <c r="AX8" s="57"/>
      <c r="AY8" s="57">
        <f>データ!S6</f>
        <v>32.119999999999997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48.3</v>
      </c>
      <c r="K10" s="57"/>
      <c r="L10" s="57"/>
      <c r="M10" s="57"/>
      <c r="N10" s="57"/>
      <c r="O10" s="57"/>
      <c r="P10" s="57"/>
      <c r="Q10" s="57"/>
      <c r="R10" s="57">
        <f>データ!O6</f>
        <v>55.89</v>
      </c>
      <c r="S10" s="57"/>
      <c r="T10" s="57"/>
      <c r="U10" s="57"/>
      <c r="V10" s="57"/>
      <c r="W10" s="57"/>
      <c r="X10" s="57"/>
      <c r="Y10" s="57"/>
      <c r="Z10" s="65">
        <f>データ!P6</f>
        <v>5544</v>
      </c>
      <c r="AA10" s="65"/>
      <c r="AB10" s="65"/>
      <c r="AC10" s="65"/>
      <c r="AD10" s="65"/>
      <c r="AE10" s="65"/>
      <c r="AF10" s="65"/>
      <c r="AG10" s="65"/>
      <c r="AH10" s="2"/>
      <c r="AI10" s="65">
        <f>データ!T6</f>
        <v>6091</v>
      </c>
      <c r="AJ10" s="65"/>
      <c r="AK10" s="65"/>
      <c r="AL10" s="65"/>
      <c r="AM10" s="65"/>
      <c r="AN10" s="65"/>
      <c r="AO10" s="65"/>
      <c r="AP10" s="65"/>
      <c r="AQ10" s="57">
        <f>データ!U6</f>
        <v>27.4</v>
      </c>
      <c r="AR10" s="57"/>
      <c r="AS10" s="57"/>
      <c r="AT10" s="57"/>
      <c r="AU10" s="57"/>
      <c r="AV10" s="57"/>
      <c r="AW10" s="57"/>
      <c r="AX10" s="57"/>
      <c r="AY10" s="57">
        <f>データ!V6</f>
        <v>222.3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23213</v>
      </c>
      <c r="D6" s="31">
        <f t="shared" si="3"/>
        <v>46</v>
      </c>
      <c r="E6" s="31">
        <f t="shared" si="3"/>
        <v>1</v>
      </c>
      <c r="F6" s="31">
        <f t="shared" si="3"/>
        <v>0</v>
      </c>
      <c r="G6" s="31">
        <f t="shared" si="3"/>
        <v>1</v>
      </c>
      <c r="H6" s="31" t="str">
        <f t="shared" si="3"/>
        <v>青森県　鰺ケ沢町</v>
      </c>
      <c r="I6" s="31" t="str">
        <f t="shared" si="3"/>
        <v>法適用</v>
      </c>
      <c r="J6" s="31" t="str">
        <f t="shared" si="3"/>
        <v>水道事業</v>
      </c>
      <c r="K6" s="31" t="str">
        <f t="shared" si="3"/>
        <v>末端給水事業</v>
      </c>
      <c r="L6" s="31" t="str">
        <f t="shared" si="3"/>
        <v>A8</v>
      </c>
      <c r="M6" s="32" t="str">
        <f t="shared" si="3"/>
        <v>-</v>
      </c>
      <c r="N6" s="32">
        <f t="shared" si="3"/>
        <v>48.3</v>
      </c>
      <c r="O6" s="32">
        <f t="shared" si="3"/>
        <v>55.89</v>
      </c>
      <c r="P6" s="32">
        <f t="shared" si="3"/>
        <v>5544</v>
      </c>
      <c r="Q6" s="32">
        <f t="shared" si="3"/>
        <v>11019</v>
      </c>
      <c r="R6" s="32">
        <f t="shared" si="3"/>
        <v>343.08</v>
      </c>
      <c r="S6" s="32">
        <f t="shared" si="3"/>
        <v>32.119999999999997</v>
      </c>
      <c r="T6" s="32">
        <f t="shared" si="3"/>
        <v>6091</v>
      </c>
      <c r="U6" s="32">
        <f t="shared" si="3"/>
        <v>27.4</v>
      </c>
      <c r="V6" s="32">
        <f t="shared" si="3"/>
        <v>222.3</v>
      </c>
      <c r="W6" s="33">
        <f>IF(W7="",NA(),W7)</f>
        <v>116.48</v>
      </c>
      <c r="X6" s="33">
        <f t="shared" ref="X6:AF6" si="4">IF(X7="",NA(),X7)</f>
        <v>115.4</v>
      </c>
      <c r="Y6" s="33">
        <f t="shared" si="4"/>
        <v>107.71</v>
      </c>
      <c r="Z6" s="33">
        <f t="shared" si="4"/>
        <v>111.09</v>
      </c>
      <c r="AA6" s="33">
        <f t="shared" si="4"/>
        <v>108.93</v>
      </c>
      <c r="AB6" s="33">
        <f t="shared" si="4"/>
        <v>108.06</v>
      </c>
      <c r="AC6" s="33">
        <f t="shared" si="4"/>
        <v>104.82</v>
      </c>
      <c r="AD6" s="33">
        <f t="shared" si="4"/>
        <v>104.95</v>
      </c>
      <c r="AE6" s="33">
        <f t="shared" si="4"/>
        <v>105.53</v>
      </c>
      <c r="AF6" s="33">
        <f t="shared" si="4"/>
        <v>107.2</v>
      </c>
      <c r="AG6" s="32" t="str">
        <f>IF(AG7="","",IF(AG7="-","【-】","【"&amp;SUBSTITUTE(TEXT(AG7,"#,##0.00"),"-","△")&amp;"】"))</f>
        <v>【113.03】</v>
      </c>
      <c r="AH6" s="32">
        <f>IF(AH7="",NA(),AH7)</f>
        <v>0</v>
      </c>
      <c r="AI6" s="32">
        <f t="shared" ref="AI6:AQ6" si="5">IF(AI7="",NA(),AI7)</f>
        <v>0</v>
      </c>
      <c r="AJ6" s="32">
        <f t="shared" si="5"/>
        <v>0</v>
      </c>
      <c r="AK6" s="32">
        <f t="shared" si="5"/>
        <v>0</v>
      </c>
      <c r="AL6" s="32">
        <f t="shared" si="5"/>
        <v>0</v>
      </c>
      <c r="AM6" s="33">
        <f t="shared" si="5"/>
        <v>23.31</v>
      </c>
      <c r="AN6" s="33">
        <f t="shared" si="5"/>
        <v>26.83</v>
      </c>
      <c r="AO6" s="33">
        <f t="shared" si="5"/>
        <v>26.81</v>
      </c>
      <c r="AP6" s="33">
        <f t="shared" si="5"/>
        <v>28.31</v>
      </c>
      <c r="AQ6" s="33">
        <f t="shared" si="5"/>
        <v>13.46</v>
      </c>
      <c r="AR6" s="32" t="str">
        <f>IF(AR7="","",IF(AR7="-","【-】","【"&amp;SUBSTITUTE(TEXT(AR7,"#,##0.00"),"-","△")&amp;"】"))</f>
        <v>【0.81】</v>
      </c>
      <c r="AS6" s="33">
        <f>IF(AS7="",NA(),AS7)</f>
        <v>208.02</v>
      </c>
      <c r="AT6" s="33">
        <f t="shared" ref="AT6:BB6" si="6">IF(AT7="",NA(),AT7)</f>
        <v>217.89</v>
      </c>
      <c r="AU6" s="33">
        <f t="shared" si="6"/>
        <v>1131.77</v>
      </c>
      <c r="AV6" s="33">
        <f t="shared" si="6"/>
        <v>1747.72</v>
      </c>
      <c r="AW6" s="33">
        <f t="shared" si="6"/>
        <v>85.18</v>
      </c>
      <c r="AX6" s="33">
        <f t="shared" si="6"/>
        <v>1129.9100000000001</v>
      </c>
      <c r="AY6" s="33">
        <f t="shared" si="6"/>
        <v>1197.1099999999999</v>
      </c>
      <c r="AZ6" s="33">
        <f t="shared" si="6"/>
        <v>1002.64</v>
      </c>
      <c r="BA6" s="33">
        <f t="shared" si="6"/>
        <v>1164.51</v>
      </c>
      <c r="BB6" s="33">
        <f t="shared" si="6"/>
        <v>434.72</v>
      </c>
      <c r="BC6" s="32" t="str">
        <f>IF(BC7="","",IF(BC7="-","【-】","【"&amp;SUBSTITUTE(TEXT(BC7,"#,##0.00"),"-","△")&amp;"】"))</f>
        <v>【264.16】</v>
      </c>
      <c r="BD6" s="33">
        <f>IF(BD7="",NA(),BD7)</f>
        <v>667.45</v>
      </c>
      <c r="BE6" s="33">
        <f t="shared" ref="BE6:BM6" si="7">IF(BE7="",NA(),BE7)</f>
        <v>638.53</v>
      </c>
      <c r="BF6" s="33">
        <f t="shared" si="7"/>
        <v>613.54999999999995</v>
      </c>
      <c r="BG6" s="33">
        <f t="shared" si="7"/>
        <v>595.76</v>
      </c>
      <c r="BH6" s="33">
        <f t="shared" si="7"/>
        <v>576.75</v>
      </c>
      <c r="BI6" s="33">
        <f t="shared" si="7"/>
        <v>540.94000000000005</v>
      </c>
      <c r="BJ6" s="33">
        <f t="shared" si="7"/>
        <v>532.29999999999995</v>
      </c>
      <c r="BK6" s="33">
        <f t="shared" si="7"/>
        <v>520.29999999999995</v>
      </c>
      <c r="BL6" s="33">
        <f t="shared" si="7"/>
        <v>498.27</v>
      </c>
      <c r="BM6" s="33">
        <f t="shared" si="7"/>
        <v>495.76</v>
      </c>
      <c r="BN6" s="32" t="str">
        <f>IF(BN7="","",IF(BN7="-","【-】","【"&amp;SUBSTITUTE(TEXT(BN7,"#,##0.00"),"-","△")&amp;"】"))</f>
        <v>【283.72】</v>
      </c>
      <c r="BO6" s="33">
        <f>IF(BO7="",NA(),BO7)</f>
        <v>116.31</v>
      </c>
      <c r="BP6" s="33">
        <f t="shared" ref="BP6:BX6" si="8">IF(BP7="",NA(),BP7)</f>
        <v>114.3</v>
      </c>
      <c r="BQ6" s="33">
        <f t="shared" si="8"/>
        <v>104.17</v>
      </c>
      <c r="BR6" s="33">
        <f t="shared" si="8"/>
        <v>109.45</v>
      </c>
      <c r="BS6" s="33">
        <f t="shared" si="8"/>
        <v>108.3</v>
      </c>
      <c r="BT6" s="33">
        <f t="shared" si="8"/>
        <v>93.43</v>
      </c>
      <c r="BU6" s="33">
        <f t="shared" si="8"/>
        <v>90.17</v>
      </c>
      <c r="BV6" s="33">
        <f t="shared" si="8"/>
        <v>90.69</v>
      </c>
      <c r="BW6" s="33">
        <f t="shared" si="8"/>
        <v>90.64</v>
      </c>
      <c r="BX6" s="33">
        <f t="shared" si="8"/>
        <v>93.66</v>
      </c>
      <c r="BY6" s="32" t="str">
        <f>IF(BY7="","",IF(BY7="-","【-】","【"&amp;SUBSTITUTE(TEXT(BY7,"#,##0.00"),"-","△")&amp;"】"))</f>
        <v>【104.60】</v>
      </c>
      <c r="BZ6" s="33">
        <f>IF(BZ7="",NA(),BZ7)</f>
        <v>247.74</v>
      </c>
      <c r="CA6" s="33">
        <f t="shared" ref="CA6:CI6" si="9">IF(CA7="",NA(),CA7)</f>
        <v>252.96</v>
      </c>
      <c r="CB6" s="33">
        <f t="shared" si="9"/>
        <v>278.88</v>
      </c>
      <c r="CC6" s="33">
        <f t="shared" si="9"/>
        <v>267.77</v>
      </c>
      <c r="CD6" s="33">
        <f t="shared" si="9"/>
        <v>270.42</v>
      </c>
      <c r="CE6" s="33">
        <f t="shared" si="9"/>
        <v>204.24</v>
      </c>
      <c r="CF6" s="33">
        <f t="shared" si="9"/>
        <v>210.28</v>
      </c>
      <c r="CG6" s="33">
        <f t="shared" si="9"/>
        <v>211.08</v>
      </c>
      <c r="CH6" s="33">
        <f t="shared" si="9"/>
        <v>213.52</v>
      </c>
      <c r="CI6" s="33">
        <f t="shared" si="9"/>
        <v>208.21</v>
      </c>
      <c r="CJ6" s="32" t="str">
        <f>IF(CJ7="","",IF(CJ7="-","【-】","【"&amp;SUBSTITUTE(TEXT(CJ7,"#,##0.00"),"-","△")&amp;"】"))</f>
        <v>【164.21】</v>
      </c>
      <c r="CK6" s="33">
        <f>IF(CK7="",NA(),CK7)</f>
        <v>48.34</v>
      </c>
      <c r="CL6" s="33">
        <f t="shared" ref="CL6:CT6" si="10">IF(CL7="",NA(),CL7)</f>
        <v>44.79</v>
      </c>
      <c r="CM6" s="33">
        <f t="shared" si="10"/>
        <v>43.97</v>
      </c>
      <c r="CN6" s="33">
        <f t="shared" si="10"/>
        <v>41.44</v>
      </c>
      <c r="CO6" s="33">
        <f t="shared" si="10"/>
        <v>48.85</v>
      </c>
      <c r="CP6" s="33">
        <f t="shared" si="10"/>
        <v>51.05</v>
      </c>
      <c r="CQ6" s="33">
        <f t="shared" si="10"/>
        <v>50.49</v>
      </c>
      <c r="CR6" s="33">
        <f t="shared" si="10"/>
        <v>49.69</v>
      </c>
      <c r="CS6" s="33">
        <f t="shared" si="10"/>
        <v>49.77</v>
      </c>
      <c r="CT6" s="33">
        <f t="shared" si="10"/>
        <v>49.22</v>
      </c>
      <c r="CU6" s="32" t="str">
        <f>IF(CU7="","",IF(CU7="-","【-】","【"&amp;SUBSTITUTE(TEXT(CU7,"#,##0.00"),"-","△")&amp;"】"))</f>
        <v>【59.80】</v>
      </c>
      <c r="CV6" s="33">
        <f>IF(CV7="",NA(),CV7)</f>
        <v>63.42</v>
      </c>
      <c r="CW6" s="33">
        <f t="shared" ref="CW6:DE6" si="11">IF(CW7="",NA(),CW7)</f>
        <v>64.97</v>
      </c>
      <c r="CX6" s="33">
        <f t="shared" si="11"/>
        <v>64.75</v>
      </c>
      <c r="CY6" s="33">
        <f t="shared" si="11"/>
        <v>66.040000000000006</v>
      </c>
      <c r="CZ6" s="33">
        <f t="shared" si="11"/>
        <v>54.71</v>
      </c>
      <c r="DA6" s="33">
        <f t="shared" si="11"/>
        <v>80.81</v>
      </c>
      <c r="DB6" s="33">
        <f t="shared" si="11"/>
        <v>78.7</v>
      </c>
      <c r="DC6" s="33">
        <f t="shared" si="11"/>
        <v>80.010000000000005</v>
      </c>
      <c r="DD6" s="33">
        <f t="shared" si="11"/>
        <v>79.98</v>
      </c>
      <c r="DE6" s="33">
        <f t="shared" si="11"/>
        <v>79.48</v>
      </c>
      <c r="DF6" s="32" t="str">
        <f>IF(DF7="","",IF(DF7="-","【-】","【"&amp;SUBSTITUTE(TEXT(DF7,"#,##0.00"),"-","△")&amp;"】"))</f>
        <v>【89.78】</v>
      </c>
      <c r="DG6" s="33">
        <f>IF(DG7="",NA(),DG7)</f>
        <v>41.92</v>
      </c>
      <c r="DH6" s="33">
        <f t="shared" ref="DH6:DP6" si="12">IF(DH7="",NA(),DH7)</f>
        <v>43.48</v>
      </c>
      <c r="DI6" s="33">
        <f t="shared" si="12"/>
        <v>45.25</v>
      </c>
      <c r="DJ6" s="33">
        <f t="shared" si="12"/>
        <v>46.87</v>
      </c>
      <c r="DK6" s="33">
        <f t="shared" si="12"/>
        <v>50.77</v>
      </c>
      <c r="DL6" s="33">
        <f t="shared" si="12"/>
        <v>33.21</v>
      </c>
      <c r="DM6" s="33">
        <f t="shared" si="12"/>
        <v>34.24</v>
      </c>
      <c r="DN6" s="33">
        <f t="shared" si="12"/>
        <v>35.18</v>
      </c>
      <c r="DO6" s="33">
        <f t="shared" si="12"/>
        <v>36.43</v>
      </c>
      <c r="DP6" s="33">
        <f t="shared" si="12"/>
        <v>46.12</v>
      </c>
      <c r="DQ6" s="32" t="str">
        <f>IF(DQ7="","",IF(DQ7="-","【-】","【"&amp;SUBSTITUTE(TEXT(DQ7,"#,##0.00"),"-","△")&amp;"】"))</f>
        <v>【46.31】</v>
      </c>
      <c r="DR6" s="32">
        <f>IF(DR7="",NA(),DR7)</f>
        <v>0</v>
      </c>
      <c r="DS6" s="33">
        <f t="shared" ref="DS6:EA6" si="13">IF(DS7="",NA(),DS7)</f>
        <v>5.36</v>
      </c>
      <c r="DT6" s="33">
        <f t="shared" si="13"/>
        <v>5.2</v>
      </c>
      <c r="DU6" s="33">
        <f t="shared" si="13"/>
        <v>4.88</v>
      </c>
      <c r="DV6" s="33">
        <f t="shared" si="13"/>
        <v>9.4499999999999993</v>
      </c>
      <c r="DW6" s="33">
        <f t="shared" si="13"/>
        <v>6.34</v>
      </c>
      <c r="DX6" s="33">
        <f t="shared" si="13"/>
        <v>6.81</v>
      </c>
      <c r="DY6" s="33">
        <f t="shared" si="13"/>
        <v>8.41</v>
      </c>
      <c r="DZ6" s="33">
        <f t="shared" si="13"/>
        <v>8.7200000000000006</v>
      </c>
      <c r="EA6" s="33">
        <f t="shared" si="13"/>
        <v>9.86</v>
      </c>
      <c r="EB6" s="32" t="str">
        <f>IF(EB7="","",IF(EB7="-","【-】","【"&amp;SUBSTITUTE(TEXT(EB7,"#,##0.00"),"-","△")&amp;"】"))</f>
        <v>【12.42】</v>
      </c>
      <c r="EC6" s="32">
        <f>IF(EC7="",NA(),EC7)</f>
        <v>0</v>
      </c>
      <c r="ED6" s="32">
        <f t="shared" ref="ED6:EL6" si="14">IF(ED7="",NA(),ED7)</f>
        <v>0</v>
      </c>
      <c r="EE6" s="32">
        <f t="shared" si="14"/>
        <v>0</v>
      </c>
      <c r="EF6" s="32">
        <f t="shared" si="14"/>
        <v>0</v>
      </c>
      <c r="EG6" s="32">
        <f t="shared" si="14"/>
        <v>0</v>
      </c>
      <c r="EH6" s="33">
        <f t="shared" si="14"/>
        <v>0.81</v>
      </c>
      <c r="EI6" s="33">
        <f t="shared" si="14"/>
        <v>0.82</v>
      </c>
      <c r="EJ6" s="33">
        <f t="shared" si="14"/>
        <v>0.66</v>
      </c>
      <c r="EK6" s="33">
        <f t="shared" si="14"/>
        <v>0.64</v>
      </c>
      <c r="EL6" s="33">
        <f t="shared" si="14"/>
        <v>0.56000000000000005</v>
      </c>
      <c r="EM6" s="32" t="str">
        <f>IF(EM7="","",IF(EM7="-","【-】","【"&amp;SUBSTITUTE(TEXT(EM7,"#,##0.00"),"-","△")&amp;"】"))</f>
        <v>【0.78】</v>
      </c>
    </row>
    <row r="7" spans="1:143" s="34" customFormat="1">
      <c r="A7" s="26"/>
      <c r="B7" s="35">
        <v>2014</v>
      </c>
      <c r="C7" s="35">
        <v>23213</v>
      </c>
      <c r="D7" s="35">
        <v>46</v>
      </c>
      <c r="E7" s="35">
        <v>1</v>
      </c>
      <c r="F7" s="35">
        <v>0</v>
      </c>
      <c r="G7" s="35">
        <v>1</v>
      </c>
      <c r="H7" s="35" t="s">
        <v>93</v>
      </c>
      <c r="I7" s="35" t="s">
        <v>94</v>
      </c>
      <c r="J7" s="35" t="s">
        <v>95</v>
      </c>
      <c r="K7" s="35" t="s">
        <v>96</v>
      </c>
      <c r="L7" s="35" t="s">
        <v>97</v>
      </c>
      <c r="M7" s="36" t="s">
        <v>98</v>
      </c>
      <c r="N7" s="36">
        <v>48.3</v>
      </c>
      <c r="O7" s="36">
        <v>55.89</v>
      </c>
      <c r="P7" s="36">
        <v>5544</v>
      </c>
      <c r="Q7" s="36">
        <v>11019</v>
      </c>
      <c r="R7" s="36">
        <v>343.08</v>
      </c>
      <c r="S7" s="36">
        <v>32.119999999999997</v>
      </c>
      <c r="T7" s="36">
        <v>6091</v>
      </c>
      <c r="U7" s="36">
        <v>27.4</v>
      </c>
      <c r="V7" s="36">
        <v>222.3</v>
      </c>
      <c r="W7" s="36">
        <v>116.48</v>
      </c>
      <c r="X7" s="36">
        <v>115.4</v>
      </c>
      <c r="Y7" s="36">
        <v>107.71</v>
      </c>
      <c r="Z7" s="36">
        <v>111.09</v>
      </c>
      <c r="AA7" s="36">
        <v>108.93</v>
      </c>
      <c r="AB7" s="36">
        <v>108.06</v>
      </c>
      <c r="AC7" s="36">
        <v>104.82</v>
      </c>
      <c r="AD7" s="36">
        <v>104.95</v>
      </c>
      <c r="AE7" s="36">
        <v>105.53</v>
      </c>
      <c r="AF7" s="36">
        <v>107.2</v>
      </c>
      <c r="AG7" s="36">
        <v>113.03</v>
      </c>
      <c r="AH7" s="36">
        <v>0</v>
      </c>
      <c r="AI7" s="36">
        <v>0</v>
      </c>
      <c r="AJ7" s="36">
        <v>0</v>
      </c>
      <c r="AK7" s="36">
        <v>0</v>
      </c>
      <c r="AL7" s="36">
        <v>0</v>
      </c>
      <c r="AM7" s="36">
        <v>23.31</v>
      </c>
      <c r="AN7" s="36">
        <v>26.83</v>
      </c>
      <c r="AO7" s="36">
        <v>26.81</v>
      </c>
      <c r="AP7" s="36">
        <v>28.31</v>
      </c>
      <c r="AQ7" s="36">
        <v>13.46</v>
      </c>
      <c r="AR7" s="36">
        <v>0.81</v>
      </c>
      <c r="AS7" s="36">
        <v>208.02</v>
      </c>
      <c r="AT7" s="36">
        <v>217.89</v>
      </c>
      <c r="AU7" s="36">
        <v>1131.77</v>
      </c>
      <c r="AV7" s="36">
        <v>1747.72</v>
      </c>
      <c r="AW7" s="36">
        <v>85.18</v>
      </c>
      <c r="AX7" s="36">
        <v>1129.9100000000001</v>
      </c>
      <c r="AY7" s="36">
        <v>1197.1099999999999</v>
      </c>
      <c r="AZ7" s="36">
        <v>1002.64</v>
      </c>
      <c r="BA7" s="36">
        <v>1164.51</v>
      </c>
      <c r="BB7" s="36">
        <v>434.72</v>
      </c>
      <c r="BC7" s="36">
        <v>264.16000000000003</v>
      </c>
      <c r="BD7" s="36">
        <v>667.45</v>
      </c>
      <c r="BE7" s="36">
        <v>638.53</v>
      </c>
      <c r="BF7" s="36">
        <v>613.54999999999995</v>
      </c>
      <c r="BG7" s="36">
        <v>595.76</v>
      </c>
      <c r="BH7" s="36">
        <v>576.75</v>
      </c>
      <c r="BI7" s="36">
        <v>540.94000000000005</v>
      </c>
      <c r="BJ7" s="36">
        <v>532.29999999999995</v>
      </c>
      <c r="BK7" s="36">
        <v>520.29999999999995</v>
      </c>
      <c r="BL7" s="36">
        <v>498.27</v>
      </c>
      <c r="BM7" s="36">
        <v>495.76</v>
      </c>
      <c r="BN7" s="36">
        <v>283.72000000000003</v>
      </c>
      <c r="BO7" s="36">
        <v>116.31</v>
      </c>
      <c r="BP7" s="36">
        <v>114.3</v>
      </c>
      <c r="BQ7" s="36">
        <v>104.17</v>
      </c>
      <c r="BR7" s="36">
        <v>109.45</v>
      </c>
      <c r="BS7" s="36">
        <v>108.3</v>
      </c>
      <c r="BT7" s="36">
        <v>93.43</v>
      </c>
      <c r="BU7" s="36">
        <v>90.17</v>
      </c>
      <c r="BV7" s="36">
        <v>90.69</v>
      </c>
      <c r="BW7" s="36">
        <v>90.64</v>
      </c>
      <c r="BX7" s="36">
        <v>93.66</v>
      </c>
      <c r="BY7" s="36">
        <v>104.6</v>
      </c>
      <c r="BZ7" s="36">
        <v>247.74</v>
      </c>
      <c r="CA7" s="36">
        <v>252.96</v>
      </c>
      <c r="CB7" s="36">
        <v>278.88</v>
      </c>
      <c r="CC7" s="36">
        <v>267.77</v>
      </c>
      <c r="CD7" s="36">
        <v>270.42</v>
      </c>
      <c r="CE7" s="36">
        <v>204.24</v>
      </c>
      <c r="CF7" s="36">
        <v>210.28</v>
      </c>
      <c r="CG7" s="36">
        <v>211.08</v>
      </c>
      <c r="CH7" s="36">
        <v>213.52</v>
      </c>
      <c r="CI7" s="36">
        <v>208.21</v>
      </c>
      <c r="CJ7" s="36">
        <v>164.21</v>
      </c>
      <c r="CK7" s="36">
        <v>48.34</v>
      </c>
      <c r="CL7" s="36">
        <v>44.79</v>
      </c>
      <c r="CM7" s="36">
        <v>43.97</v>
      </c>
      <c r="CN7" s="36">
        <v>41.44</v>
      </c>
      <c r="CO7" s="36">
        <v>48.85</v>
      </c>
      <c r="CP7" s="36">
        <v>51.05</v>
      </c>
      <c r="CQ7" s="36">
        <v>50.49</v>
      </c>
      <c r="CR7" s="36">
        <v>49.69</v>
      </c>
      <c r="CS7" s="36">
        <v>49.77</v>
      </c>
      <c r="CT7" s="36">
        <v>49.22</v>
      </c>
      <c r="CU7" s="36">
        <v>59.8</v>
      </c>
      <c r="CV7" s="36">
        <v>63.42</v>
      </c>
      <c r="CW7" s="36">
        <v>64.97</v>
      </c>
      <c r="CX7" s="36">
        <v>64.75</v>
      </c>
      <c r="CY7" s="36">
        <v>66.040000000000006</v>
      </c>
      <c r="CZ7" s="36">
        <v>54.71</v>
      </c>
      <c r="DA7" s="36">
        <v>80.81</v>
      </c>
      <c r="DB7" s="36">
        <v>78.7</v>
      </c>
      <c r="DC7" s="36">
        <v>80.010000000000005</v>
      </c>
      <c r="DD7" s="36">
        <v>79.98</v>
      </c>
      <c r="DE7" s="36">
        <v>79.48</v>
      </c>
      <c r="DF7" s="36">
        <v>89.78</v>
      </c>
      <c r="DG7" s="36">
        <v>41.92</v>
      </c>
      <c r="DH7" s="36">
        <v>43.48</v>
      </c>
      <c r="DI7" s="36">
        <v>45.25</v>
      </c>
      <c r="DJ7" s="36">
        <v>46.87</v>
      </c>
      <c r="DK7" s="36">
        <v>50.77</v>
      </c>
      <c r="DL7" s="36">
        <v>33.21</v>
      </c>
      <c r="DM7" s="36">
        <v>34.24</v>
      </c>
      <c r="DN7" s="36">
        <v>35.18</v>
      </c>
      <c r="DO7" s="36">
        <v>36.43</v>
      </c>
      <c r="DP7" s="36">
        <v>46.12</v>
      </c>
      <c r="DQ7" s="36">
        <v>46.31</v>
      </c>
      <c r="DR7" s="36">
        <v>0</v>
      </c>
      <c r="DS7" s="36">
        <v>5.36</v>
      </c>
      <c r="DT7" s="36">
        <v>5.2</v>
      </c>
      <c r="DU7" s="36">
        <v>4.88</v>
      </c>
      <c r="DV7" s="36">
        <v>9.4499999999999993</v>
      </c>
      <c r="DW7" s="36">
        <v>6.34</v>
      </c>
      <c r="DX7" s="36">
        <v>6.81</v>
      </c>
      <c r="DY7" s="36">
        <v>8.41</v>
      </c>
      <c r="DZ7" s="36">
        <v>8.7200000000000006</v>
      </c>
      <c r="EA7" s="36">
        <v>9.86</v>
      </c>
      <c r="EB7" s="36">
        <v>12.42</v>
      </c>
      <c r="EC7" s="36">
        <v>0</v>
      </c>
      <c r="ED7" s="36">
        <v>0</v>
      </c>
      <c r="EE7" s="36">
        <v>0</v>
      </c>
      <c r="EF7" s="36">
        <v>0</v>
      </c>
      <c r="EG7" s="36">
        <v>0</v>
      </c>
      <c r="EH7" s="36">
        <v>0.81</v>
      </c>
      <c r="EI7" s="36">
        <v>0.82</v>
      </c>
      <c r="EJ7" s="36">
        <v>0.66</v>
      </c>
      <c r="EK7" s="36">
        <v>0.64</v>
      </c>
      <c r="EL7" s="36">
        <v>0.56000000000000005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2016-02-18T06:53:35Z</cp:lastPrinted>
  <dcterms:created xsi:type="dcterms:W3CDTF">2016-01-18T04:39:09Z</dcterms:created>
  <dcterms:modified xsi:type="dcterms:W3CDTF">2016-02-18T06:53:57Z</dcterms:modified>
  <cp:category/>
</cp:coreProperties>
</file>