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<sst xmlns="http://schemas.openxmlformats.org/spreadsheetml/2006/main" count="220" uniqueCount="110">
  <si>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</si>
  <si>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</si>
  <si>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</si>
  <si>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</si>
  <si>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</si>
  <si>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</si>
  <si>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</si>
  <si>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</si>
  <si>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</si>
  <si>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</si>
  <si>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</si>
  <si>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</si>
  <si>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</si>
  <si>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</si>
  <si>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</si>
  <si>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</si>
  <si>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</si>
  <si>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</si>
  <si>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</si>
  <si>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</si>
  <si>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</si>
  <si>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</si>
  <si>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</si>
  <si>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</si>
  <si>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</si>
  <si>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</si>
  <si>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</si>
  <si>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</si>
  <si>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</si>
  <si>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</si>
  <si>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</si>
  <si>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</si>
  <si>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</si>
  <si>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</si>
  <si>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</si>
  <si>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</si>
  <si>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</si>
  <si>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</si>
  <si>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</si>
  <si>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</si>
  <si>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</si>
  <si>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</si>
  <si>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</si>
  <si>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</si>
  <si>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</si>
  <si>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</si>
  <si>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</si>
  <si>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</si>
  <si>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</si>
  <si>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</si>
  <si>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</si>
  <si>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</si>
  <si>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</si>
  <si>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</si>
  <si>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</si>
  <si>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</si>
  <si>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</si>
  <si>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</si>
  <si>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</si>
  <si>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</si>
  <si>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</si>
  <si>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</si>
  <si>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</si>
  <si>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</si>
  <si>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</si>
  <si>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</si>
  <si>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</si>
  <si>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</si>
  <si>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</si>
  <si>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</si>
  <si>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</si>
  <si>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</si>
  <si>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</si>
  <si>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</si>
  <si>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</si>
  <si>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</si>
  <si>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</si>
  <si>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</si>
  <si>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</si>
  <si>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</si>
  <si>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</si>
  <si>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</si>
  <si>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</si>
  <si>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</si>
  <si>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</si>
  <si>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</si>
  <si>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</si>
  <si>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</si>
  <si>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</si>
  <si>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</si>
  <si>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</si>
  <si>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</si>
  <si>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</si>
  <si>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</si>
  <si>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</si>
  <si>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</si>
  <si>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</si>
  <si>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</si>
  <si>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</si>
  <si>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</si>
  <si>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</si>
  <si>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</si>
  <si>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</si>
  <si>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</si>
  <si>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</si>
  <si>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</si>
  <si>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</si>
  <si>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への接続件数は微増ではあるが年々増加傾向にあるものの、類似団体と比べ水洗化率は依然として低く、人口の減少によって有収水量が減少しているため、それに伴い使用料についても平成22年度から減少傾向にある。
しかし、処理施設の一日平均処理水量は過去5年間横ばいであり、施設利用率は類似団体と同じくらいである。
一方で、処理施設や管渠の維持管理費等の汚水処理費は平成26年度では減少したが、平成25年度以前は増加傾向にあるため、汚水処理費を使用料で賄う経費回収率は依然として低く、使用料以外の収入に依存している状態である。
経常収支比率は平成26年度では増加したが、過去5年間は100％を下回っており、そのことが累積欠損金比率の増加につながり、類似団体と比べても高い傾向にある。
また、企業会計制度の見直しにより、平成26年度で流動負債が増加したが、流動資産は減少傾向にあることから、短期的な債務に対する資産が平成26年度は不足している。</t>
    <phoneticPr fontId="4"/>
  </si>
  <si>
    <t>維持管理費等の汚水処理費が増加しているため、水洗化率の向上に伴う有収水量の増加や使用料の見直しなど、使用料以外の収入に依存しない経営改善の実施や投資計画等の見直しが必要である。</t>
    <phoneticPr fontId="4"/>
  </si>
  <si>
    <t>平成26年度において、企業会計制度の見直しに伴い、償却率が上がっており、類似団体と比較すると高い傾向となっているが、平成26年度で23％であり、耐用年数に近い100％には遠く更新等の必要性は当分ない。　　　　　　　　　　　　　　　　　　　　　　　※③管渠改善率において、平成26年度の0.05％は誤りであり、正しくは0.00％である。</t>
    <rPh sb="22" eb="23">
      <t>トモナ</t>
    </rPh>
    <rPh sb="87" eb="89">
      <t>コウシン</t>
    </rPh>
    <rPh sb="89" eb="90">
      <t>トウ</t>
    </rPh>
    <rPh sb="91" eb="94">
      <t>ヒツヨウセイ</t>
    </rPh>
    <rPh sb="95" eb="97">
      <t>トウブン</t>
    </rPh>
    <rPh sb="125" eb="126">
      <t>カン</t>
    </rPh>
    <rPh sb="126" eb="127">
      <t>キョ</t>
    </rPh>
    <rPh sb="127" eb="129">
      <t>カイゼン</t>
    </rPh>
    <rPh sb="129" eb="130">
      <t>リツ</t>
    </rPh>
    <rPh sb="135" eb="137">
      <t>ヘイセイ</t>
    </rPh>
    <rPh sb="139" eb="140">
      <t>ネン</t>
    </rPh>
    <rPh sb="140" eb="141">
      <t>ド</t>
    </rPh>
    <rPh sb="148" eb="149">
      <t>アヤマ</t>
    </rPh>
    <rPh sb="154" eb="155">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</si>
</sst>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296965264"/>
        <c:axId val="298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96965264"/>
        <c:axId val="298085184"/>
      </c:lineChart>
      <c:dateAx>
        <c:axId val="296965264"/>
        <c:scaling>
          <c:orientation val="minMax"/>
        </c:scaling>
        <c:delete val="1"/>
        <c:axPos val="b"/>
        <c:numFmt formatCode="ge" sourceLinked="1"/>
        <c:majorTickMark val="none"/>
        <c:minorTickMark val="none"/>
        <c:tickLblPos val="none"/>
        <c:crossAx val="298085184"/>
        <c:crosses val="autoZero"/>
        <c:auto val="1"/>
        <c:lblOffset val="100"/>
        <c:baseTimeUnit val="years"/>
      </c:dateAx>
      <c:valAx>
        <c:axId val="298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56.02</c:v>
                </c:pt>
                <c:pt idx="1">
                  <c:v>55.49</c:v>
                </c:pt>
                <c:pt idx="2">
                  <c:v>56.02</c:v>
                </c:pt>
                <c:pt idx="3">
                  <c:v>57.92</c:v>
                </c:pt>
                <c:pt idx="4">
                  <c:v>56.1</c:v>
                </c:pt>
              </c:numCache>
            </c:numRef>
          </c:val>
        </c:ser>
        <c:dLbls>
          <c:showLegendKey val="0"/>
          <c:showVal val="0"/>
          <c:showCatName val="0"/>
          <c:showSerName val="0"/>
          <c:showPercent val="0"/>
          <c:showBubbleSize val="0"/>
        </c:dLbls>
        <c:gapWidth val="150"/>
        <c:axId val="298669328"/>
        <c:axId val="2980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98669328"/>
        <c:axId val="298092240"/>
      </c:lineChart>
      <c:dateAx>
        <c:axId val="298669328"/>
        <c:scaling>
          <c:orientation val="minMax"/>
        </c:scaling>
        <c:delete val="1"/>
        <c:axPos val="b"/>
        <c:numFmt formatCode="ge" sourceLinked="1"/>
        <c:majorTickMark val="none"/>
        <c:minorTickMark val="none"/>
        <c:tickLblPos val="none"/>
        <c:crossAx val="298092240"/>
        <c:crosses val="autoZero"/>
        <c:auto val="1"/>
        <c:lblOffset val="100"/>
        <c:baseTimeUnit val="years"/>
      </c:dateAx>
      <c:valAx>
        <c:axId val="2980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74.05</c:v>
                </c:pt>
                <c:pt idx="1">
                  <c:v>74.28</c:v>
                </c:pt>
                <c:pt idx="2">
                  <c:v>75.31</c:v>
                </c:pt>
                <c:pt idx="3">
                  <c:v>75.31</c:v>
                </c:pt>
                <c:pt idx="4">
                  <c:v>77.22</c:v>
                </c:pt>
              </c:numCache>
            </c:numRef>
          </c:val>
        </c:ser>
        <c:dLbls>
          <c:showLegendKey val="0"/>
          <c:showVal val="0"/>
          <c:showCatName val="0"/>
          <c:showSerName val="0"/>
          <c:showPercent val="0"/>
          <c:showBubbleSize val="0"/>
        </c:dLbls>
        <c:gapWidth val="150"/>
        <c:axId val="298091064"/>
        <c:axId val="2989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98091064"/>
        <c:axId val="298925920"/>
      </c:lineChart>
      <c:dateAx>
        <c:axId val="298091064"/>
        <c:scaling>
          <c:orientation val="minMax"/>
        </c:scaling>
        <c:delete val="1"/>
        <c:axPos val="b"/>
        <c:numFmt formatCode="ge" sourceLinked="1"/>
        <c:majorTickMark val="none"/>
        <c:minorTickMark val="none"/>
        <c:tickLblPos val="none"/>
        <c:crossAx val="298925920"/>
        <c:crosses val="autoZero"/>
        <c:auto val="1"/>
        <c:lblOffset val="100"/>
        <c:baseTimeUnit val="years"/>
      </c:dateAx>
      <c:valAx>
        <c:axId val="2989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90.01</c:v>
                </c:pt>
                <c:pt idx="1">
                  <c:v>65.16</c:v>
                </c:pt>
                <c:pt idx="2">
                  <c:v>82.53</c:v>
                </c:pt>
                <c:pt idx="3">
                  <c:v>80.59</c:v>
                </c:pt>
                <c:pt idx="4">
                  <c:v>91.69</c:v>
                </c:pt>
              </c:numCache>
            </c:numRef>
          </c:val>
        </c:ser>
        <c:dLbls>
          <c:showLegendKey val="0"/>
          <c:showVal val="0"/>
          <c:showCatName val="0"/>
          <c:showSerName val="0"/>
          <c:showPercent val="0"/>
          <c:showBubbleSize val="0"/>
        </c:dLbls>
        <c:gapWidth val="150"/>
        <c:axId val="298086360"/>
        <c:axId val="2980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298086360"/>
        <c:axId val="298086752"/>
      </c:lineChart>
      <c:dateAx>
        <c:axId val="298086360"/>
        <c:scaling>
          <c:orientation val="minMax"/>
        </c:scaling>
        <c:delete val="1"/>
        <c:axPos val="b"/>
        <c:numFmt formatCode="ge" sourceLinked="1"/>
        <c:majorTickMark val="none"/>
        <c:minorTickMark val="none"/>
        <c:tickLblPos val="none"/>
        <c:crossAx val="298086752"/>
        <c:crosses val="autoZero"/>
        <c:auto val="1"/>
        <c:lblOffset val="100"/>
        <c:baseTimeUnit val="years"/>
      </c:dateAx>
      <c:valAx>
        <c:axId val="2980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3.88</c:v>
                </c:pt>
                <c:pt idx="1">
                  <c:v>5.0999999999999996</c:v>
                </c:pt>
                <c:pt idx="2">
                  <c:v>6.25</c:v>
                </c:pt>
                <c:pt idx="3">
                  <c:v>7.38</c:v>
                </c:pt>
                <c:pt idx="4">
                  <c:v>22.98</c:v>
                </c:pt>
              </c:numCache>
            </c:numRef>
          </c:val>
        </c:ser>
        <c:dLbls>
          <c:showLegendKey val="0"/>
          <c:showVal val="0"/>
          <c:showCatName val="0"/>
          <c:showSerName val="0"/>
          <c:showPercent val="0"/>
          <c:showBubbleSize val="0"/>
        </c:dLbls>
        <c:gapWidth val="150"/>
        <c:axId val="298087928"/>
        <c:axId val="298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298087928"/>
        <c:axId val="298088320"/>
      </c:lineChart>
      <c:dateAx>
        <c:axId val="298087928"/>
        <c:scaling>
          <c:orientation val="minMax"/>
        </c:scaling>
        <c:delete val="1"/>
        <c:axPos val="b"/>
        <c:numFmt formatCode="ge" sourceLinked="1"/>
        <c:majorTickMark val="none"/>
        <c:minorTickMark val="none"/>
        <c:tickLblPos val="none"/>
        <c:crossAx val="298088320"/>
        <c:crosses val="autoZero"/>
        <c:auto val="1"/>
        <c:lblOffset val="100"/>
        <c:baseTimeUnit val="years"/>
      </c:dateAx>
      <c:valAx>
        <c:axId val="298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089496"/>
        <c:axId val="2980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298089496"/>
        <c:axId val="298089888"/>
      </c:lineChart>
      <c:dateAx>
        <c:axId val="298089496"/>
        <c:scaling>
          <c:orientation val="minMax"/>
        </c:scaling>
        <c:delete val="1"/>
        <c:axPos val="b"/>
        <c:numFmt formatCode="ge" sourceLinked="1"/>
        <c:majorTickMark val="none"/>
        <c:minorTickMark val="none"/>
        <c:tickLblPos val="none"/>
        <c:crossAx val="298089888"/>
        <c:crosses val="autoZero"/>
        <c:auto val="1"/>
        <c:lblOffset val="100"/>
        <c:baseTimeUnit val="years"/>
      </c:dateAx>
      <c:valAx>
        <c:axId val="2980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8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203.19</c:v>
                </c:pt>
                <c:pt idx="1">
                  <c:v>313.67</c:v>
                </c:pt>
                <c:pt idx="2">
                  <c:v>368.88</c:v>
                </c:pt>
                <c:pt idx="3">
                  <c:v>433.16</c:v>
                </c:pt>
                <c:pt idx="4">
                  <c:v>473.25</c:v>
                </c:pt>
              </c:numCache>
            </c:numRef>
          </c:val>
        </c:ser>
        <c:dLbls>
          <c:showLegendKey val="0"/>
          <c:showVal val="0"/>
          <c:showCatName val="0"/>
          <c:showSerName val="0"/>
          <c:showPercent val="0"/>
          <c:showBubbleSize val="0"/>
        </c:dLbls>
        <c:gapWidth val="150"/>
        <c:axId val="298092632"/>
        <c:axId val="29866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298092632"/>
        <c:axId val="298661880"/>
      </c:lineChart>
      <c:dateAx>
        <c:axId val="298092632"/>
        <c:scaling>
          <c:orientation val="minMax"/>
        </c:scaling>
        <c:delete val="1"/>
        <c:axPos val="b"/>
        <c:numFmt formatCode="ge" sourceLinked="1"/>
        <c:majorTickMark val="none"/>
        <c:minorTickMark val="none"/>
        <c:tickLblPos val="none"/>
        <c:crossAx val="298661880"/>
        <c:crosses val="autoZero"/>
        <c:auto val="1"/>
        <c:lblOffset val="100"/>
        <c:baseTimeUnit val="years"/>
      </c:dateAx>
      <c:valAx>
        <c:axId val="2986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892.32</c:v>
                </c:pt>
                <c:pt idx="1">
                  <c:v>1124.76</c:v>
                </c:pt>
                <c:pt idx="2">
                  <c:v>1494.28</c:v>
                </c:pt>
                <c:pt idx="3">
                  <c:v>958.57</c:v>
                </c:pt>
                <c:pt idx="4">
                  <c:v>78.08</c:v>
                </c:pt>
              </c:numCache>
            </c:numRef>
          </c:val>
        </c:ser>
        <c:dLbls>
          <c:showLegendKey val="0"/>
          <c:showVal val="0"/>
          <c:showCatName val="0"/>
          <c:showSerName val="0"/>
          <c:showPercent val="0"/>
          <c:showBubbleSize val="0"/>
        </c:dLbls>
        <c:gapWidth val="150"/>
        <c:axId val="298663448"/>
        <c:axId val="2986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98663448"/>
        <c:axId val="298663840"/>
      </c:lineChart>
      <c:dateAx>
        <c:axId val="298663448"/>
        <c:scaling>
          <c:orientation val="minMax"/>
        </c:scaling>
        <c:delete val="1"/>
        <c:axPos val="b"/>
        <c:numFmt formatCode="ge" sourceLinked="1"/>
        <c:majorTickMark val="none"/>
        <c:minorTickMark val="none"/>
        <c:tickLblPos val="none"/>
        <c:crossAx val="298663840"/>
        <c:crosses val="autoZero"/>
        <c:auto val="1"/>
        <c:lblOffset val="100"/>
        <c:baseTimeUnit val="years"/>
      </c:dateAx>
      <c:valAx>
        <c:axId val="2986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6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2890.23</c:v>
                </c:pt>
                <c:pt idx="1">
                  <c:v>2750.86</c:v>
                </c:pt>
                <c:pt idx="2">
                  <c:v>2643.19</c:v>
                </c:pt>
                <c:pt idx="3">
                  <c:v>2528.9699999999998</c:v>
                </c:pt>
                <c:pt idx="4" formatCode="#,##0.00;&quot;△&quot;#,##0.00">
                  <c:v>0</c:v>
                </c:pt>
              </c:numCache>
            </c:numRef>
          </c:val>
        </c:ser>
        <c:dLbls>
          <c:showLegendKey val="0"/>
          <c:showVal val="0"/>
          <c:showCatName val="0"/>
          <c:showSerName val="0"/>
          <c:showPercent val="0"/>
          <c:showBubbleSize val="0"/>
        </c:dLbls>
        <c:gapWidth val="150"/>
        <c:axId val="298665016"/>
        <c:axId val="2986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98665016"/>
        <c:axId val="298665408"/>
      </c:lineChart>
      <c:dateAx>
        <c:axId val="298665016"/>
        <c:scaling>
          <c:orientation val="minMax"/>
        </c:scaling>
        <c:delete val="1"/>
        <c:axPos val="b"/>
        <c:numFmt formatCode="ge" sourceLinked="1"/>
        <c:majorTickMark val="none"/>
        <c:minorTickMark val="none"/>
        <c:tickLblPos val="none"/>
        <c:crossAx val="298665408"/>
        <c:crosses val="autoZero"/>
        <c:auto val="1"/>
        <c:lblOffset val="100"/>
        <c:baseTimeUnit val="years"/>
      </c:dateAx>
      <c:valAx>
        <c:axId val="298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44.55</c:v>
                </c:pt>
                <c:pt idx="1">
                  <c:v>44.44</c:v>
                </c:pt>
                <c:pt idx="2">
                  <c:v>43.06</c:v>
                </c:pt>
                <c:pt idx="3">
                  <c:v>42.03</c:v>
                </c:pt>
                <c:pt idx="4">
                  <c:v>54.04</c:v>
                </c:pt>
              </c:numCache>
            </c:numRef>
          </c:val>
        </c:ser>
        <c:dLbls>
          <c:showLegendKey val="0"/>
          <c:showVal val="0"/>
          <c:showCatName val="0"/>
          <c:showSerName val="0"/>
          <c:showPercent val="0"/>
          <c:showBubbleSize val="0"/>
        </c:dLbls>
        <c:gapWidth val="150"/>
        <c:axId val="298663056"/>
        <c:axId val="29866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98663056"/>
        <c:axId val="298666584"/>
      </c:lineChart>
      <c:dateAx>
        <c:axId val="298663056"/>
        <c:scaling>
          <c:orientation val="minMax"/>
        </c:scaling>
        <c:delete val="1"/>
        <c:axPos val="b"/>
        <c:numFmt formatCode="ge" sourceLinked="1"/>
        <c:majorTickMark val="none"/>
        <c:minorTickMark val="none"/>
        <c:tickLblPos val="none"/>
        <c:crossAx val="298666584"/>
        <c:crosses val="autoZero"/>
        <c:auto val="1"/>
        <c:lblOffset val="100"/>
        <c:baseTimeUnit val="years"/>
      </c:dateAx>
      <c:valAx>
        <c:axId val="2986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348.54</c:v>
                </c:pt>
                <c:pt idx="1">
                  <c:v>348.94</c:v>
                </c:pt>
                <c:pt idx="2">
                  <c:v>359.22</c:v>
                </c:pt>
                <c:pt idx="3">
                  <c:v>368.1</c:v>
                </c:pt>
                <c:pt idx="4">
                  <c:v>286.77999999999997</c:v>
                </c:pt>
              </c:numCache>
            </c:numRef>
          </c:val>
        </c:ser>
        <c:dLbls>
          <c:showLegendKey val="0"/>
          <c:showVal val="0"/>
          <c:showCatName val="0"/>
          <c:showSerName val="0"/>
          <c:showPercent val="0"/>
          <c:showBubbleSize val="0"/>
        </c:dLbls>
        <c:gapWidth val="150"/>
        <c:axId val="298667760"/>
        <c:axId val="29866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8667760"/>
        <c:axId val="298668152"/>
      </c:lineChart>
      <c:dateAx>
        <c:axId val="298667760"/>
        <c:scaling>
          <c:orientation val="minMax"/>
        </c:scaling>
        <c:delete val="1"/>
        <c:axPos val="b"/>
        <c:numFmt formatCode="ge" sourceLinked="1"/>
        <c:majorTickMark val="none"/>
        <c:minorTickMark val="none"/>
        <c:tickLblPos val="none"/>
        <c:crossAx val="298668152"/>
        <c:crosses val="autoZero"/>
        <c:auto val="1"/>
        <c:lblOffset val="100"/>
        <c:baseTimeUnit val="years"/>
      </c:dateAx>
      <c:valAx>
        <c:axId val="29866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32828</v>
      </c>
      <c r="AM8" s="47"/>
      <c r="AN8" s="47"/>
      <c r="AO8" s="47"/>
      <c r="AP8" s="47"/>
      <c r="AQ8" s="47"/>
      <c r="AR8" s="47"/>
      <c r="AS8" s="47"/>
      <c r="AT8" s="43">
        <f>データ!S6</f>
        <v>346.01</v>
      </c>
      <c r="AU8" s="43"/>
      <c r="AV8" s="43"/>
      <c r="AW8" s="43"/>
      <c r="AX8" s="43"/>
      <c r="AY8" s="43"/>
      <c r="AZ8" s="43"/>
      <c r="BA8" s="43"/>
      <c r="BB8" s="43">
        <f>データ!T6</f>
        <v>94.88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66.930000000000007</v>
      </c>
      <c r="J10" s="43"/>
      <c r="K10" s="43"/>
      <c r="L10" s="43"/>
      <c r="M10" s="43"/>
      <c r="N10" s="43"/>
      <c r="O10" s="43"/>
      <c r="P10" s="43">
        <f>データ!O6</f>
        <v>20.79</v>
      </c>
      <c r="Q10" s="43"/>
      <c r="R10" s="43"/>
      <c r="S10" s="43"/>
      <c r="T10" s="43"/>
      <c r="U10" s="43"/>
      <c r="V10" s="43"/>
      <c r="W10" s="43">
        <f>データ!P6</f>
        <v>82.98</v>
      </c>
      <c r="X10" s="43"/>
      <c r="Y10" s="43"/>
      <c r="Z10" s="43"/>
      <c r="AA10" s="43"/>
      <c r="AB10" s="43"/>
      <c r="AC10" s="43"/>
      <c r="AD10" s="47">
        <f>データ!Q6</f>
        <v>3065</v>
      </c>
      <c r="AE10" s="47"/>
      <c r="AF10" s="47"/>
      <c r="AG10" s="47"/>
      <c r="AH10" s="47"/>
      <c r="AI10" s="47"/>
      <c r="AJ10" s="47"/>
      <c r="AK10" s="2"/>
      <c r="AL10" s="47">
        <f>データ!U6</f>
        <v>6786</v>
      </c>
      <c r="AM10" s="47"/>
      <c r="AN10" s="47"/>
      <c r="AO10" s="47"/>
      <c r="AP10" s="47"/>
      <c r="AQ10" s="47"/>
      <c r="AR10" s="47"/>
      <c r="AS10" s="47"/>
      <c r="AT10" s="43">
        <f>データ!V6</f>
        <v>3.32</v>
      </c>
      <c r="AU10" s="43"/>
      <c r="AV10" s="43"/>
      <c r="AW10" s="43"/>
      <c r="AX10" s="43"/>
      <c r="AY10" s="43"/>
      <c r="AZ10" s="43"/>
      <c r="BA10" s="43"/>
      <c r="BB10" s="43">
        <f>データ!W6</f>
        <v>2043.98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5</v>
      </c>
      <c r="G6" s="31">
        <f t="shared" si="3"/>
        <v>0</v>
      </c>
      <c r="H6" s="31" t="str">
        <f t="shared" si="3"/>
        <v>青森県　平川市</v>
      </c>
      <c r="I6" s="31" t="str">
        <f t="shared" si="3"/>
        <v>法適用</v>
      </c>
      <c r="J6" s="31" t="str">
        <f t="shared" si="3"/>
        <v>下水道事業</v>
      </c>
      <c r="K6" s="31" t="str">
        <f t="shared" si="3"/>
        <v>農業集落排水</v>
      </c>
      <c r="L6" s="31" t="str">
        <f t="shared" si="3"/>
        <v>F2</v>
      </c>
      <c r="M6" s="32" t="str">
        <f t="shared" si="3"/>
        <v>-</v>
      </c>
      <c r="N6" s="32">
        <f t="shared" si="3"/>
        <v>66.930000000000007</v>
      </c>
      <c r="O6" s="32">
        <f t="shared" si="3"/>
        <v>20.79</v>
      </c>
      <c r="P6" s="32">
        <f t="shared" si="3"/>
        <v>82.98</v>
      </c>
      <c r="Q6" s="32">
        <f t="shared" si="3"/>
        <v>3065</v>
      </c>
      <c r="R6" s="32">
        <f t="shared" si="3"/>
        <v>32828</v>
      </c>
      <c r="S6" s="32">
        <f t="shared" si="3"/>
        <v>346.01</v>
      </c>
      <c r="T6" s="32">
        <f t="shared" si="3"/>
        <v>94.88</v>
      </c>
      <c r="U6" s="32">
        <f t="shared" si="3"/>
        <v>6786</v>
      </c>
      <c r="V6" s="32">
        <f t="shared" si="3"/>
        <v>3.32</v>
      </c>
      <c r="W6" s="32">
        <f t="shared" si="3"/>
        <v>2043.98</v>
      </c>
      <c r="X6" s="33">
        <f>IF(X7="",NA(),X7)</f>
        <v>90.01</v>
      </c>
      <c r="Y6" s="33">
        <f t="shared" ref="Y6:AG6" si="4">IF(Y7="",NA(),Y7)</f>
        <v>65.16</v>
      </c>
      <c r="Z6" s="33">
        <f t="shared" si="4"/>
        <v>82.53</v>
      </c>
      <c r="AA6" s="33">
        <f t="shared" si="4"/>
        <v>80.59</v>
      </c>
      <c r="AB6" s="33">
        <f t="shared" si="4"/>
        <v>91.69</v>
      </c>
      <c r="AC6" s="33">
        <f t="shared" si="4"/>
        <v>93.67</v>
      </c>
      <c r="AD6" s="33">
        <f t="shared" si="4"/>
        <v>94.12</v>
      </c>
      <c r="AE6" s="33">
        <f t="shared" si="4"/>
        <v>92.74</v>
      </c>
      <c r="AF6" s="33">
        <f t="shared" si="4"/>
        <v>93.62</v>
      </c>
      <c r="AG6" s="33">
        <f t="shared" si="4"/>
        <v>97.53</v>
      </c>
      <c r="AH6" s="32" t="str">
        <f>IF(AH7="","",IF(AH7="-","【-】","【"&amp;SUBSTITUTE(TEXT(AH7,"#,##0.00"),"-","△")&amp;"】"))</f>
        <v>【98.75】</v>
      </c>
      <c r="AI6" s="33">
        <f>IF(AI7="",NA(),AI7)</f>
        <v>203.19</v>
      </c>
      <c r="AJ6" s="33">
        <f t="shared" ref="AJ6:AR6" si="5">IF(AJ7="",NA(),AJ7)</f>
        <v>313.67</v>
      </c>
      <c r="AK6" s="33">
        <f t="shared" si="5"/>
        <v>368.88</v>
      </c>
      <c r="AL6" s="33">
        <f t="shared" si="5"/>
        <v>433.16</v>
      </c>
      <c r="AM6" s="33">
        <f t="shared" si="5"/>
        <v>473.25</v>
      </c>
      <c r="AN6" s="33">
        <f t="shared" si="5"/>
        <v>249.36</v>
      </c>
      <c r="AO6" s="33">
        <f t="shared" si="5"/>
        <v>262.73</v>
      </c>
      <c r="AP6" s="33">
        <f t="shared" si="5"/>
        <v>243.13</v>
      </c>
      <c r="AQ6" s="33">
        <f t="shared" si="5"/>
        <v>280.08</v>
      </c>
      <c r="AR6" s="33">
        <f t="shared" si="5"/>
        <v>223.09</v>
      </c>
      <c r="AS6" s="32" t="str">
        <f>IF(AS7="","",IF(AS7="-","【-】","【"&amp;SUBSTITUTE(TEXT(AS7,"#,##0.00"),"-","△")&amp;"】"))</f>
        <v>【205.86】</v>
      </c>
      <c r="AT6" s="33">
        <f>IF(AT7="",NA(),AT7)</f>
        <v>892.32</v>
      </c>
      <c r="AU6" s="33">
        <f t="shared" ref="AU6:BC6" si="6">IF(AU7="",NA(),AU7)</f>
        <v>1124.76</v>
      </c>
      <c r="AV6" s="33">
        <f t="shared" si="6"/>
        <v>1494.28</v>
      </c>
      <c r="AW6" s="33">
        <f t="shared" si="6"/>
        <v>958.57</v>
      </c>
      <c r="AX6" s="33">
        <f t="shared" si="6"/>
        <v>78.08</v>
      </c>
      <c r="AY6" s="33">
        <f t="shared" si="6"/>
        <v>209.11</v>
      </c>
      <c r="AZ6" s="33">
        <f t="shared" si="6"/>
        <v>194.53</v>
      </c>
      <c r="BA6" s="33">
        <f t="shared" si="6"/>
        <v>162.52000000000001</v>
      </c>
      <c r="BB6" s="33">
        <f t="shared" si="6"/>
        <v>124.2</v>
      </c>
      <c r="BC6" s="33">
        <f t="shared" si="6"/>
        <v>33.03</v>
      </c>
      <c r="BD6" s="32" t="str">
        <f>IF(BD7="","",IF(BD7="-","【-】","【"&amp;SUBSTITUTE(TEXT(BD7,"#,##0.00"),"-","△")&amp;"】"))</f>
        <v>【34.63】</v>
      </c>
      <c r="BE6" s="33">
        <f>IF(BE7="",NA(),BE7)</f>
        <v>2890.23</v>
      </c>
      <c r="BF6" s="33">
        <f t="shared" ref="BF6:BN6" si="7">IF(BF7="",NA(),BF7)</f>
        <v>2750.86</v>
      </c>
      <c r="BG6" s="33">
        <f t="shared" si="7"/>
        <v>2643.19</v>
      </c>
      <c r="BH6" s="33">
        <f t="shared" si="7"/>
        <v>2528.9699999999998</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44.55</v>
      </c>
      <c r="BQ6" s="33">
        <f t="shared" ref="BQ6:BY6" si="8">IF(BQ7="",NA(),BQ7)</f>
        <v>44.44</v>
      </c>
      <c r="BR6" s="33">
        <f t="shared" si="8"/>
        <v>43.06</v>
      </c>
      <c r="BS6" s="33">
        <f t="shared" si="8"/>
        <v>42.03</v>
      </c>
      <c r="BT6" s="33">
        <f t="shared" si="8"/>
        <v>54.04</v>
      </c>
      <c r="BU6" s="33">
        <f t="shared" si="8"/>
        <v>53.42</v>
      </c>
      <c r="BV6" s="33">
        <f t="shared" si="8"/>
        <v>51.56</v>
      </c>
      <c r="BW6" s="33">
        <f t="shared" si="8"/>
        <v>51.03</v>
      </c>
      <c r="BX6" s="33">
        <f t="shared" si="8"/>
        <v>50.9</v>
      </c>
      <c r="BY6" s="33">
        <f t="shared" si="8"/>
        <v>50.82</v>
      </c>
      <c r="BZ6" s="32" t="str">
        <f>IF(BZ7="","",IF(BZ7="-","【-】","【"&amp;SUBSTITUTE(TEXT(BZ7,"#,##0.00"),"-","△")&amp;"】"))</f>
        <v>【51.49】</v>
      </c>
      <c r="CA6" s="33">
        <f>IF(CA7="",NA(),CA7)</f>
        <v>348.54</v>
      </c>
      <c r="CB6" s="33">
        <f t="shared" ref="CB6:CJ6" si="9">IF(CB7="",NA(),CB7)</f>
        <v>348.94</v>
      </c>
      <c r="CC6" s="33">
        <f t="shared" si="9"/>
        <v>359.22</v>
      </c>
      <c r="CD6" s="33">
        <f t="shared" si="9"/>
        <v>368.1</v>
      </c>
      <c r="CE6" s="33">
        <f t="shared" si="9"/>
        <v>286.77999999999997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56.02</v>
      </c>
      <c r="CM6" s="33">
        <f t="shared" ref="CM6:CU6" si="10">IF(CM7="",NA(),CM7)</f>
        <v>55.49</v>
      </c>
      <c r="CN6" s="33">
        <f t="shared" si="10"/>
        <v>56.02</v>
      </c>
      <c r="CO6" s="33">
        <f t="shared" si="10"/>
        <v>57.92</v>
      </c>
      <c r="CP6" s="33">
        <f t="shared" si="10"/>
        <v>56.1</v>
      </c>
      <c r="CQ6" s="33">
        <f t="shared" si="10"/>
        <v>54.23</v>
      </c>
      <c r="CR6" s="33">
        <f t="shared" si="10"/>
        <v>55.2</v>
      </c>
      <c r="CS6" s="33">
        <f t="shared" si="10"/>
        <v>54.74</v>
      </c>
      <c r="CT6" s="33">
        <f t="shared" si="10"/>
        <v>53.78</v>
      </c>
      <c r="CU6" s="33">
        <f t="shared" si="10"/>
        <v>53.24</v>
      </c>
      <c r="CV6" s="32" t="str">
        <f>IF(CV7="","",IF(CV7="-","【-】","【"&amp;SUBSTITUTE(TEXT(CV7,"#,##0.00"),"-","△")&amp;"】"))</f>
        <v>【53.32】</v>
      </c>
      <c r="CW6" s="33">
        <f>IF(CW7="",NA(),CW7)</f>
        <v>74.05</v>
      </c>
      <c r="CX6" s="33">
        <f t="shared" ref="CX6:DF6" si="11">IF(CX7="",NA(),CX7)</f>
        <v>74.28</v>
      </c>
      <c r="CY6" s="33">
        <f t="shared" si="11"/>
        <v>75.31</v>
      </c>
      <c r="CZ6" s="33">
        <f t="shared" si="11"/>
        <v>75.31</v>
      </c>
      <c r="DA6" s="33">
        <f t="shared" si="11"/>
        <v>77.22</v>
      </c>
      <c r="DB6" s="33">
        <f t="shared" si="11"/>
        <v>83.61</v>
      </c>
      <c r="DC6" s="33">
        <f t="shared" si="11"/>
        <v>83.73</v>
      </c>
      <c r="DD6" s="33">
        <f t="shared" si="11"/>
        <v>83.88</v>
      </c>
      <c r="DE6" s="33">
        <f t="shared" si="11"/>
        <v>84.06</v>
      </c>
      <c r="DF6" s="33">
        <f t="shared" si="11"/>
        <v>84.07</v>
      </c>
      <c r="DG6" s="32" t="str">
        <f>IF(DG7="","",IF(DG7="-","【-】","【"&amp;SUBSTITUTE(TEXT(DG7,"#,##0.00"),"-","△")&amp;"】"))</f>
        <v>【83.79】</v>
      </c>
      <c r="DH6" s="33">
        <f>IF(DH7="",NA(),DH7)</f>
        <v>3.88</v>
      </c>
      <c r="DI6" s="33">
        <f t="shared" ref="DI6:DQ6" si="12">IF(DI7="",NA(),DI7)</f>
        <v>5.0999999999999996</v>
      </c>
      <c r="DJ6" s="33">
        <f t="shared" si="12"/>
        <v>6.25</v>
      </c>
      <c r="DK6" s="33">
        <f t="shared" si="12"/>
        <v>7.38</v>
      </c>
      <c r="DL6" s="33">
        <f t="shared" si="12"/>
        <v>22.98</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3">
        <f t="shared" si="14"/>
        <v>0.05</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22101</v>
      </c>
      <c r="D7" s="35">
        <v>46</v>
      </c>
      <c r="E7" s="35">
        <v>17</v>
      </c>
      <c r="F7" s="35">
        <v>5</v>
      </c>
      <c r="G7" s="35">
        <v>0</v>
      </c>
      <c r="H7" s="35" t="s">
        <v>96</v>
      </c>
      <c r="I7" s="35" t="s">
        <v>97</v>
      </c>
      <c r="J7" s="35" t="s">
        <v>98</v>
      </c>
      <c r="K7" s="35" t="s">
        <v>99</v>
      </c>
      <c r="L7" s="35" t="s">
        <v>100</v>
      </c>
      <c r="M7" s="36" t="s">
        <v>101</v>
      </c>
      <c r="N7" s="36">
        <v>66.930000000000007</v>
      </c>
      <c r="O7" s="36">
        <v>20.79</v>
      </c>
      <c r="P7" s="36">
        <v>82.98</v>
      </c>
      <c r="Q7" s="36">
        <v>3065</v>
      </c>
      <c r="R7" s="36">
        <v>32828</v>
      </c>
      <c r="S7" s="36">
        <v>346.01</v>
      </c>
      <c r="T7" s="36">
        <v>94.88</v>
      </c>
      <c r="U7" s="36">
        <v>6786</v>
      </c>
      <c r="V7" s="36">
        <v>3.32</v>
      </c>
      <c r="W7" s="36">
        <v>2043.98</v>
      </c>
      <c r="X7" s="36">
        <v>90.01</v>
      </c>
      <c r="Y7" s="36">
        <v>65.16</v>
      </c>
      <c r="Z7" s="36">
        <v>82.53</v>
      </c>
      <c r="AA7" s="36">
        <v>80.59</v>
      </c>
      <c r="AB7" s="36">
        <v>91.69</v>
      </c>
      <c r="AC7" s="36">
        <v>93.67</v>
      </c>
      <c r="AD7" s="36">
        <v>94.12</v>
      </c>
      <c r="AE7" s="36">
        <v>92.74</v>
      </c>
      <c r="AF7" s="36">
        <v>93.62</v>
      </c>
      <c r="AG7" s="36">
        <v>97.53</v>
      </c>
      <c r="AH7" s="36">
        <v>98.75</v>
      </c>
      <c r="AI7" s="36">
        <v>203.19</v>
      </c>
      <c r="AJ7" s="36">
        <v>313.67</v>
      </c>
      <c r="AK7" s="36">
        <v>368.88</v>
      </c>
      <c r="AL7" s="36">
        <v>433.16</v>
      </c>
      <c r="AM7" s="36">
        <v>473.25</v>
      </c>
      <c r="AN7" s="36">
        <v>249.36</v>
      </c>
      <c r="AO7" s="36">
        <v>262.73</v>
      </c>
      <c r="AP7" s="36">
        <v>243.13</v>
      </c>
      <c r="AQ7" s="36">
        <v>280.08</v>
      </c>
      <c r="AR7" s="36">
        <v>223.09</v>
      </c>
      <c r="AS7" s="36">
        <v>205.86</v>
      </c>
      <c r="AT7" s="36">
        <v>892.32</v>
      </c>
      <c r="AU7" s="36">
        <v>1124.76</v>
      </c>
      <c r="AV7" s="36">
        <v>1494.28</v>
      </c>
      <c r="AW7" s="36">
        <v>958.57</v>
      </c>
      <c r="AX7" s="36">
        <v>78.08</v>
      </c>
      <c r="AY7" s="36">
        <v>209.11</v>
      </c>
      <c r="AZ7" s="36">
        <v>194.53</v>
      </c>
      <c r="BA7" s="36">
        <v>162.52000000000001</v>
      </c>
      <c r="BB7" s="36">
        <v>124.2</v>
      </c>
      <c r="BC7" s="36">
        <v>33.03</v>
      </c>
      <c r="BD7" s="36">
        <v>34.630000000000003</v>
      </c>
      <c r="BE7" s="36">
        <v>2890.23</v>
      </c>
      <c r="BF7" s="36">
        <v>2750.86</v>
      </c>
      <c r="BG7" s="36">
        <v>2643.19</v>
      </c>
      <c r="BH7" s="36">
        <v>2528.9699999999998</v>
      </c>
      <c r="BI7" s="36">
        <v>0</v>
      </c>
      <c r="BJ7" s="36">
        <v>1267.26</v>
      </c>
      <c r="BK7" s="36">
        <v>1239.2</v>
      </c>
      <c r="BL7" s="36">
        <v>1197.82</v>
      </c>
      <c r="BM7" s="36">
        <v>1126.77</v>
      </c>
      <c r="BN7" s="36">
        <v>1044.8</v>
      </c>
      <c r="BO7" s="36">
        <v>992.47</v>
      </c>
      <c r="BP7" s="36">
        <v>44.55</v>
      </c>
      <c r="BQ7" s="36">
        <v>44.44</v>
      </c>
      <c r="BR7" s="36">
        <v>43.06</v>
      </c>
      <c r="BS7" s="36">
        <v>42.03</v>
      </c>
      <c r="BT7" s="36">
        <v>54.04</v>
      </c>
      <c r="BU7" s="36">
        <v>53.42</v>
      </c>
      <c r="BV7" s="36">
        <v>51.56</v>
      </c>
      <c r="BW7" s="36">
        <v>51.03</v>
      </c>
      <c r="BX7" s="36">
        <v>50.9</v>
      </c>
      <c r="BY7" s="36">
        <v>50.82</v>
      </c>
      <c r="BZ7" s="36">
        <v>51.49</v>
      </c>
      <c r="CA7" s="36">
        <v>348.54</v>
      </c>
      <c r="CB7" s="36">
        <v>348.94</v>
      </c>
      <c r="CC7" s="36">
        <v>359.22</v>
      </c>
      <c r="CD7" s="36">
        <v>368.1</v>
      </c>
      <c r="CE7" s="36">
        <v>286.77999999999997</v>
      </c>
      <c r="CF7" s="36">
        <v>269.12</v>
      </c>
      <c r="CG7" s="36">
        <v>283.26</v>
      </c>
      <c r="CH7" s="36">
        <v>289.60000000000002</v>
      </c>
      <c r="CI7" s="36">
        <v>293.27</v>
      </c>
      <c r="CJ7" s="36">
        <v>300.52</v>
      </c>
      <c r="CK7" s="36">
        <v>295.10000000000002</v>
      </c>
      <c r="CL7" s="36">
        <v>56.02</v>
      </c>
      <c r="CM7" s="36">
        <v>55.49</v>
      </c>
      <c r="CN7" s="36">
        <v>56.02</v>
      </c>
      <c r="CO7" s="36">
        <v>57.92</v>
      </c>
      <c r="CP7" s="36">
        <v>56.1</v>
      </c>
      <c r="CQ7" s="36">
        <v>54.23</v>
      </c>
      <c r="CR7" s="36">
        <v>55.2</v>
      </c>
      <c r="CS7" s="36">
        <v>54.74</v>
      </c>
      <c r="CT7" s="36">
        <v>53.78</v>
      </c>
      <c r="CU7" s="36">
        <v>53.24</v>
      </c>
      <c r="CV7" s="36">
        <v>53.32</v>
      </c>
      <c r="CW7" s="36">
        <v>74.05</v>
      </c>
      <c r="CX7" s="36">
        <v>74.28</v>
      </c>
      <c r="CY7" s="36">
        <v>75.31</v>
      </c>
      <c r="CZ7" s="36">
        <v>75.31</v>
      </c>
      <c r="DA7" s="36">
        <v>77.22</v>
      </c>
      <c r="DB7" s="36">
        <v>83.61</v>
      </c>
      <c r="DC7" s="36">
        <v>83.73</v>
      </c>
      <c r="DD7" s="36">
        <v>83.88</v>
      </c>
      <c r="DE7" s="36">
        <v>84.06</v>
      </c>
      <c r="DF7" s="36">
        <v>84.07</v>
      </c>
      <c r="DG7" s="36">
        <v>83.79</v>
      </c>
      <c r="DH7" s="36">
        <v>3.88</v>
      </c>
      <c r="DI7" s="36">
        <v>5.0999999999999996</v>
      </c>
      <c r="DJ7" s="36">
        <v>6.25</v>
      </c>
      <c r="DK7" s="36">
        <v>7.38</v>
      </c>
      <c r="DL7" s="36">
        <v>22.98</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0.05</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2016-02-19T01:14:12Z</cp:lastPrinted>
  <dcterms:created xsi:type="dcterms:W3CDTF">2016-02-03T07:48:18Z</dcterms:created>
  <dcterms:modified xsi:type="dcterms:W3CDTF">2016-02-19T01:14:14Z</dcterms:modified>
  <cp:category/>
</cp:coreProperties>
</file>