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995" yWindow="345" windowWidth="17010" windowHeight="79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<sst xmlns="http://schemas.openxmlformats.org/spreadsheetml/2006/main" count="221" uniqueCount="111">
  <si>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</si>
  <si>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</si>
  <si>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</si>
  <si>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</si>
  <si>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</si>
  <si>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</si>
  <si>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</si>
  <si>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</si>
  <si>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</si>
  <si>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</si>
  <si>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</si>
  <si>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</si>
  <si>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</si>
  <si>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</si>
  <si>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</si>
  <si>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</si>
  <si>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</si>
  <si>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</si>
  <si>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</si>
  <si>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</si>
  <si>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</si>
  <si>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</si>
  <si>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</si>
  <si>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</si>
  <si>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</si>
  <si>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</si>
  <si>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</si>
  <si>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</si>
  <si>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</si>
  <si>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</si>
  <si>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</si>
  <si>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</si>
  <si>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</si>
  <si>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</si>
  <si>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</si>
  <si>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</si>
  <si>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</si>
  <si>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</si>
  <si>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</si>
  <si>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</si>
  <si>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</si>
  <si>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</si>
  <si>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</si>
  <si>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</si>
  <si>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</si>
  <si>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</si>
  <si>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</si>
  <si>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</si>
  <si>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</si>
  <si>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</si>
  <si>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</si>
  <si>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</si>
  <si>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</si>
  <si>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</si>
  <si>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</si>
  <si>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</si>
  <si>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</si>
  <si>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</si>
  <si>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</si>
  <si>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</si>
  <si>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</si>
  <si>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</si>
  <si>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</si>
  <si>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</si>
  <si>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</si>
  <si>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</si>
  <si>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</si>
  <si>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</si>
  <si>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</si>
  <si>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</si>
  <si>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</si>
  <si>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</si>
  <si>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</si>
  <si>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</si>
  <si>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</si>
  <si>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</si>
  <si>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</si>
  <si>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</si>
  <si>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</si>
  <si>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</si>
  <si>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</si>
  <si>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</si>
  <si>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</si>
  <si>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</si>
  <si>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</si>
  <si>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</si>
  <si>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</si>
  <si>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</si>
  <si>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</si>
  <si>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</si>
  <si>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</si>
  <si>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</si>
  <si>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</si>
  <si>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</si>
  <si>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</si>
  <si>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</si>
  <si>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</si>
  <si>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</si>
  <si>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</si>
  <si>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</si>
  <si>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</si>
  <si>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</si>
  <si>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</si>
  <si>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</si>
  <si>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</si>
  <si>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</si>
  <si>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</si>
  <si>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</si>
  <si>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</si>
  <si>
    <t>　収益的収支比率は、施設の老朽化が進み修繕費が増加していることなどから100％に達しておらず、平成２３年度以降は比率が低下している。
　企業債残高対事業規模比率は、建設事業が完了し、建設事業の起債がないため減少傾向にあるが、類似団体平均を上回っている。
　経費回収率は使用料収入の伸びよりも汚水処理費の伸びが大きく減少傾向にあり類似団体平均を下回っている。
　汚水処理原価は処理場などの汚水処理費が増加し、年間有収水量が減少しているため増加傾向にあり類似団体平均を上回っている。
　施設利用率は、平均処理水量の増減が少なく50％前後で推移しており類似団体平均を下回っている。
　水洗化率は、現在処理区域内人口の減少に比例して、現在水洗便所設置済人口も減少しているため横ばいの状況であり類似団体平均を下回っている。
　</t>
    <rPh sb="1" eb="4">
      <t>シュウエキテキ</t>
    </rPh>
    <rPh sb="4" eb="6">
      <t>シュウシ</t>
    </rPh>
    <rPh sb="6" eb="8">
      <t>ヒリツ</t>
    </rPh>
    <rPh sb="23" eb="25">
      <t>ゾウカ</t>
    </rPh>
    <rPh sb="40" eb="41">
      <t>タッ</t>
    </rPh>
    <rPh sb="47" eb="49">
      <t>ヘイセイ</t>
    </rPh>
    <rPh sb="51" eb="55">
      <t>ネンドイコウ</t>
    </rPh>
    <rPh sb="56" eb="58">
      <t>ヒリツ</t>
    </rPh>
    <rPh sb="59" eb="61">
      <t>テイカ</t>
    </rPh>
    <rPh sb="210" eb="212">
      <t>ゲンショウ</t>
    </rPh>
    <rPh sb="218" eb="220">
      <t>ゾウカ</t>
    </rPh>
    <rPh sb="220" eb="222">
      <t>ケイコウ</t>
    </rPh>
    <rPh sb="255" eb="257">
      <t>ゾウゲン</t>
    </rPh>
    <rPh sb="258" eb="259">
      <t>スク</t>
    </rPh>
    <rPh sb="264" eb="266">
      <t>ゼンゴ</t>
    </rPh>
    <rPh sb="267" eb="269">
      <t>スイイ</t>
    </rPh>
    <phoneticPr fontId="4"/>
  </si>
  <si>
    <t>　１１箇所の処理区のうち最初の供用開始は昭和６１年度で、最後は平成１７年度となっている。最も古い処理区で約３０年経過しているが、平成２６年度時点では管渠の更新は行っていない。処理場の機械設備に関しては修繕費が増加していることから、老朽化の状況を把握し、計画的に管渠の更新や修繕を実施する必要がある。</t>
    <rPh sb="3" eb="5">
      <t>カショ</t>
    </rPh>
    <rPh sb="6" eb="8">
      <t>ショリ</t>
    </rPh>
    <rPh sb="8" eb="9">
      <t>ク</t>
    </rPh>
    <rPh sb="12" eb="14">
      <t>サイショ</t>
    </rPh>
    <rPh sb="15" eb="17">
      <t>キョウヨウ</t>
    </rPh>
    <rPh sb="17" eb="19">
      <t>カイシ</t>
    </rPh>
    <rPh sb="24" eb="25">
      <t>ネン</t>
    </rPh>
    <rPh sb="25" eb="26">
      <t>ド</t>
    </rPh>
    <rPh sb="28" eb="30">
      <t>サイゴ</t>
    </rPh>
    <rPh sb="31" eb="33">
      <t>ヘイセイ</t>
    </rPh>
    <rPh sb="35" eb="37">
      <t>ネンド</t>
    </rPh>
    <rPh sb="44" eb="45">
      <t>モット</t>
    </rPh>
    <rPh sb="46" eb="47">
      <t>フル</t>
    </rPh>
    <rPh sb="48" eb="50">
      <t>ショリ</t>
    </rPh>
    <rPh sb="50" eb="51">
      <t>ク</t>
    </rPh>
    <rPh sb="52" eb="53">
      <t>ヤク</t>
    </rPh>
    <rPh sb="55" eb="56">
      <t>ネン</t>
    </rPh>
    <rPh sb="56" eb="58">
      <t>ケイカ</t>
    </rPh>
    <rPh sb="64" eb="66">
      <t>ヘイセイ</t>
    </rPh>
    <rPh sb="68" eb="70">
      <t>ネンド</t>
    </rPh>
    <rPh sb="70" eb="72">
      <t>ジテン</t>
    </rPh>
    <rPh sb="74" eb="76">
      <t>カンキョ</t>
    </rPh>
    <rPh sb="77" eb="79">
      <t>コウシン</t>
    </rPh>
    <rPh sb="80" eb="81">
      <t>オコナ</t>
    </rPh>
    <rPh sb="87" eb="90">
      <t>ショリジョウ</t>
    </rPh>
    <rPh sb="91" eb="93">
      <t>キカイ</t>
    </rPh>
    <rPh sb="93" eb="95">
      <t>セツビ</t>
    </rPh>
    <rPh sb="96" eb="97">
      <t>カン</t>
    </rPh>
    <rPh sb="100" eb="103">
      <t>シュウゼンヒ</t>
    </rPh>
    <rPh sb="104" eb="106">
      <t>ゾウカ</t>
    </rPh>
    <rPh sb="115" eb="118">
      <t>ロウキュウカ</t>
    </rPh>
    <rPh sb="119" eb="121">
      <t>ジョウキョウ</t>
    </rPh>
    <rPh sb="122" eb="124">
      <t>ハアク</t>
    </rPh>
    <rPh sb="126" eb="129">
      <t>ケイカクテキ</t>
    </rPh>
    <rPh sb="130" eb="132">
      <t>カンキョ</t>
    </rPh>
    <rPh sb="133" eb="135">
      <t>コウシン</t>
    </rPh>
    <rPh sb="136" eb="138">
      <t>シュウゼン</t>
    </rPh>
    <rPh sb="139" eb="141">
      <t>ジッシ</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</si>
</sst>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116480"/>
        <c:axId val="1321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32116480"/>
        <c:axId val="132118400"/>
      </c:lineChart>
      <c:dateAx>
        <c:axId val="132116480"/>
        <c:scaling>
          <c:orientation val="minMax"/>
        </c:scaling>
        <c:delete val="1"/>
        <c:axPos val="b"/>
        <c:numFmt formatCode="ge" sourceLinked="1"/>
        <c:majorTickMark val="none"/>
        <c:minorTickMark val="none"/>
        <c:tickLblPos val="none"/>
        <c:crossAx val="132118400"/>
        <c:crosses val="autoZero"/>
        <c:auto val="1"/>
        <c:lblOffset val="100"/>
        <c:baseTimeUnit val="years"/>
      </c:dateAx>
      <c:valAx>
        <c:axId val="1321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6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49.82</c:v>
                </c:pt>
                <c:pt idx="1">
                  <c:v>49.56</c:v>
                </c:pt>
                <c:pt idx="2">
                  <c:v>50.66</c:v>
                </c:pt>
                <c:pt idx="3">
                  <c:v>49.41</c:v>
                </c:pt>
                <c:pt idx="4">
                  <c:v>50.96</c:v>
                </c:pt>
              </c:numCache>
            </c:numRef>
          </c:val>
        </c:ser>
        <c:dLbls>
          <c:showLegendKey val="0"/>
          <c:showVal val="0"/>
          <c:showCatName val="0"/>
          <c:showSerName val="0"/>
          <c:showPercent val="0"/>
          <c:showBubbleSize val="0"/>
        </c:dLbls>
        <c:gapWidth val="150"/>
        <c:axId val="135258496"/>
        <c:axId val="1352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35258496"/>
        <c:axId val="135260416"/>
      </c:lineChart>
      <c:dateAx>
        <c:axId val="135258496"/>
        <c:scaling>
          <c:orientation val="minMax"/>
        </c:scaling>
        <c:delete val="1"/>
        <c:axPos val="b"/>
        <c:numFmt formatCode="ge" sourceLinked="1"/>
        <c:majorTickMark val="none"/>
        <c:minorTickMark val="none"/>
        <c:tickLblPos val="none"/>
        <c:crossAx val="135260416"/>
        <c:crosses val="autoZero"/>
        <c:auto val="1"/>
        <c:lblOffset val="100"/>
        <c:baseTimeUnit val="years"/>
      </c:dateAx>
      <c:valAx>
        <c:axId val="1352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64.150000000000006</c:v>
                </c:pt>
                <c:pt idx="1">
                  <c:v>65.319999999999993</c:v>
                </c:pt>
                <c:pt idx="2">
                  <c:v>68.290000000000006</c:v>
                </c:pt>
                <c:pt idx="3">
                  <c:v>68.099999999999994</c:v>
                </c:pt>
                <c:pt idx="4">
                  <c:v>69.180000000000007</c:v>
                </c:pt>
              </c:numCache>
            </c:numRef>
          </c:val>
        </c:ser>
        <c:dLbls>
          <c:showLegendKey val="0"/>
          <c:showVal val="0"/>
          <c:showCatName val="0"/>
          <c:showSerName val="0"/>
          <c:showPercent val="0"/>
          <c:showBubbleSize val="0"/>
        </c:dLbls>
        <c:gapWidth val="150"/>
        <c:axId val="135352320"/>
        <c:axId val="135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35352320"/>
        <c:axId val="135354240"/>
      </c:lineChart>
      <c:dateAx>
        <c:axId val="135352320"/>
        <c:scaling>
          <c:orientation val="minMax"/>
        </c:scaling>
        <c:delete val="1"/>
        <c:axPos val="b"/>
        <c:numFmt formatCode="ge" sourceLinked="1"/>
        <c:majorTickMark val="none"/>
        <c:minorTickMark val="none"/>
        <c:tickLblPos val="none"/>
        <c:crossAx val="135354240"/>
        <c:crosses val="autoZero"/>
        <c:auto val="1"/>
        <c:lblOffset val="100"/>
        <c:baseTimeUnit val="years"/>
      </c:dateAx>
      <c:valAx>
        <c:axId val="135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59.24</c:v>
                </c:pt>
                <c:pt idx="1">
                  <c:v>60.46</c:v>
                </c:pt>
                <c:pt idx="2">
                  <c:v>58.77</c:v>
                </c:pt>
                <c:pt idx="3">
                  <c:v>58.29</c:v>
                </c:pt>
                <c:pt idx="4">
                  <c:v>57.55</c:v>
                </c:pt>
              </c:numCache>
            </c:numRef>
          </c:val>
        </c:ser>
        <c:dLbls>
          <c:showLegendKey val="0"/>
          <c:showVal val="0"/>
          <c:showCatName val="0"/>
          <c:showSerName val="0"/>
          <c:showPercent val="0"/>
          <c:showBubbleSize val="0"/>
        </c:dLbls>
        <c:gapWidth val="150"/>
        <c:axId val="132140416"/>
        <c:axId val="1321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40416"/>
        <c:axId val="132171264"/>
      </c:lineChart>
      <c:dateAx>
        <c:axId val="132140416"/>
        <c:scaling>
          <c:orientation val="minMax"/>
        </c:scaling>
        <c:delete val="1"/>
        <c:axPos val="b"/>
        <c:numFmt formatCode="ge" sourceLinked="1"/>
        <c:majorTickMark val="none"/>
        <c:minorTickMark val="none"/>
        <c:tickLblPos val="none"/>
        <c:crossAx val="132171264"/>
        <c:crosses val="autoZero"/>
        <c:auto val="1"/>
        <c:lblOffset val="100"/>
        <c:baseTimeUnit val="years"/>
      </c:dateAx>
      <c:valAx>
        <c:axId val="1321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180992"/>
        <c:axId val="1344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80992"/>
        <c:axId val="134485120"/>
      </c:lineChart>
      <c:dateAx>
        <c:axId val="132180992"/>
        <c:scaling>
          <c:orientation val="minMax"/>
        </c:scaling>
        <c:delete val="1"/>
        <c:axPos val="b"/>
        <c:numFmt formatCode="ge" sourceLinked="1"/>
        <c:majorTickMark val="none"/>
        <c:minorTickMark val="none"/>
        <c:tickLblPos val="none"/>
        <c:crossAx val="134485120"/>
        <c:crosses val="autoZero"/>
        <c:auto val="1"/>
        <c:lblOffset val="100"/>
        <c:baseTimeUnit val="years"/>
      </c:dateAx>
      <c:valAx>
        <c:axId val="134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544000"/>
        <c:axId val="134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544000"/>
        <c:axId val="134624000"/>
      </c:lineChart>
      <c:dateAx>
        <c:axId val="134544000"/>
        <c:scaling>
          <c:orientation val="minMax"/>
        </c:scaling>
        <c:delete val="1"/>
        <c:axPos val="b"/>
        <c:numFmt formatCode="ge" sourceLinked="1"/>
        <c:majorTickMark val="none"/>
        <c:minorTickMark val="none"/>
        <c:tickLblPos val="none"/>
        <c:crossAx val="134624000"/>
        <c:crosses val="autoZero"/>
        <c:auto val="1"/>
        <c:lblOffset val="100"/>
        <c:baseTimeUnit val="years"/>
      </c:dateAx>
      <c:valAx>
        <c:axId val="134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691072"/>
        <c:axId val="1346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91072"/>
        <c:axId val="134693248"/>
      </c:lineChart>
      <c:dateAx>
        <c:axId val="134691072"/>
        <c:scaling>
          <c:orientation val="minMax"/>
        </c:scaling>
        <c:delete val="1"/>
        <c:axPos val="b"/>
        <c:numFmt formatCode="ge" sourceLinked="1"/>
        <c:majorTickMark val="none"/>
        <c:minorTickMark val="none"/>
        <c:tickLblPos val="none"/>
        <c:crossAx val="134693248"/>
        <c:crosses val="autoZero"/>
        <c:auto val="1"/>
        <c:lblOffset val="100"/>
        <c:baseTimeUnit val="years"/>
      </c:dateAx>
      <c:valAx>
        <c:axId val="1346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735744"/>
        <c:axId val="1347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735744"/>
        <c:axId val="134758400"/>
      </c:lineChart>
      <c:dateAx>
        <c:axId val="134735744"/>
        <c:scaling>
          <c:orientation val="minMax"/>
        </c:scaling>
        <c:delete val="1"/>
        <c:axPos val="b"/>
        <c:numFmt formatCode="ge" sourceLinked="1"/>
        <c:majorTickMark val="none"/>
        <c:minorTickMark val="none"/>
        <c:tickLblPos val="none"/>
        <c:crossAx val="134758400"/>
        <c:crosses val="autoZero"/>
        <c:auto val="1"/>
        <c:lblOffset val="100"/>
        <c:baseTimeUnit val="years"/>
      </c:dateAx>
      <c:valAx>
        <c:axId val="1347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1688.44</c:v>
                </c:pt>
                <c:pt idx="1">
                  <c:v>1607.85</c:v>
                </c:pt>
                <c:pt idx="2">
                  <c:v>1494.99</c:v>
                </c:pt>
                <c:pt idx="3">
                  <c:v>1429.08</c:v>
                </c:pt>
                <c:pt idx="4">
                  <c:v>1335.17</c:v>
                </c:pt>
              </c:numCache>
            </c:numRef>
          </c:val>
        </c:ser>
        <c:dLbls>
          <c:showLegendKey val="0"/>
          <c:showVal val="0"/>
          <c:showCatName val="0"/>
          <c:showSerName val="0"/>
          <c:showPercent val="0"/>
          <c:showBubbleSize val="0"/>
        </c:dLbls>
        <c:gapWidth val="150"/>
        <c:axId val="134804992"/>
        <c:axId val="1348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34804992"/>
        <c:axId val="134806912"/>
      </c:lineChart>
      <c:dateAx>
        <c:axId val="134804992"/>
        <c:scaling>
          <c:orientation val="minMax"/>
        </c:scaling>
        <c:delete val="1"/>
        <c:axPos val="b"/>
        <c:numFmt formatCode="ge" sourceLinked="1"/>
        <c:majorTickMark val="none"/>
        <c:minorTickMark val="none"/>
        <c:tickLblPos val="none"/>
        <c:crossAx val="134806912"/>
        <c:crosses val="autoZero"/>
        <c:auto val="1"/>
        <c:lblOffset val="100"/>
        <c:baseTimeUnit val="years"/>
      </c:dateAx>
      <c:valAx>
        <c:axId val="1348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48.5</c:v>
                </c:pt>
                <c:pt idx="1">
                  <c:v>45.53</c:v>
                </c:pt>
                <c:pt idx="2">
                  <c:v>47.94</c:v>
                </c:pt>
                <c:pt idx="3">
                  <c:v>45.19</c:v>
                </c:pt>
                <c:pt idx="4">
                  <c:v>42.92</c:v>
                </c:pt>
              </c:numCache>
            </c:numRef>
          </c:val>
        </c:ser>
        <c:dLbls>
          <c:showLegendKey val="0"/>
          <c:showVal val="0"/>
          <c:showCatName val="0"/>
          <c:showSerName val="0"/>
          <c:showPercent val="0"/>
          <c:showBubbleSize val="0"/>
        </c:dLbls>
        <c:gapWidth val="150"/>
        <c:axId val="135005312"/>
        <c:axId val="135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35005312"/>
        <c:axId val="135007232"/>
      </c:lineChart>
      <c:dateAx>
        <c:axId val="135005312"/>
        <c:scaling>
          <c:orientation val="minMax"/>
        </c:scaling>
        <c:delete val="1"/>
        <c:axPos val="b"/>
        <c:numFmt formatCode="ge" sourceLinked="1"/>
        <c:majorTickMark val="none"/>
        <c:minorTickMark val="none"/>
        <c:tickLblPos val="none"/>
        <c:crossAx val="135007232"/>
        <c:crosses val="autoZero"/>
        <c:auto val="1"/>
        <c:lblOffset val="100"/>
        <c:baseTimeUnit val="years"/>
      </c:dateAx>
      <c:valAx>
        <c:axId val="135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265.85000000000002</c:v>
                </c:pt>
                <c:pt idx="1">
                  <c:v>293.27</c:v>
                </c:pt>
                <c:pt idx="2">
                  <c:v>278.20999999999998</c:v>
                </c:pt>
                <c:pt idx="3">
                  <c:v>306.70999999999998</c:v>
                </c:pt>
                <c:pt idx="4">
                  <c:v>341.06</c:v>
                </c:pt>
              </c:numCache>
            </c:numRef>
          </c:val>
        </c:ser>
        <c:dLbls>
          <c:showLegendKey val="0"/>
          <c:showVal val="0"/>
          <c:showCatName val="0"/>
          <c:showSerName val="0"/>
          <c:showPercent val="0"/>
          <c:showBubbleSize val="0"/>
        </c:dLbls>
        <c:gapWidth val="150"/>
        <c:axId val="135099136"/>
        <c:axId val="135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5099136"/>
        <c:axId val="135101056"/>
      </c:lineChart>
      <c:dateAx>
        <c:axId val="135099136"/>
        <c:scaling>
          <c:orientation val="minMax"/>
        </c:scaling>
        <c:delete val="1"/>
        <c:axPos val="b"/>
        <c:numFmt formatCode="ge" sourceLinked="1"/>
        <c:majorTickMark val="none"/>
        <c:minorTickMark val="none"/>
        <c:tickLblPos val="none"/>
        <c:crossAx val="135101056"/>
        <c:crosses val="autoZero"/>
        <c:auto val="1"/>
        <c:lblOffset val="100"/>
        <c:baseTimeUnit val="years"/>
      </c:dateAx>
      <c:valAx>
        <c:axId val="135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43" zoomScaleNormal="100" workbookViewId="0">
      <selection activeCell="CJ63" sqref="CI63:CJ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つがる市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35036</v>
      </c>
      <c r="AM8" s="64"/>
      <c r="AN8" s="64"/>
      <c r="AO8" s="64"/>
      <c r="AP8" s="64"/>
      <c r="AQ8" s="64"/>
      <c r="AR8" s="64"/>
      <c r="AS8" s="64"/>
      <c r="AT8" s="63">
        <f>データ!S6</f>
        <v>253.55</v>
      </c>
      <c r="AU8" s="63"/>
      <c r="AV8" s="63"/>
      <c r="AW8" s="63"/>
      <c r="AX8" s="63"/>
      <c r="AY8" s="63"/>
      <c r="AZ8" s="63"/>
      <c r="BA8" s="63"/>
      <c r="BB8" s="63">
        <f>データ!T6</f>
        <v>138.18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39.619999999999997</v>
      </c>
      <c r="Q10" s="63"/>
      <c r="R10" s="63"/>
      <c r="S10" s="63"/>
      <c r="T10" s="63"/>
      <c r="U10" s="63"/>
      <c r="V10" s="63"/>
      <c r="W10" s="63">
        <f>データ!P6</f>
        <v>97.1</v>
      </c>
      <c r="X10" s="63"/>
      <c r="Y10" s="63"/>
      <c r="Z10" s="63"/>
      <c r="AA10" s="63"/>
      <c r="AB10" s="63"/>
      <c r="AC10" s="63"/>
      <c r="AD10" s="64">
        <f>データ!Q6</f>
        <v>3024</v>
      </c>
      <c r="AE10" s="64"/>
      <c r="AF10" s="64"/>
      <c r="AG10" s="64"/>
      <c r="AH10" s="64"/>
      <c r="AI10" s="64"/>
      <c r="AJ10" s="64"/>
      <c r="AK10" s="2"/>
      <c r="AL10" s="64">
        <f>データ!U6</f>
        <v>13765</v>
      </c>
      <c r="AM10" s="64"/>
      <c r="AN10" s="64"/>
      <c r="AO10" s="64"/>
      <c r="AP10" s="64"/>
      <c r="AQ10" s="64"/>
      <c r="AR10" s="64"/>
      <c r="AS10" s="64"/>
      <c r="AT10" s="63">
        <f>データ!V6</f>
        <v>10.62</v>
      </c>
      <c r="AU10" s="63"/>
      <c r="AV10" s="63"/>
      <c r="AW10" s="63"/>
      <c r="AX10" s="63"/>
      <c r="AY10" s="63"/>
      <c r="AZ10" s="63"/>
      <c r="BA10" s="63"/>
      <c r="BB10" s="63">
        <f>データ!W6</f>
        <v>1296.1400000000001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22098</v>
      </c>
      <c r="D6" s="31">
        <f t="shared" si="3"/>
        <v>47</v>
      </c>
      <c r="E6" s="31">
        <f t="shared" si="3"/>
        <v>17</v>
      </c>
      <c r="F6" s="31">
        <f t="shared" si="3"/>
        <v>5</v>
      </c>
      <c r="G6" s="31">
        <f t="shared" si="3"/>
        <v>0</v>
      </c>
      <c r="H6" s="31" t="str">
        <f t="shared" si="3"/>
        <v>青森県　つがる市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39.619999999999997</v>
      </c>
      <c r="P6" s="32">
        <f t="shared" si="3"/>
        <v>97.1</v>
      </c>
      <c r="Q6" s="32">
        <f t="shared" si="3"/>
        <v>3024</v>
      </c>
      <c r="R6" s="32">
        <f t="shared" si="3"/>
        <v>35036</v>
      </c>
      <c r="S6" s="32">
        <f t="shared" si="3"/>
        <v>253.55</v>
      </c>
      <c r="T6" s="32">
        <f t="shared" si="3"/>
        <v>138.18</v>
      </c>
      <c r="U6" s="32">
        <f t="shared" si="3"/>
        <v>13765</v>
      </c>
      <c r="V6" s="32">
        <f t="shared" si="3"/>
        <v>10.62</v>
      </c>
      <c r="W6" s="32">
        <f t="shared" si="3"/>
        <v>1296.1400000000001</v>
      </c>
      <c r="X6" s="33">
        <f>IF(X7="",NA(),X7)</f>
        <v>59.24</v>
      </c>
      <c r="Y6" s="33">
        <f t="shared" ref="Y6:AG6" si="4">IF(Y7="",NA(),Y7)</f>
        <v>60.46</v>
      </c>
      <c r="Z6" s="33">
        <f t="shared" si="4"/>
        <v>58.77</v>
      </c>
      <c r="AA6" s="33">
        <f t="shared" si="4"/>
        <v>58.29</v>
      </c>
      <c r="AB6" s="33">
        <f t="shared" si="4"/>
        <v>57.55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1688.44</v>
      </c>
      <c r="BF6" s="33">
        <f t="shared" ref="BF6:BN6" si="7">IF(BF7="",NA(),BF7)</f>
        <v>1607.85</v>
      </c>
      <c r="BG6" s="33">
        <f t="shared" si="7"/>
        <v>1494.99</v>
      </c>
      <c r="BH6" s="33">
        <f t="shared" si="7"/>
        <v>1429.08</v>
      </c>
      <c r="BI6" s="33">
        <f t="shared" si="7"/>
        <v>1335.17</v>
      </c>
      <c r="BJ6" s="33">
        <f t="shared" si="7"/>
        <v>1267.26</v>
      </c>
      <c r="BK6" s="33">
        <f t="shared" si="7"/>
        <v>1239.2</v>
      </c>
      <c r="BL6" s="33">
        <f t="shared" si="7"/>
        <v>1197.82</v>
      </c>
      <c r="BM6" s="33">
        <f t="shared" si="7"/>
        <v>1126.77</v>
      </c>
      <c r="BN6" s="33">
        <f t="shared" si="7"/>
        <v>1044.8</v>
      </c>
      <c r="BO6" s="32" t="str">
        <f>IF(BO7="","",IF(BO7="-","【-】","【"&amp;SUBSTITUTE(TEXT(BO7,"#,##0.00"),"-","△")&amp;"】"))</f>
        <v>【992.47】</v>
      </c>
      <c r="BP6" s="33">
        <f>IF(BP7="",NA(),BP7)</f>
        <v>48.5</v>
      </c>
      <c r="BQ6" s="33">
        <f t="shared" ref="BQ6:BY6" si="8">IF(BQ7="",NA(),BQ7)</f>
        <v>45.53</v>
      </c>
      <c r="BR6" s="33">
        <f t="shared" si="8"/>
        <v>47.94</v>
      </c>
      <c r="BS6" s="33">
        <f t="shared" si="8"/>
        <v>45.19</v>
      </c>
      <c r="BT6" s="33">
        <f t="shared" si="8"/>
        <v>42.92</v>
      </c>
      <c r="BU6" s="33">
        <f t="shared" si="8"/>
        <v>53.42</v>
      </c>
      <c r="BV6" s="33">
        <f t="shared" si="8"/>
        <v>51.56</v>
      </c>
      <c r="BW6" s="33">
        <f t="shared" si="8"/>
        <v>51.03</v>
      </c>
      <c r="BX6" s="33">
        <f t="shared" si="8"/>
        <v>50.9</v>
      </c>
      <c r="BY6" s="33">
        <f t="shared" si="8"/>
        <v>50.82</v>
      </c>
      <c r="BZ6" s="32" t="str">
        <f>IF(BZ7="","",IF(BZ7="-","【-】","【"&amp;SUBSTITUTE(TEXT(BZ7,"#,##0.00"),"-","△")&amp;"】"))</f>
        <v>【51.49】</v>
      </c>
      <c r="CA6" s="33">
        <f>IF(CA7="",NA(),CA7)</f>
        <v>265.85000000000002</v>
      </c>
      <c r="CB6" s="33">
        <f t="shared" ref="CB6:CJ6" si="9">IF(CB7="",NA(),CB7)</f>
        <v>293.27</v>
      </c>
      <c r="CC6" s="33">
        <f t="shared" si="9"/>
        <v>278.20999999999998</v>
      </c>
      <c r="CD6" s="33">
        <f t="shared" si="9"/>
        <v>306.70999999999998</v>
      </c>
      <c r="CE6" s="33">
        <f t="shared" si="9"/>
        <v>341.06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49.82</v>
      </c>
      <c r="CM6" s="33">
        <f t="shared" ref="CM6:CU6" si="10">IF(CM7="",NA(),CM7)</f>
        <v>49.56</v>
      </c>
      <c r="CN6" s="33">
        <f t="shared" si="10"/>
        <v>50.66</v>
      </c>
      <c r="CO6" s="33">
        <f t="shared" si="10"/>
        <v>49.41</v>
      </c>
      <c r="CP6" s="33">
        <f t="shared" si="10"/>
        <v>50.96</v>
      </c>
      <c r="CQ6" s="33">
        <f t="shared" si="10"/>
        <v>54.23</v>
      </c>
      <c r="CR6" s="33">
        <f t="shared" si="10"/>
        <v>55.2</v>
      </c>
      <c r="CS6" s="33">
        <f t="shared" si="10"/>
        <v>54.74</v>
      </c>
      <c r="CT6" s="33">
        <f t="shared" si="10"/>
        <v>53.78</v>
      </c>
      <c r="CU6" s="33">
        <f t="shared" si="10"/>
        <v>53.24</v>
      </c>
      <c r="CV6" s="32" t="str">
        <f>IF(CV7="","",IF(CV7="-","【-】","【"&amp;SUBSTITUTE(TEXT(CV7,"#,##0.00"),"-","△")&amp;"】"))</f>
        <v>【53.32】</v>
      </c>
      <c r="CW6" s="33">
        <f>IF(CW7="",NA(),CW7)</f>
        <v>64.150000000000006</v>
      </c>
      <c r="CX6" s="33">
        <f t="shared" ref="CX6:DF6" si="11">IF(CX7="",NA(),CX7)</f>
        <v>65.319999999999993</v>
      </c>
      <c r="CY6" s="33">
        <f t="shared" si="11"/>
        <v>68.290000000000006</v>
      </c>
      <c r="CZ6" s="33">
        <f t="shared" si="11"/>
        <v>68.099999999999994</v>
      </c>
      <c r="DA6" s="33">
        <f t="shared" si="11"/>
        <v>69.180000000000007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22098</v>
      </c>
      <c r="D7" s="35">
        <v>47</v>
      </c>
      <c r="E7" s="35">
        <v>17</v>
      </c>
      <c r="F7" s="35">
        <v>5</v>
      </c>
      <c r="G7" s="35">
        <v>0</v>
      </c>
      <c r="H7" s="35" t="s">
        <v>96</v>
      </c>
      <c r="I7" s="35" t="s">
        <v>97</v>
      </c>
      <c r="J7" s="35" t="s">
        <v>98</v>
      </c>
      <c r="K7" s="35" t="s">
        <v>99</v>
      </c>
      <c r="L7" s="35" t="s">
        <v>100</v>
      </c>
      <c r="M7" s="36" t="s">
        <v>101</v>
      </c>
      <c r="N7" s="36" t="s">
        <v>102</v>
      </c>
      <c r="O7" s="36">
        <v>39.619999999999997</v>
      </c>
      <c r="P7" s="36">
        <v>97.1</v>
      </c>
      <c r="Q7" s="36">
        <v>3024</v>
      </c>
      <c r="R7" s="36">
        <v>35036</v>
      </c>
      <c r="S7" s="36">
        <v>253.55</v>
      </c>
      <c r="T7" s="36">
        <v>138.18</v>
      </c>
      <c r="U7" s="36">
        <v>13765</v>
      </c>
      <c r="V7" s="36">
        <v>10.62</v>
      </c>
      <c r="W7" s="36">
        <v>1296.1400000000001</v>
      </c>
      <c r="X7" s="36">
        <v>59.24</v>
      </c>
      <c r="Y7" s="36">
        <v>60.46</v>
      </c>
      <c r="Z7" s="36">
        <v>58.77</v>
      </c>
      <c r="AA7" s="36">
        <v>58.29</v>
      </c>
      <c r="AB7" s="36">
        <v>57.55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1688.44</v>
      </c>
      <c r="BF7" s="36">
        <v>1607.85</v>
      </c>
      <c r="BG7" s="36">
        <v>1494.99</v>
      </c>
      <c r="BH7" s="36">
        <v>1429.08</v>
      </c>
      <c r="BI7" s="36">
        <v>1335.17</v>
      </c>
      <c r="BJ7" s="36">
        <v>1267.26</v>
      </c>
      <c r="BK7" s="36">
        <v>1239.2</v>
      </c>
      <c r="BL7" s="36">
        <v>1197.82</v>
      </c>
      <c r="BM7" s="36">
        <v>1126.77</v>
      </c>
      <c r="BN7" s="36">
        <v>1044.8</v>
      </c>
      <c r="BO7" s="36">
        <v>992.47</v>
      </c>
      <c r="BP7" s="36">
        <v>48.5</v>
      </c>
      <c r="BQ7" s="36">
        <v>45.53</v>
      </c>
      <c r="BR7" s="36">
        <v>47.94</v>
      </c>
      <c r="BS7" s="36">
        <v>45.19</v>
      </c>
      <c r="BT7" s="36">
        <v>42.92</v>
      </c>
      <c r="BU7" s="36">
        <v>53.42</v>
      </c>
      <c r="BV7" s="36">
        <v>51.56</v>
      </c>
      <c r="BW7" s="36">
        <v>51.03</v>
      </c>
      <c r="BX7" s="36">
        <v>50.9</v>
      </c>
      <c r="BY7" s="36">
        <v>50.82</v>
      </c>
      <c r="BZ7" s="36">
        <v>51.49</v>
      </c>
      <c r="CA7" s="36">
        <v>265.85000000000002</v>
      </c>
      <c r="CB7" s="36">
        <v>293.27</v>
      </c>
      <c r="CC7" s="36">
        <v>278.20999999999998</v>
      </c>
      <c r="CD7" s="36">
        <v>306.70999999999998</v>
      </c>
      <c r="CE7" s="36">
        <v>341.06</v>
      </c>
      <c r="CF7" s="36">
        <v>269.12</v>
      </c>
      <c r="CG7" s="36">
        <v>283.26</v>
      </c>
      <c r="CH7" s="36">
        <v>289.60000000000002</v>
      </c>
      <c r="CI7" s="36">
        <v>293.27</v>
      </c>
      <c r="CJ7" s="36">
        <v>300.52</v>
      </c>
      <c r="CK7" s="36">
        <v>295.10000000000002</v>
      </c>
      <c r="CL7" s="36">
        <v>49.82</v>
      </c>
      <c r="CM7" s="36">
        <v>49.56</v>
      </c>
      <c r="CN7" s="36">
        <v>50.66</v>
      </c>
      <c r="CO7" s="36">
        <v>49.41</v>
      </c>
      <c r="CP7" s="36">
        <v>50.96</v>
      </c>
      <c r="CQ7" s="36">
        <v>54.23</v>
      </c>
      <c r="CR7" s="36">
        <v>55.2</v>
      </c>
      <c r="CS7" s="36">
        <v>54.74</v>
      </c>
      <c r="CT7" s="36">
        <v>53.78</v>
      </c>
      <c r="CU7" s="36">
        <v>53.24</v>
      </c>
      <c r="CV7" s="36">
        <v>53.32</v>
      </c>
      <c r="CW7" s="36">
        <v>64.150000000000006</v>
      </c>
      <c r="CX7" s="36">
        <v>65.319999999999993</v>
      </c>
      <c r="CY7" s="36">
        <v>68.290000000000006</v>
      </c>
      <c r="CZ7" s="36">
        <v>68.099999999999994</v>
      </c>
      <c r="DA7" s="36">
        <v>69.180000000000007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蝦名 宏泰</cp:lastModifiedBy>
  <cp:lastPrinted>2016-02-19T02:49:56Z</cp:lastPrinted>
  <dcterms:created xsi:type="dcterms:W3CDTF">2016-02-03T09:08:37Z</dcterms:created>
  <dcterms:modified xsi:type="dcterms:W3CDTF">2016-02-19T02:52:17Z</dcterms:modified>
  <cp:category/>
</cp:coreProperties>
</file>