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S220DBE7D\share\15_決算統計\R6決算統計\01_普通会計\13_その他照会\【済】080312〆_【県市町村課】令和６年度財政状況資料集の作成及び公表について\04_県提出データ\080317_県確認\"/>
    </mc:Choice>
  </mc:AlternateContent>
  <xr:revisionPtr revIDLastSave="0" documentId="8_{84AEC28D-2D89-484F-994F-1759BDF0D2FA}" xr6:coauthVersionLast="47" xr6:coauthVersionMax="47" xr10:uidLastSave="{00000000-0000-0000-0000-000000000000}"/>
  <bookViews>
    <workbookView xWindow="-120" yWindow="-120" windowWidth="29040" windowHeight="1572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C38" i="10"/>
  <c r="BE37" i="10"/>
  <c r="C37" i="10"/>
  <c r="BE36" i="10"/>
  <c r="C36" i="10"/>
  <c r="C34" i="10"/>
  <c r="C35" i="10" s="1"/>
  <c r="U34" i="10" l="1"/>
  <c r="U35" i="10" s="1"/>
  <c r="U36" i="10" s="1"/>
  <c r="U37" i="10" s="1"/>
  <c r="U38"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<sst xmlns="http://schemas.openxmlformats.org/spreadsheetml/2006/main" count="1083" uniqueCount="581">
  <si>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</si>
  <si>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</si>
  <si>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</si>
  <si>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</si>
  <si>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</si>
  <si>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</si>
  <si>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</si>
  <si>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</si>
  <si>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</si>
  <si>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</si>
  <si>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</si>
  <si>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</si>
  <si>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</si>
  <si>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</si>
  <si>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</si>
  <si>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</si>
  <si>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</si>
  <si>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</si>
  <si>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</si>
  <si>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</si>
  <si>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</si>
  <si>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</si>
  <si>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</si>
  <si>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</si>
  <si>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</si>
  <si>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</si>
  <si>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</si>
  <si>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</si>
  <si>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</si>
  <si>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</si>
  <si>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</si>
  <si>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</si>
  <si>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</si>
  <si>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</si>
  <si>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</si>
  <si>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</si>
  <si>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</si>
  <si>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</si>
  <si>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</si>
  <si>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</si>
  <si>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</si>
  <si>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</si>
  <si>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</si>
  <si>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</si>
  <si>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</si>
  <si>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</si>
  <si>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</si>
  <si>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</si>
  <si>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</si>
  <si>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</si>
  <si>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</si>
  <si>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</si>
  <si>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</si>
  <si>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</si>
  <si>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</si>
  <si>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</si>
  <si>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</si>
  <si>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</si>
  <si>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</si>
  <si>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</si>
  <si>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</si>
  <si>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</si>
  <si>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</si>
  <si>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</si>
  <si>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</si>
  <si>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</si>
  <si>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</si>
  <si>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</si>
  <si>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</si>
  <si>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</si>
  <si>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</si>
  <si>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</si>
  <si>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</si>
  <si>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</si>
  <si>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</si>
  <si>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</si>
  <si>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</si>
  <si>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</si>
  <si>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</si>
  <si>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</si>
  <si>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</si>
  <si>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</si>
  <si>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</si>
  <si>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</si>
  <si>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</si>
  <si>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</si>
  <si>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</si>
  <si>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</si>
  <si>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</si>
  <si>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</si>
  <si>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</si>
  <si>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</si>
  <si>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</si>
  <si>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</si>
  <si>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</si>
  <si>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青森市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</si>
  <si>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</si>
  <si>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</si>
  <si>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</si>
  <si>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</si>
  <si>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</si>
  <si>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</si>
  <si>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</si>
  <si>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</si>
  <si>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</si>
  <si>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</si>
  <si>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</si>
  <si>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</si>
  <si>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</si>
  <si>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</si>
  <si>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</si>
  <si>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</si>
  <si>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</si>
  <si>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</si>
  <si>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</si>
  <si>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</si>
  <si>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</si>
  <si>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</si>
  <si>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</si>
  <si>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</si>
  <si>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</si>
  <si>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</si>
  <si>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</si>
  <si>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</si>
  <si>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</si>
  <si>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</si>
  <si>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</si>
  <si>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</si>
  <si>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</si>
  <si>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</si>
  <si>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</si>
  <si>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</si>
  <si>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</si>
  <si>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</si>
  <si>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</si>
  <si>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</si>
  <si>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</si>
  <si>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</si>
  <si>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</si>
  <si>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</si>
  <si>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</si>
  <si>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</si>
  <si>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</si>
  <si>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</si>
  <si>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病院事業会計</t>
    <phoneticPr fontId="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</si>
  <si>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</si>
  <si>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</si>
  <si>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</si>
  <si>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</si>
  <si>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</si>
  <si>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</si>
  <si>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自動車運送事業会計</t>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</si>
  <si>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</si>
  <si>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</si>
  <si>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</si>
  <si>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</si>
  <si>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</si>
  <si>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</si>
  <si>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</si>
  <si>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</si>
  <si>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</si>
  <si>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</si>
  <si>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</si>
  <si>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</si>
  <si>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</si>
  <si>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</si>
  <si>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</si>
  <si>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</si>
  <si>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</si>
  <si>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</si>
  <si>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</si>
  <si>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</si>
  <si>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</si>
  <si>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</si>
  <si>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</si>
  <si>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</si>
  <si>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</si>
  <si>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</si>
  <si>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</si>
  <si>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</si>
  <si>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</si>
  <si>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</si>
  <si>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</si>
  <si>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</si>
  <si>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</si>
  <si>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</si>
  <si>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</si>
  <si>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</si>
  <si>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</si>
  <si>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</si>
  <si>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</si>
  <si>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</si>
  <si>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</si>
  <si>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</si>
  <si>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</si>
  <si>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</si>
  <si>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</si>
  <si>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</si>
  <si>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</si>
  <si>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</si>
  <si>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</si>
  <si>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</si>
  <si>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</si>
  <si>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</si>
  <si>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</si>
  <si>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</si>
  <si>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青森県青森市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</si>
  <si>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</si>
  <si>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</si>
  <si>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</si>
  <si>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</si>
  <si>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</si>
  <si>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</si>
  <si>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</si>
  <si>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</si>
  <si>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</si>
  <si>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</si>
  <si>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</si>
  <si>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</si>
  <si>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</si>
  <si>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</si>
  <si>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</si>
  <si>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</si>
  <si>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</si>
  <si>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</si>
  <si>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</si>
  <si>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</si>
  <si>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</si>
  <si>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</si>
  <si>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</si>
  <si>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</si>
  <si>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</si>
  <si>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</si>
  <si>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</si>
  <si>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</si>
  <si>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</si>
  <si>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</si>
  <si>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</si>
  <si>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</si>
  <si>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</si>
  <si>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</si>
  <si>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</si>
  <si>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</si>
  <si>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</si>
  <si>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</si>
  <si>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</si>
  <si>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</si>
  <si>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</si>
  <si>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</si>
  <si>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</si>
  <si>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</si>
  <si>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</si>
  <si>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</si>
  <si>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</si>
  <si>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</si>
  <si>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</si>
  <si>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</si>
  <si>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</si>
  <si>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</si>
  <si>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</si>
  <si>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</si>
  <si>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</si>
  <si>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</si>
  <si>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</si>
  <si>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</si>
  <si>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</si>
  <si>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</si>
  <si>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</si>
  <si>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</si>
  <si>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</si>
  <si>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</si>
  <si>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</si>
  <si>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</si>
  <si>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</si>
  <si>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</si>
  <si>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</si>
  <si>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</si>
  <si>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</si>
  <si>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</si>
  <si>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</si>
  <si>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</si>
  <si>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</si>
  <si>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</si>
  <si>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</si>
  <si>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</si>
  <si>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</si>
  <si>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</si>
  <si>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</si>
  <si>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</si>
  <si>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</si>
  <si>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</si>
  <si>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</si>
  <si>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</si>
  <si>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</si>
  <si>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</si>
  <si>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</si>
  <si>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</si>
  <si>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</si>
  <si>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</si>
  <si>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</si>
  <si>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</si>
  <si>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</si>
  <si>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</si>
  <si>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</si>
  <si>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</si>
  <si>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</si>
  <si>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</si>
  <si>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</si>
  <si>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</si>
  <si>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</si>
  <si>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</si>
  <si>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</si>
  <si>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</si>
  <si>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</si>
  <si>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</si>
  <si>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</si>
  <si>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</si>
  <si>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</si>
  <si>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</si>
  <si>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</si>
  <si>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</si>
  <si>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</si>
  <si>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</si>
  <si>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</si>
  <si>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</si>
  <si>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</si>
  <si>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</si>
  <si>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</si>
  <si>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</si>
  <si>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</si>
  <si>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</si>
  <si>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</si>
  <si>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</si>
  <si>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</si>
  <si>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</si>
  <si>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</si>
  <si>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</si>
  <si>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</si>
  <si>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</si>
  <si>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</si>
  <si>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</si>
  <si>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</si>
  <si>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</si>
  <si>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</si>
  <si>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</si>
  <si>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</si>
  <si>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</si>
  <si>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</si>
  <si>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</si>
  <si>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</si>
  <si>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</si>
  <si>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</si>
  <si>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</si>
  <si>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</si>
  <si>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</si>
  <si>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</si>
  <si>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</si>
  <si>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青森県青森市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</si>
  <si>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</si>
  <si>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</si>
  <si>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</si>
  <si>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</si>
  <si>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</si>
  <si>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</si>
  <si>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</si>
  <si>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</si>
  <si>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</si>
  <si>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</si>
  <si>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</si>
  <si>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</si>
  <si>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</si>
  <si>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</si>
  <si>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</si>
  <si>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</si>
  <si>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</si>
  <si>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</si>
  <si>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</si>
  <si>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</si>
  <si>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</si>
  <si>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</si>
  <si>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</si>
  <si>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</si>
  <si>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</si>
  <si>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</si>
  <si>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</si>
  <si>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</si>
  <si>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</si>
  <si>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</si>
  <si>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</si>
  <si>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</si>
  <si>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</si>
  <si>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</si>
  <si>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</si>
  <si>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</si>
  <si>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</si>
  <si>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後期高齢者医療特別会計</t>
    <phoneticPr fontId="5"/>
  </si>
  <si>
    <t>駐車場事業特別会計</t>
    <phoneticPr fontId="5"/>
  </si>
  <si>
    <t>法適用企業</t>
    <phoneticPr fontId="5"/>
  </si>
  <si>
    <t>水道事業会計</t>
    <phoneticPr fontId="5"/>
  </si>
  <si>
    <t>下水道事業会計</t>
    <phoneticPr fontId="5"/>
  </si>
  <si>
    <t>農業集落排水事業会計</t>
    <phoneticPr fontId="5"/>
  </si>
  <si>
    <t>卸売市場事業特別会計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</si>
  <si>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</si>
  <si>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</si>
  <si>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</si>
  <si>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</si>
  <si>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</si>
  <si>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</si>
  <si>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</si>
  <si>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</si>
  <si>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</si>
  <si>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</si>
  <si>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</si>
  <si>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</si>
  <si>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</si>
  <si>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</si>
  <si>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</si>
  <si>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</si>
  <si>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</si>
  <si>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</si>
  <si>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</si>
  <si>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</si>
  <si>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</si>
  <si>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</si>
  <si>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</si>
  <si>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</si>
  <si>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</si>
  <si>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</si>
  <si>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</si>
  <si>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</si>
  <si>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</si>
  <si>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</si>
  <si>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</si>
  <si>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</si>
  <si>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</si>
  <si>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</si>
  <si>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</si>
  <si>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</si>
  <si>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</si>
  <si>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</si>
  <si>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</si>
  <si>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</si>
  <si>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</si>
  <si>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</si>
  <si>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</si>
  <si>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</si>
  <si>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</si>
  <si>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</si>
  <si>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</si>
  <si>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</si>
  <si>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</si>
  <si>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</si>
  <si>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</si>
  <si>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</si>
  <si>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</si>
  <si>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</si>
  <si>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</si>
  <si>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</si>
  <si>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</si>
  <si>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</si>
  <si>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</si>
  <si>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</si>
  <si>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</si>
  <si>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</si>
  <si>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</si>
  <si>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</si>
  <si>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</si>
  <si>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</si>
  <si>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</si>
  <si>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</si>
  <si>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</si>
  <si>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</si>
  <si>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</si>
  <si>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</si>
  <si>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</si>
  <si>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</si>
  <si>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</si>
  <si>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</si>
  <si>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</si>
  <si>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</si>
  <si>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</si>
  <si>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</si>
  <si>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</si>
  <si>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</si>
  <si>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</si>
  <si>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</si>
  <si>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</si>
  <si>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</si>
  <si>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</si>
  <si>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</si>
  <si>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</si>
  <si>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</si>
  <si>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</si>
  <si>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</si>
  <si>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</si>
  <si>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</si>
  <si>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</si>
  <si>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</si>
  <si>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</si>
  <si>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</si>
  <si>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</si>
  <si>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</si>
  <si>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</si>
  <si>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</si>
  <si>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</si>
  <si>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</si>
  <si>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</si>
  <si>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</si>
  <si>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</si>
  <si>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</si>
  <si>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</si>
  <si>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</si>
  <si>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</si>
  <si>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</si>
  <si>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</si>
  <si>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</si>
  <si>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</si>
  <si>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</si>
  <si>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</si>
  <si>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</si>
  <si>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</si>
  <si>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</si>
  <si>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</si>
  <si>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</si>
  <si>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</si>
  <si>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</si>
  <si>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</si>
  <si>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</si>
  <si>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</si>
  <si>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</si>
  <si>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</si>
  <si>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</si>
  <si>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</si>
  <si>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</si>
  <si>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</si>
  <si>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</si>
  <si>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</si>
  <si>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</si>
  <si>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</si>
  <si>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0.93</t>
  </si>
  <si>
    <t>▲ 1.80</t>
  </si>
  <si>
    <t>▲ 2.84</t>
  </si>
  <si>
    <t>▲ 9.88</t>
  </si>
  <si>
    <t>病院事業会計</t>
  </si>
  <si>
    <t>▲ 1.49</t>
  </si>
  <si>
    <t>▲ 0.27</t>
  </si>
  <si>
    <t>▲ 0.06</t>
  </si>
  <si>
    <t>▲ 0.48</t>
  </si>
  <si>
    <t>▲ 1.75</t>
  </si>
  <si>
    <t>自動車運送事業会計</t>
  </si>
  <si>
    <t>▲ 0.22</t>
  </si>
  <si>
    <t>▲ 0.20</t>
  </si>
  <si>
    <t>▲ 0.18</t>
  </si>
  <si>
    <t>▲ 0.16</t>
  </si>
  <si>
    <t>母子父子寡婦福祉資金貸付金特別会計</t>
  </si>
  <si>
    <t>▲ 0.01</t>
  </si>
  <si>
    <t>▲ 0.03</t>
  </si>
  <si>
    <t>水道事業会計</t>
  </si>
  <si>
    <t>一般会計</t>
  </si>
  <si>
    <t>介護保険事業特別会計</t>
  </si>
  <si>
    <t>後期高齢者医療特別会計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</si>
  <si>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</si>
  <si>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</si>
  <si>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</si>
  <si>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</si>
  <si>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</si>
  <si>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</si>
  <si>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</si>
  <si>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</si>
  <si>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一般財団法人青森市文化観光振興財団</t>
  </si>
  <si>
    <t>株式会社アップルヒル</t>
  </si>
  <si>
    <t>公益財団法人青森学術文化振興財団</t>
  </si>
  <si>
    <t>公立大学法人青森公立大学</t>
  </si>
  <si>
    <t>青森地域広域事務組合</t>
    <rPh sb="0" eb="2">
      <t>アオモリ</t>
    </rPh>
    <rPh sb="2" eb="4">
      <t>チイキ</t>
    </rPh>
    <rPh sb="4" eb="6">
      <t>コウイキ</t>
    </rPh>
    <rPh sb="6" eb="8">
      <t>ジム</t>
    </rPh>
    <rPh sb="8" eb="10">
      <t>クミアイ</t>
    </rPh>
    <phoneticPr fontId="10"/>
  </si>
  <si>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10"/>
  </si>
  <si>
    <t>黒石地区清掃施設組合</t>
    <rPh sb="0" eb="2">
      <t>クロイシ</t>
    </rPh>
    <rPh sb="2" eb="4">
      <t>チク</t>
    </rPh>
    <rPh sb="4" eb="6">
      <t>セイソウ</t>
    </rPh>
    <rPh sb="6" eb="8">
      <t>シセツ</t>
    </rPh>
    <rPh sb="8" eb="10">
      <t>クミアイ</t>
    </rPh>
    <phoneticPr fontId="10"/>
  </si>
  <si>
    <t>青森県市長会館管理組合</t>
    <rPh sb="0" eb="3">
      <t>アオモリケン</t>
    </rPh>
    <rPh sb="3" eb="5">
      <t>シチョウ</t>
    </rPh>
    <rPh sb="5" eb="7">
      <t>カイカン</t>
    </rPh>
    <rPh sb="7" eb="9">
      <t>カンリ</t>
    </rPh>
    <rPh sb="9" eb="11">
      <t>クミアイ</t>
    </rPh>
    <phoneticPr fontId="10"/>
  </si>
  <si>
    <t>青森県交通災害共済組合</t>
    <rPh sb="0" eb="3">
      <t>アオモリケン</t>
    </rPh>
    <rPh sb="3" eb="5">
      <t>コウツウ</t>
    </rPh>
    <rPh sb="5" eb="7">
      <t>サイガイ</t>
    </rPh>
    <rPh sb="7" eb="9">
      <t>キョウサイ</t>
    </rPh>
    <rPh sb="9" eb="11">
      <t>クミアイ</t>
    </rPh>
    <phoneticPr fontId="10"/>
  </si>
  <si>
    <t>法適用企業</t>
  </si>
  <si>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</si>
  <si>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青森県後期高齢者医療広域連合（特別会計）</t>
    <rPh sb="0" eb="3">
      <t>アオモリケン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</si>
</sst>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D488-4498-A50F-418016CC25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36971</c:v>
                </c:pt>
                <c:pt idx="1">
                  <c:v>41327</c:v>
                </c:pt>
                <c:pt idx="2">
                  <c:v>33118</c:v>
                </c:pt>
                <c:pt idx="3">
                  <c:v>52205</c:v>
                </c:pt>
                <c:pt idx="4">
                  <c:v>25035</c:v>
                </c:pt>
              </c:numCache>
            </c:numRef>
          </c:val>
          <c:smooth val="0"/>
          <c:extLst>
            <c:ext xmlns:c16="http://schemas.microsoft.com/office/drawing/2014/chart" uri="{C3380CC4-5D6E-409C-BE32-E72D297353CC}">
              <c16:uniqueId val="{00000001-D488-4498-A50F-418016CC25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3.54</c:v>
                </c:pt>
                <c:pt idx="1">
                  <c:v>7.01</c:v>
                </c:pt>
                <c:pt idx="2">
                  <c:v>7.57</c:v>
                </c:pt>
                <c:pt idx="3">
                  <c:v>8.73</c:v>
                </c:pt>
                <c:pt idx="4">
                  <c:v>5.17</c:v>
                </c:pt>
              </c:numCache>
            </c:numRef>
          </c:val>
          <c:extLst>
            <c:ext xmlns:c16="http://schemas.microsoft.com/office/drawing/2014/chart" uri="{C3380CC4-5D6E-409C-BE32-E72D297353CC}">
              <c16:uniqueId val="{00000000-8E63-487A-B45E-79579B2592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5.54</c:v>
                </c:pt>
                <c:pt idx="1">
                  <c:v>6.6</c:v>
                </c:pt>
                <c:pt idx="2">
                  <c:v>8.2100000000000009</c:v>
                </c:pt>
                <c:pt idx="3">
                  <c:v>7.76</c:v>
                </c:pt>
                <c:pt idx="4">
                  <c:v>5.61</c:v>
                </c:pt>
              </c:numCache>
            </c:numRef>
          </c:val>
          <c:extLst>
            <c:ext xmlns:c16="http://schemas.microsoft.com/office/drawing/2014/chart" uri="{C3380CC4-5D6E-409C-BE32-E72D297353CC}">
              <c16:uniqueId val="{00000001-8E63-487A-B45E-79579B2592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-0.93</c:v>
                </c:pt>
                <c:pt idx="1">
                  <c:v>2.95</c:v>
                </c:pt>
                <c:pt idx="2">
                  <c:v>-1.8</c:v>
                </c:pt>
                <c:pt idx="3">
                  <c:v>-2.84</c:v>
                </c:pt>
                <c:pt idx="4">
                  <c:v>-9.8800000000000008</c:v>
                </c:pt>
              </c:numCache>
            </c:numRef>
          </c:val>
          <c:smooth val="0"/>
          <c:extLst>
            <c:ext xmlns:c16="http://schemas.microsoft.com/office/drawing/2014/chart" uri="{C3380CC4-5D6E-409C-BE32-E72D297353CC}">
              <c16:uniqueId val="{00000002-8E63-487A-B45E-79579B2592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0.86</c:v>
                </c:pt>
                <c:pt idx="2">
                  <c:v>#N/A</c:v>
                </c:pt>
                <c:pt idx="3">
                  <c:v>0.64</c:v>
                </c:pt>
                <c:pt idx="4">
                  <c:v>#N/A</c:v>
                </c:pt>
                <c:pt idx="5">
                  <c:v>0.66</c:v>
                </c:pt>
                <c:pt idx="6">
                  <c:v>#N/A</c:v>
                </c:pt>
                <c:pt idx="7">
                  <c:v>0.14000000000000001</c:v>
                </c:pt>
                <c:pt idx="8">
                  <c:v>#N/A</c:v>
                </c:pt>
                <c:pt idx="9">
                  <c:v>0.09</c:v>
                </c:pt>
              </c:numCache>
            </c:numRef>
          </c:val>
          <c:extLst>
            <c:ext xmlns:c16="http://schemas.microsoft.com/office/drawing/2014/chart" uri="{C3380CC4-5D6E-409C-BE32-E72D297353CC}">
              <c16:uniqueId val="{00000000-1C72-4BD2-BAEB-877FB42D88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72-4BD2-BAEB-877FB42D885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0.03</c:v>
                </c:pt>
                <c:pt idx="4">
                  <c:v>#N/A</c:v>
                </c:pt>
                <c:pt idx="5">
                  <c:v>0.03</c:v>
                </c:pt>
                <c:pt idx="6">
                  <c:v>#N/A</c:v>
                </c:pt>
                <c:pt idx="7">
                  <c:v>0.12</c:v>
                </c:pt>
                <c:pt idx="8">
                  <c:v>#N/A</c:v>
                </c:pt>
                <c:pt idx="9">
                  <c:v>0.08</c:v>
                </c:pt>
              </c:numCache>
            </c:numRef>
          </c:val>
          <c:extLst>
            <c:ext xmlns:c16="http://schemas.microsoft.com/office/drawing/2014/chart" uri="{C3380CC4-5D6E-409C-BE32-E72D297353CC}">
              <c16:uniqueId val="{00000002-1C72-4BD2-BAEB-877FB42D885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0.14000000000000001</c:v>
                </c:pt>
                <c:pt idx="6">
                  <c:v>#N/A</c:v>
                </c:pt>
                <c:pt idx="7">
                  <c:v>0.13</c:v>
                </c:pt>
                <c:pt idx="8">
                  <c:v>#N/A</c:v>
                </c:pt>
                <c:pt idx="9">
                  <c:v>0.16</c:v>
                </c:pt>
              </c:numCache>
            </c:numRef>
          </c:val>
          <c:extLst>
            <c:ext xmlns:c16="http://schemas.microsoft.com/office/drawing/2014/chart" uri="{C3380CC4-5D6E-409C-BE32-E72D297353CC}">
              <c16:uniqueId val="{00000003-1C72-4BD2-BAEB-877FB42D885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0.46</c:v>
                </c:pt>
                <c:pt idx="2">
                  <c:v>#N/A</c:v>
                </c:pt>
                <c:pt idx="3">
                  <c:v>0.54</c:v>
                </c:pt>
                <c:pt idx="4">
                  <c:v>#N/A</c:v>
                </c:pt>
                <c:pt idx="5">
                  <c:v>0.61</c:v>
                </c:pt>
                <c:pt idx="6">
                  <c:v>#N/A</c:v>
                </c:pt>
                <c:pt idx="7">
                  <c:v>0.2</c:v>
                </c:pt>
                <c:pt idx="8">
                  <c:v>#N/A</c:v>
                </c:pt>
                <c:pt idx="9">
                  <c:v>0.9</c:v>
                </c:pt>
              </c:numCache>
            </c:numRef>
          </c:val>
          <c:extLst>
            <c:ext xmlns:c16="http://schemas.microsoft.com/office/drawing/2014/chart" uri="{C3380CC4-5D6E-409C-BE32-E72D297353CC}">
              <c16:uniqueId val="{00000004-1C72-4BD2-BAEB-877FB42D885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3.54</c:v>
                </c:pt>
                <c:pt idx="2">
                  <c:v>#N/A</c:v>
                </c:pt>
                <c:pt idx="3">
                  <c:v>7</c:v>
                </c:pt>
                <c:pt idx="4">
                  <c:v>#N/A</c:v>
                </c:pt>
                <c:pt idx="5">
                  <c:v>7.58</c:v>
                </c:pt>
                <c:pt idx="6">
                  <c:v>#N/A</c:v>
                </c:pt>
                <c:pt idx="7">
                  <c:v>8.76</c:v>
                </c:pt>
                <c:pt idx="8">
                  <c:v>#N/A</c:v>
                </c:pt>
                <c:pt idx="9">
                  <c:v>5.21</c:v>
                </c:pt>
              </c:numCache>
            </c:numRef>
          </c:val>
          <c:extLst>
            <c:ext xmlns:c16="http://schemas.microsoft.com/office/drawing/2014/chart" uri="{C3380CC4-5D6E-409C-BE32-E72D297353CC}">
              <c16:uniqueId val="{00000005-1C72-4BD2-BAEB-877FB42D885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9.82</c:v>
                </c:pt>
                <c:pt idx="2">
                  <c:v>#N/A</c:v>
                </c:pt>
                <c:pt idx="3">
                  <c:v>7.47</c:v>
                </c:pt>
                <c:pt idx="4">
                  <c:v>#N/A</c:v>
                </c:pt>
                <c:pt idx="5">
                  <c:v>7.84</c:v>
                </c:pt>
                <c:pt idx="6">
                  <c:v>#N/A</c:v>
                </c:pt>
                <c:pt idx="7">
                  <c:v>7.85</c:v>
                </c:pt>
                <c:pt idx="8">
                  <c:v>#N/A</c:v>
                </c:pt>
                <c:pt idx="9">
                  <c:v>6.57</c:v>
                </c:pt>
              </c:numCache>
            </c:numRef>
          </c:val>
          <c:extLst>
            <c:ext xmlns:c16="http://schemas.microsoft.com/office/drawing/2014/chart" uri="{C3380CC4-5D6E-409C-BE32-E72D297353CC}">
              <c16:uniqueId val="{00000006-1C72-4BD2-BAEB-877FB42D8859}"/>
            </c:ext>
          </c:extLst>
        </c:ser>
        <c:ser>
          <c:idx val="7"/>
          <c:order val="7"/>
          <c:tx>
            <c:strRef>
              <c:f>データシート!$A$34</c:f>
              <c:strCache>
                <c:ptCount val="1"/>
                <c:pt idx="0">
                  <c:v>母子父子寡婦福祉資金貸付金特別会計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0.01</c:v>
                </c:pt>
                <c:pt idx="5">
                  <c:v>#N/A</c:v>
                </c:pt>
                <c:pt idx="6">
                  <c:v>0.03</c:v>
                </c:pt>
                <c:pt idx="7">
                  <c:v>#N/A</c:v>
                </c:pt>
                <c:pt idx="8">
                  <c:v>0.03</c:v>
                </c:pt>
                <c:pt idx="9">
                  <c:v>#N/A</c:v>
                </c:pt>
              </c:numCache>
            </c:numRef>
          </c:val>
          <c:extLst>
            <c:ext xmlns:c16="http://schemas.microsoft.com/office/drawing/2014/chart" uri="{C3380CC4-5D6E-409C-BE32-E72D297353CC}">
              <c16:uniqueId val="{00000007-1C72-4BD2-BAEB-877FB42D8859}"/>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0.22</c:v>
                </c:pt>
                <c:pt idx="1">
                  <c:v>#N/A</c:v>
                </c:pt>
                <c:pt idx="2">
                  <c:v>0.2</c:v>
                </c:pt>
                <c:pt idx="3">
                  <c:v>#N/A</c:v>
                </c:pt>
                <c:pt idx="4">
                  <c:v>0.18</c:v>
                </c:pt>
                <c:pt idx="5">
                  <c:v>#N/A</c:v>
                </c:pt>
                <c:pt idx="6">
                  <c:v>0.16</c:v>
                </c:pt>
                <c:pt idx="7">
                  <c:v>#N/A</c:v>
                </c:pt>
                <c:pt idx="8">
                  <c:v>0.16</c:v>
                </c:pt>
                <c:pt idx="9">
                  <c:v>#N/A</c:v>
                </c:pt>
              </c:numCache>
            </c:numRef>
          </c:val>
          <c:extLst>
            <c:ext xmlns:c16="http://schemas.microsoft.com/office/drawing/2014/chart" uri="{C3380CC4-5D6E-409C-BE32-E72D297353CC}">
              <c16:uniqueId val="{00000008-1C72-4BD2-BAEB-877FB42D885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1.49</c:v>
                </c:pt>
                <c:pt idx="1">
                  <c:v>#N/A</c:v>
                </c:pt>
                <c:pt idx="2">
                  <c:v>0.27</c:v>
                </c:pt>
                <c:pt idx="3">
                  <c:v>#N/A</c:v>
                </c:pt>
                <c:pt idx="4">
                  <c:v>0.06</c:v>
                </c:pt>
                <c:pt idx="5">
                  <c:v>#N/A</c:v>
                </c:pt>
                <c:pt idx="6">
                  <c:v>0.48</c:v>
                </c:pt>
                <c:pt idx="7">
                  <c:v>#N/A</c:v>
                </c:pt>
                <c:pt idx="8">
                  <c:v>1.75</c:v>
                </c:pt>
                <c:pt idx="9">
                  <c:v>#N/A</c:v>
                </c:pt>
              </c:numCache>
            </c:numRef>
          </c:val>
          <c:extLst>
            <c:ext xmlns:c16="http://schemas.microsoft.com/office/drawing/2014/chart" uri="{C3380CC4-5D6E-409C-BE32-E72D297353CC}">
              <c16:uniqueId val="{00000009-1C72-4BD2-BAEB-877FB42D88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10011</c:v>
                </c:pt>
                <c:pt idx="5">
                  <c:v>9708</c:v>
                </c:pt>
                <c:pt idx="8">
                  <c:v>9694</c:v>
                </c:pt>
                <c:pt idx="11">
                  <c:v>9816</c:v>
                </c:pt>
                <c:pt idx="14">
                  <c:v>9786</c:v>
                </c:pt>
              </c:numCache>
            </c:numRef>
          </c:val>
          <c:extLst>
            <c:ext xmlns:c16="http://schemas.microsoft.com/office/drawing/2014/chart" uri="{C3380CC4-5D6E-409C-BE32-E72D297353CC}">
              <c16:uniqueId val="{00000000-8AC9-4718-AACE-4D95CB8C3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C9-4718-AACE-4D95CB8C3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63</c:v>
                </c:pt>
                <c:pt idx="6">
                  <c:v>62</c:v>
                </c:pt>
                <c:pt idx="9">
                  <c:v>51</c:v>
                </c:pt>
                <c:pt idx="12">
                  <c:v>40</c:v>
                </c:pt>
              </c:numCache>
            </c:numRef>
          </c:val>
          <c:extLst>
            <c:ext xmlns:c16="http://schemas.microsoft.com/office/drawing/2014/chart" uri="{C3380CC4-5D6E-409C-BE32-E72D297353CC}">
              <c16:uniqueId val="{00000002-8AC9-4718-AACE-4D95CB8C3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206</c:v>
                </c:pt>
                <c:pt idx="3">
                  <c:v>217</c:v>
                </c:pt>
                <c:pt idx="6">
                  <c:v>203</c:v>
                </c:pt>
                <c:pt idx="9">
                  <c:v>194</c:v>
                </c:pt>
                <c:pt idx="12">
                  <c:v>366</c:v>
                </c:pt>
              </c:numCache>
            </c:numRef>
          </c:val>
          <c:extLst>
            <c:ext xmlns:c16="http://schemas.microsoft.com/office/drawing/2014/chart" uri="{C3380CC4-5D6E-409C-BE32-E72D297353CC}">
              <c16:uniqueId val="{00000003-8AC9-4718-AACE-4D95CB8C3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3101</c:v>
                </c:pt>
                <c:pt idx="3">
                  <c:v>3006</c:v>
                </c:pt>
                <c:pt idx="6">
                  <c:v>3084</c:v>
                </c:pt>
                <c:pt idx="9">
                  <c:v>3366</c:v>
                </c:pt>
                <c:pt idx="12">
                  <c:v>3383</c:v>
                </c:pt>
              </c:numCache>
            </c:numRef>
          </c:val>
          <c:extLst>
            <c:ext xmlns:c16="http://schemas.microsoft.com/office/drawing/2014/chart" uri="{C3380CC4-5D6E-409C-BE32-E72D297353CC}">
              <c16:uniqueId val="{00000004-8AC9-4718-AACE-4D95CB8C3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C9-4718-AACE-4D95CB8C3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C9-4718-AACE-4D95CB8C3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14307</c:v>
                </c:pt>
                <c:pt idx="3">
                  <c:v>13603</c:v>
                </c:pt>
                <c:pt idx="6">
                  <c:v>12924</c:v>
                </c:pt>
                <c:pt idx="9">
                  <c:v>12628</c:v>
                </c:pt>
                <c:pt idx="12">
                  <c:v>12457</c:v>
                </c:pt>
              </c:numCache>
            </c:numRef>
          </c:val>
          <c:extLst>
            <c:ext xmlns:c16="http://schemas.microsoft.com/office/drawing/2014/chart" uri="{C3380CC4-5D6E-409C-BE32-E72D297353CC}">
              <c16:uniqueId val="{00000007-8AC9-4718-AACE-4D95CB8C34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7656</c:v>
                </c:pt>
                <c:pt idx="2">
                  <c:v>#N/A</c:v>
                </c:pt>
                <c:pt idx="3">
                  <c:v>#N/A</c:v>
                </c:pt>
                <c:pt idx="4">
                  <c:v>7181</c:v>
                </c:pt>
                <c:pt idx="5">
                  <c:v>#N/A</c:v>
                </c:pt>
                <c:pt idx="6">
                  <c:v>#N/A</c:v>
                </c:pt>
                <c:pt idx="7">
                  <c:v>6579</c:v>
                </c:pt>
                <c:pt idx="8">
                  <c:v>#N/A</c:v>
                </c:pt>
                <c:pt idx="9">
                  <c:v>#N/A</c:v>
                </c:pt>
                <c:pt idx="10">
                  <c:v>6423</c:v>
                </c:pt>
                <c:pt idx="11">
                  <c:v>#N/A</c:v>
                </c:pt>
                <c:pt idx="12">
                  <c:v>#N/A</c:v>
                </c:pt>
                <c:pt idx="13">
                  <c:v>6460</c:v>
                </c:pt>
                <c:pt idx="14">
                  <c:v>#N/A</c:v>
                </c:pt>
              </c:numCache>
            </c:numRef>
          </c:val>
          <c:smooth val="0"/>
          <c:extLst>
            <c:ext xmlns:c16="http://schemas.microsoft.com/office/drawing/2014/chart" uri="{C3380CC4-5D6E-409C-BE32-E72D297353CC}">
              <c16:uniqueId val="{00000008-8AC9-4718-AACE-4D95CB8C34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117443</c:v>
                </c:pt>
                <c:pt idx="5">
                  <c:v>113808</c:v>
                </c:pt>
                <c:pt idx="8">
                  <c:v>109547</c:v>
                </c:pt>
                <c:pt idx="11">
                  <c:v>103611</c:v>
                </c:pt>
                <c:pt idx="14">
                  <c:v>96298</c:v>
                </c:pt>
              </c:numCache>
            </c:numRef>
          </c:val>
          <c:extLst>
            <c:ext xmlns:c16="http://schemas.microsoft.com/office/drawing/2014/chart" uri="{C3380CC4-5D6E-409C-BE32-E72D297353CC}">
              <c16:uniqueId val="{00000000-19F9-4CFB-8262-D49C297B68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4239</c:v>
                </c:pt>
                <c:pt idx="5">
                  <c:v>3485</c:v>
                </c:pt>
                <c:pt idx="8">
                  <c:v>2665</c:v>
                </c:pt>
                <c:pt idx="11">
                  <c:v>1914</c:v>
                </c:pt>
                <c:pt idx="14">
                  <c:v>1330</c:v>
                </c:pt>
              </c:numCache>
            </c:numRef>
          </c:val>
          <c:extLst>
            <c:ext xmlns:c16="http://schemas.microsoft.com/office/drawing/2014/chart" uri="{C3380CC4-5D6E-409C-BE32-E72D297353CC}">
              <c16:uniqueId val="{00000001-19F9-4CFB-8262-D49C297B68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9449</c:v>
                </c:pt>
                <c:pt idx="5">
                  <c:v>10438</c:v>
                </c:pt>
                <c:pt idx="8">
                  <c:v>12326</c:v>
                </c:pt>
                <c:pt idx="11">
                  <c:v>13286</c:v>
                </c:pt>
                <c:pt idx="14">
                  <c:v>11814</c:v>
                </c:pt>
              </c:numCache>
            </c:numRef>
          </c:val>
          <c:extLst>
            <c:ext xmlns:c16="http://schemas.microsoft.com/office/drawing/2014/chart" uri="{C3380CC4-5D6E-409C-BE32-E72D297353CC}">
              <c16:uniqueId val="{00000002-19F9-4CFB-8262-D49C297B68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F9-4CFB-8262-D49C297B68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F9-4CFB-8262-D49C297B68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F9-4CFB-8262-D49C297B68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13103</c:v>
                </c:pt>
                <c:pt idx="3">
                  <c:v>13474</c:v>
                </c:pt>
                <c:pt idx="6">
                  <c:v>13696</c:v>
                </c:pt>
                <c:pt idx="9">
                  <c:v>14316</c:v>
                </c:pt>
                <c:pt idx="12">
                  <c:v>14506</c:v>
                </c:pt>
              </c:numCache>
            </c:numRef>
          </c:val>
          <c:extLst>
            <c:ext xmlns:c16="http://schemas.microsoft.com/office/drawing/2014/chart" uri="{C3380CC4-5D6E-409C-BE32-E72D297353CC}">
              <c16:uniqueId val="{00000006-19F9-4CFB-8262-D49C297B68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2316</c:v>
                </c:pt>
                <c:pt idx="3">
                  <c:v>2237</c:v>
                </c:pt>
                <c:pt idx="6">
                  <c:v>2033</c:v>
                </c:pt>
                <c:pt idx="9">
                  <c:v>2159</c:v>
                </c:pt>
                <c:pt idx="12">
                  <c:v>2068</c:v>
                </c:pt>
              </c:numCache>
            </c:numRef>
          </c:val>
          <c:extLst>
            <c:ext xmlns:c16="http://schemas.microsoft.com/office/drawing/2014/chart" uri="{C3380CC4-5D6E-409C-BE32-E72D297353CC}">
              <c16:uniqueId val="{00000007-19F9-4CFB-8262-D49C297B68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34639</c:v>
                </c:pt>
                <c:pt idx="3">
                  <c:v>32423</c:v>
                </c:pt>
                <c:pt idx="6">
                  <c:v>30883</c:v>
                </c:pt>
                <c:pt idx="9">
                  <c:v>29856</c:v>
                </c:pt>
                <c:pt idx="12">
                  <c:v>29941</c:v>
                </c:pt>
              </c:numCache>
            </c:numRef>
          </c:val>
          <c:extLst>
            <c:ext xmlns:c16="http://schemas.microsoft.com/office/drawing/2014/chart" uri="{C3380CC4-5D6E-409C-BE32-E72D297353CC}">
              <c16:uniqueId val="{00000008-19F9-4CFB-8262-D49C297B68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F9-4CFB-8262-D49C297B68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133006</c:v>
                </c:pt>
                <c:pt idx="3">
                  <c:v>128986</c:v>
                </c:pt>
                <c:pt idx="6">
                  <c:v>123425</c:v>
                </c:pt>
                <c:pt idx="9">
                  <c:v>119806</c:v>
                </c:pt>
                <c:pt idx="12">
                  <c:v>112319</c:v>
                </c:pt>
              </c:numCache>
            </c:numRef>
          </c:val>
          <c:extLst>
            <c:ext xmlns:c16="http://schemas.microsoft.com/office/drawing/2014/chart" uri="{C3380CC4-5D6E-409C-BE32-E72D297353CC}">
              <c16:uniqueId val="{0000000A-19F9-4CFB-8262-D49C297B68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51932</c:v>
                </c:pt>
                <c:pt idx="2">
                  <c:v>#N/A</c:v>
                </c:pt>
                <c:pt idx="3">
                  <c:v>#N/A</c:v>
                </c:pt>
                <c:pt idx="4">
                  <c:v>49387</c:v>
                </c:pt>
                <c:pt idx="5">
                  <c:v>#N/A</c:v>
                </c:pt>
                <c:pt idx="6">
                  <c:v>#N/A</c:v>
                </c:pt>
                <c:pt idx="7">
                  <c:v>45500</c:v>
                </c:pt>
                <c:pt idx="8">
                  <c:v>#N/A</c:v>
                </c:pt>
                <c:pt idx="9">
                  <c:v>#N/A</c:v>
                </c:pt>
                <c:pt idx="10">
                  <c:v>47326</c:v>
                </c:pt>
                <c:pt idx="11">
                  <c:v>#N/A</c:v>
                </c:pt>
                <c:pt idx="12">
                  <c:v>#N/A</c:v>
                </c:pt>
                <c:pt idx="13">
                  <c:v>49392</c:v>
                </c:pt>
                <c:pt idx="14">
                  <c:v>#N/A</c:v>
                </c:pt>
              </c:numCache>
            </c:numRef>
          </c:val>
          <c:smooth val="0"/>
          <c:extLst>
            <c:ext xmlns:c16="http://schemas.microsoft.com/office/drawing/2014/chart" uri="{C3380CC4-5D6E-409C-BE32-E72D297353CC}">
              <c16:uniqueId val="{0000000B-19F9-4CFB-8262-D49C297B68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5585</c:v>
                </c:pt>
                <c:pt idx="1">
                  <c:v>5351</c:v>
                </c:pt>
                <c:pt idx="2">
                  <c:v>3929</c:v>
                </c:pt>
              </c:numCache>
            </c:numRef>
          </c:val>
          <c:extLst>
            <c:ext xmlns:c16="http://schemas.microsoft.com/office/drawing/2014/chart" uri="{C3380CC4-5D6E-409C-BE32-E72D297353CC}">
              <c16:uniqueId val="{00000000-5098-4EBA-ABCF-80640D3EA3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c:v>
                </c:pt>
                <c:pt idx="1">
                  <c:v>581</c:v>
                </c:pt>
                <c:pt idx="2">
                  <c:v>850</c:v>
                </c:pt>
              </c:numCache>
            </c:numRef>
          </c:val>
          <c:extLst>
            <c:ext xmlns:c16="http://schemas.microsoft.com/office/drawing/2014/chart" uri="{C3380CC4-5D6E-409C-BE32-E72D297353CC}">
              <c16:uniqueId val="{00000001-5098-4EBA-ABCF-80640D3EA3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4212</c:v>
                </c:pt>
                <c:pt idx="1">
                  <c:v>4236</c:v>
                </c:pt>
                <c:pt idx="2">
                  <c:v>4490</c:v>
                </c:pt>
              </c:numCache>
            </c:numRef>
          </c:val>
          <c:extLst>
            <c:ext xmlns:c16="http://schemas.microsoft.com/office/drawing/2014/chart" uri="{C3380CC4-5D6E-409C-BE32-E72D297353CC}">
              <c16:uniqueId val="{00000002-5098-4EBA-ABCF-80640D3EA3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元利償還金等は、過去の道路整備等に係る地方債の償還が終了したことに加え、公共投資経費に充当する市債発行額の抑制等を実施してきたことにより、近年は減少傾向にある。</a:t>
          </a:r>
        </a:p>
        <a:p>
          <a:r>
            <a:rPr kumimoji="1" lang="ja-JP" altLang="en-US" sz="1400">
              <a:solidFill>
                <a:schemeClr val="tx1"/>
              </a:solidFill>
              <a:latin typeface="ＭＳ ゴシック" pitchFamily="49" charset="-128"/>
              <a:ea typeface="ＭＳ ゴシック" pitchFamily="49" charset="-128"/>
            </a:rPr>
            <a:t>　今後も、交付税措置のある比較的有利な市債の活用や、公債費負担の平準化を図り、実質公債費比率の抑制に努めていく。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新ごみ処理施設整備事業及び青森市・浪岡町合併に伴うまちづくり関連事業等の大規模プロジェクトの実施等により、市債残高が将来負担額の大半を占めているが、市債の発行抑制を実施してきたことなどにより、投資的経費に充当する市債の残高は減少しており、将来負担額も減少傾向にある。</a:t>
          </a:r>
        </a:p>
        <a:p>
          <a:r>
            <a:rPr kumimoji="1" lang="ja-JP" altLang="en-US" sz="1400">
              <a:solidFill>
                <a:schemeClr val="tx1"/>
              </a:solidFill>
              <a:latin typeface="ＭＳ ゴシック" pitchFamily="49" charset="-128"/>
              <a:ea typeface="ＭＳ ゴシック" pitchFamily="49" charset="-128"/>
            </a:rPr>
            <a:t>　充当可能財源等のうち、充当可能特定歳入及び充当可能基金は減少していることから、財源調整のための財政調整基金や減債基金などの取り崩し額の抑制など、今後も行財政改革プランに基づき、基金残高の確保に努めていくこととしている。</a:t>
          </a:r>
        </a:p>
        <a:p>
          <a:r>
            <a:rPr kumimoji="1" lang="ja-JP" altLang="en-US" sz="1400">
              <a:solidFill>
                <a:schemeClr val="tx1"/>
              </a:solidFill>
              <a:latin typeface="ＭＳ ゴシック" pitchFamily="49" charset="-128"/>
              <a:ea typeface="ＭＳ ゴシック" pitchFamily="49" charset="-128"/>
            </a:rPr>
            <a:t>　将来負担比率においては、近年減少傾向にあったものが上昇に転じたことから、今後においても将来負担に配慮した市債発行や公債費償還の適正化に努めていく。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青森県青森市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・財政調整積立金の残高は、決算剰余金等による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億円の積立を行ったものの、豪雪災害への対応に係る経費や給与改定に伴う人件費の増加等のため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・市債管理基金の残高は、令和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年度の普通交付税として前倒しで交付され、当該基金に積み立てていた令和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年度の臨時財政対策債の元利償還金相当分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億円の取崩しを行ったものの、令和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年度の普通交付税として前倒しで交付された後年度における臨時財政対策債の元利償還金相当分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・その他特定目的基金の残高は、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億円を取り崩したものの、寄附金等により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・財政調整積立金（財政調整基金）及び市債管理基金（減債基金）は、財源調整のための基金として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億円確保に向けた取組を継続することとしている。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スポーツ活動振興基金：市民のスポーツ活動の振興を図るための事業（「スポーツ振興施設運営管理事業（スポーツ施設管理）」、「青森市総合体育館及び青い森セントラルパーク等運営事業」等）の実施に基金を充当する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・元気都市あおもり応援基金：本市を応援しようとする個人又は団体から受ける寄附金を財源として事業を実施することにより、市民と共に進める市政を推進し、元気都市あおもりを実現するため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・青森市地域振興基金：本市における地域住民の連帯の強化又は地域振興等に資するため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・青森市スポーツ活動振興基金：市民のスポーツ活動の振興を図るため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・青森市大井青少年育成事業基金：青少年の健全育成事業の一層の推進を図り、次代を担う人間性豊かな人材の育成に資するため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・青森市社会福祉事業基金：市民の社会奉仕活動を推進し、併せて社会福祉事業の充実を図るため</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・元気都市あおもり応援基金：元気都市あおもりを実現するための事業の財源として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億円の取崩しを行ったものの、令和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年度に受け入れた寄附金の一部等で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・青森市スポーツ活動振興基金：市民のスポーツ活動の振興を図るための事業の財源として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億円の取崩しを行ったものの、青森市次世代健康・スポーツ振興基金廃止関連収入等で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青森市スポーツ活動振興基金：市民のスポーツ活動の振興を図るための事業（「スポーツ振興施設運営管理事業（スポーツ施設管理）」、「青森市総合体育館及び青い森セントラルパーク等運営事業」等）の実施に基金を充当する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・その他の基金：予算編成の過程で積極的に基金の活用を行っていく予定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・豪雪災害への対応に係る経費や給与改定に伴う人件費の増加等による取崩の増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・財政調整積立金（財政調整基金）及び市債管理基金（減債基金）は、財源調整のための基金として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億円確保に向けた取組を継続することとしている。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・臨時財政対策債の元利償還金の一部が前倒しで交付税措置されたことによる積立の増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・財政調整積立金（財政調整基金）及び市債管理基金（減債基金）は、財源調整のための基金として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億円確保に向けた取組を継続することとしている。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青森県青森市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263,512
262,074
824.61
139,510,142
135,601,470
3,625,302
70,088,211
112,319,379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物価高騰や人件費の上昇に伴い基準財政需要額、基準財政収入額はともに増加しているが、財政力指数は横ばいの</a:t>
          </a:r>
          <a:r>
            <a:rPr kumimoji="1" lang="en-US" altLang="ja-JP" sz="1300">
              <a:solidFill>
                <a:schemeClr val="tx1"/>
              </a:solidFill>
              <a:latin typeface="ＭＳ Ｐゴシック" panose="020B0600070205080204" pitchFamily="50" charset="-128"/>
              <a:ea typeface="ＭＳ Ｐゴシック" panose="020B0600070205080204" pitchFamily="50" charset="-128"/>
            </a:rPr>
            <a:t>0.55</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であり、類似団体と比較すると下位に位置している。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人口減少や少子高齢化等に伴う更なる基準財政収入額の減少や人件費の増に伴う基準財政需要額の増加も見込まれており、依然として厳しい状況が続くものと考えられるが、引き続き、定員管理計画・行財政改革プラン・財政プランを着実に推進し、歳入の確保及び歳出の削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入においては、地方特例交付金や普通交付税が増となったものの、給与改定や会計年度任用職員の勤勉手当支給開始、経常的な社会福祉事業の需要増による扶助費の増により歳出一般財源が増加したことから、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92.4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％となり、類似団体と比較すると平均をやや下回っている。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65</xdr:row>
      <xdr:rowOff>149437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81621"/>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137371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89123"/>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7651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765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115164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26898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105850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定年退職者数の増や基幹業務システム標準化の経費増により、人口一人当たりの人件費・物件費等の決算額は、前年度に比べ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23,648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143,768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円となり、類似団体と比較すると平均を上回っている。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今後も行財政改革による取組や、適正な定員管理を継続していく。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146346</xdr:rowOff>
    </xdr:from>
    <xdr:to>
      <xdr:col>23</xdr:col>
      <xdr:colOff>133350</xdr:colOff>
      <xdr:row>85</xdr:row>
      <xdr:rowOff>107517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5246"/>
          <a:ext cx="838200" cy="4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146346</xdr:rowOff>
    </xdr:from>
    <xdr:to>
      <xdr:col>19</xdr:col>
      <xdr:colOff>133350</xdr:colOff>
      <xdr:row>83</xdr:row>
      <xdr:rowOff>133632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05246"/>
          <a:ext cx="889000" cy="15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121869</xdr:rowOff>
    </xdr:from>
    <xdr:to>
      <xdr:col>15</xdr:col>
      <xdr:colOff>82550</xdr:colOff>
      <xdr:row>83</xdr:row>
      <xdr:rowOff>133632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52219"/>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67703</xdr:rowOff>
    </xdr:from>
    <xdr:to>
      <xdr:col>11</xdr:col>
      <xdr:colOff>31750</xdr:colOff>
      <xdr:row>83</xdr:row>
      <xdr:rowOff>121869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6603"/>
          <a:ext cx="889000" cy="2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56717</xdr:rowOff>
    </xdr:from>
    <xdr:to>
      <xdr:col>23</xdr:col>
      <xdr:colOff>184150</xdr:colOff>
      <xdr:row>85</xdr:row>
      <xdr:rowOff>158317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28794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0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95546</xdr:rowOff>
    </xdr:from>
    <xdr:to>
      <xdr:col>19</xdr:col>
      <xdr:colOff>184150</xdr:colOff>
      <xdr:row>83</xdr:row>
      <xdr:rowOff>25696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35873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82832</xdr:rowOff>
    </xdr:from>
    <xdr:to>
      <xdr:col>15</xdr:col>
      <xdr:colOff>133350</xdr:colOff>
      <xdr:row>84</xdr:row>
      <xdr:rowOff>12982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23159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71069</xdr:rowOff>
    </xdr:from>
    <xdr:to>
      <xdr:col>11</xdr:col>
      <xdr:colOff>82550</xdr:colOff>
      <xdr:row>84</xdr:row>
      <xdr:rowOff>1219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157446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8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16903</xdr:rowOff>
    </xdr:from>
    <xdr:to>
      <xdr:col>7</xdr:col>
      <xdr:colOff>31750</xdr:colOff>
      <xdr:row>82</xdr:row>
      <xdr:rowOff>118503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128680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給与制度や諸手当については、人事院勧告や青森県人事委員会勧告を勘案し、適時適切に見直すこととしており、ラスパイレス指数は高齢・高給の職員が退職したことにより変動が生じたため、前年度に比べ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96.2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今後も、市民理解が得られる給与制度の運営に努めていく。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103188</xdr:rowOff>
    </xdr:from>
    <xdr:to>
      <xdr:col>81</xdr:col>
      <xdr:colOff>44450</xdr:colOff>
      <xdr:row>83</xdr:row>
      <xdr:rowOff>118269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33353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118269</xdr:rowOff>
    </xdr:from>
    <xdr:to>
      <xdr:col>77</xdr:col>
      <xdr:colOff>44450</xdr:colOff>
      <xdr:row>84</xdr:row>
      <xdr:rowOff>22225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48619"/>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52388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240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52388</xdr:rowOff>
    </xdr:from>
    <xdr:to>
      <xdr:col>68</xdr:col>
      <xdr:colOff>152400</xdr:colOff>
      <xdr:row>84</xdr:row>
      <xdr:rowOff>82550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45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52388</xdr:rowOff>
    </xdr:from>
    <xdr:to>
      <xdr:col>81</xdr:col>
      <xdr:colOff>95250</xdr:colOff>
      <xdr:row>83</xdr:row>
      <xdr:rowOff>153988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68915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2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67469</xdr:rowOff>
    </xdr:from>
    <xdr:to>
      <xdr:col>77</xdr:col>
      <xdr:colOff>95250</xdr:colOff>
      <xdr:row>83</xdr:row>
      <xdr:rowOff>169069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7796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06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1588</xdr:rowOff>
    </xdr:from>
    <xdr:to>
      <xdr:col>68</xdr:col>
      <xdr:colOff>203200</xdr:colOff>
      <xdr:row>84</xdr:row>
      <xdr:rowOff>103188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113365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7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月に策定した定員管理計画（令和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年度）に基づき、新たな行政需要への対応、業務量に応じた職員配置、定年引上げに伴う職員配置の見直し等への対応を基本方針とした定員管理を実施しており、前年度に比べ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ポイント増となったが、引き続き類似団体平均を下回っている状況にある。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127000</xdr:rowOff>
    </xdr:from>
    <xdr:to>
      <xdr:col>81</xdr:col>
      <xdr:colOff>44450</xdr:colOff>
      <xdr:row>59</xdr:row>
      <xdr:rowOff>363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071100"/>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92528</xdr:rowOff>
    </xdr:from>
    <xdr:to>
      <xdr:col>77</xdr:col>
      <xdr:colOff>44450</xdr:colOff>
      <xdr:row>58</xdr:row>
      <xdr:rowOff>127000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0366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92528</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0056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37374</xdr:rowOff>
    </xdr:from>
    <xdr:to>
      <xdr:col>68</xdr:col>
      <xdr:colOff>152400</xdr:colOff>
      <xdr:row>58</xdr:row>
      <xdr:rowOff>61504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99814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121013</xdr:rowOff>
    </xdr:from>
    <xdr:to>
      <xdr:col>81</xdr:col>
      <xdr:colOff>95250</xdr:colOff>
      <xdr:row>59</xdr:row>
      <xdr:rowOff>51163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137540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9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76200</xdr:rowOff>
    </xdr:from>
    <xdr:to>
      <xdr:col>77</xdr:col>
      <xdr:colOff>95250</xdr:colOff>
      <xdr:row>59</xdr:row>
      <xdr:rowOff>6350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16527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41728</xdr:rowOff>
    </xdr:from>
    <xdr:to>
      <xdr:col>73</xdr:col>
      <xdr:colOff>44450</xdr:colOff>
      <xdr:row>58</xdr:row>
      <xdr:rowOff>143328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153505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10704</xdr:rowOff>
    </xdr:from>
    <xdr:to>
      <xdr:col>68</xdr:col>
      <xdr:colOff>203200</xdr:colOff>
      <xdr:row>58</xdr:row>
      <xdr:rowOff>112304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122481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158024</xdr:rowOff>
    </xdr:from>
    <xdr:to>
      <xdr:col>64</xdr:col>
      <xdr:colOff>152400</xdr:colOff>
      <xdr:row>58</xdr:row>
      <xdr:rowOff>88174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99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98351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6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これまで国の経済対策に呼応した公共投資の実施や大規模な施設整備事業の実施に際し、交付税措置のある比較的有利な市債の活用や公債費負担の平準化を図ってきたところ、単年度比でみると対前年度より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a:t>
          </a:r>
          <a:r>
            <a:rPr kumimoji="1" lang="en-US" altLang="ja-JP" sz="1300">
              <a:solidFill>
                <a:schemeClr val="tx1"/>
              </a:solidFill>
              <a:latin typeface="ＭＳ Ｐゴシック" panose="020B0600070205080204" pitchFamily="50" charset="-128"/>
              <a:ea typeface="ＭＳ Ｐゴシック" panose="020B0600070205080204" pitchFamily="50" charset="-128"/>
            </a:rPr>
            <a:t>R05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10.8</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R06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10.7</a:t>
          </a:r>
          <a:r>
            <a:rPr kumimoji="1" lang="ja-JP" altLang="en-US" sz="1300">
              <a:solidFill>
                <a:schemeClr val="tx1"/>
              </a:solidFill>
              <a:latin typeface="ＭＳ Ｐゴシック" panose="020B0600070205080204" pitchFamily="50" charset="-128"/>
              <a:ea typeface="ＭＳ Ｐゴシック" panose="020B0600070205080204" pitchFamily="50" charset="-128"/>
            </a:rPr>
            <a:t>％）し、前年度の算定値と比較すると前年度より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10.9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今後においても、公共投資経費に充当する市債発行額を可能な限り抑制することなどを継続的に実施し、比率の改善を図っていく。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119380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45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12277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4917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12277</xdr:rowOff>
    </xdr:from>
    <xdr:to>
      <xdr:col>72</xdr:col>
      <xdr:colOff>203200</xdr:colOff>
      <xdr:row>44</xdr:row>
      <xdr:rowOff>100754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5560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100754</xdr:rowOff>
    </xdr:from>
    <xdr:to>
      <xdr:col>68</xdr:col>
      <xdr:colOff>152400</xdr:colOff>
      <xdr:row>45</xdr:row>
      <xdr:rowOff>9737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6445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132927</xdr:rowOff>
    </xdr:from>
    <xdr:to>
      <xdr:col>73</xdr:col>
      <xdr:colOff>44450</xdr:colOff>
      <xdr:row>44</xdr:row>
      <xdr:rowOff>63077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47854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49954</xdr:rowOff>
    </xdr:from>
    <xdr:to>
      <xdr:col>68</xdr:col>
      <xdr:colOff>203200</xdr:colOff>
      <xdr:row>44</xdr:row>
      <xdr:rowOff>151554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136331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130387</xdr:rowOff>
    </xdr:from>
    <xdr:to>
      <xdr:col>64</xdr:col>
      <xdr:colOff>152400</xdr:colOff>
      <xdr:row>45</xdr:row>
      <xdr:rowOff>60537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45314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地方債の発行を抑制してきたことに伴う地方債残高の減少等はみられるものの、充当可能基金の減少等により、将来負担比率は前年度に比べ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81.6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％となった。今後においても、将来負担に配慮した地方債発行と公債費償還の適正化に努めていく。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134264</xdr:rowOff>
    </xdr:from>
    <xdr:to>
      <xdr:col>81</xdr:col>
      <xdr:colOff>44450</xdr:colOff>
      <xdr:row>18</xdr:row>
      <xdr:rowOff>152603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220364"/>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113995</xdr:rowOff>
    </xdr:from>
    <xdr:to>
      <xdr:col>77</xdr:col>
      <xdr:colOff>44450</xdr:colOff>
      <xdr:row>18</xdr:row>
      <xdr:rowOff>134264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200095"/>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113995</xdr:rowOff>
    </xdr:from>
    <xdr:to>
      <xdr:col>72</xdr:col>
      <xdr:colOff>203200</xdr:colOff>
      <xdr:row>18</xdr:row>
      <xdr:rowOff>159360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200095"/>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159360</xdr:rowOff>
    </xdr:from>
    <xdr:to>
      <xdr:col>68</xdr:col>
      <xdr:colOff>152400</xdr:colOff>
      <xdr:row>19</xdr:row>
      <xdr:rowOff>55474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2454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101803</xdr:rowOff>
    </xdr:from>
    <xdr:to>
      <xdr:col>81</xdr:col>
      <xdr:colOff>95250</xdr:colOff>
      <xdr:row>19</xdr:row>
      <xdr:rowOff>31953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73880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5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83464</xdr:rowOff>
    </xdr:from>
    <xdr:to>
      <xdr:col>77</xdr:col>
      <xdr:colOff>95250</xdr:colOff>
      <xdr:row>19</xdr:row>
      <xdr:rowOff>13615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69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169841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5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63195</xdr:rowOff>
    </xdr:from>
    <xdr:to>
      <xdr:col>73</xdr:col>
      <xdr:colOff>44450</xdr:colOff>
      <xdr:row>18</xdr:row>
      <xdr:rowOff>164795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1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149572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23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108560</xdr:rowOff>
    </xdr:from>
    <xdr:to>
      <xdr:col>68</xdr:col>
      <xdr:colOff>203200</xdr:colOff>
      <xdr:row>19</xdr:row>
      <xdr:rowOff>38710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23487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4674</xdr:rowOff>
    </xdr:from>
    <xdr:to>
      <xdr:col>64</xdr:col>
      <xdr:colOff>152400</xdr:colOff>
      <xdr:row>19</xdr:row>
      <xdr:rowOff>106274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91051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青森県青森市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263,512
262,074
824.61
139,510,142
135,601,470
3,625,302
70,088,211
112,319,379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人事院勧告及び青森県人事委員会勧告を勘案した初任給及び若年層の給料月額等の引上げ改定により、人件費が前年度から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ポイントの増となったものの、定員管理計画による人件費の抑制もあることから、類似団体の中で最も低い割合となっている。</a:t>
          </a:r>
        </a:p>
        <a:p>
          <a:r>
            <a:rPr kumimoji="1" lang="ja-JP" altLang="en-US" sz="1200">
              <a:latin typeface="ＭＳ Ｐゴシック" panose="020B0600070205080204" pitchFamily="50" charset="-128"/>
              <a:ea typeface="ＭＳ Ｐゴシック" panose="020B0600070205080204" pitchFamily="50" charset="-128"/>
            </a:rPr>
            <a:t>　今後も、定員管理計画を基本としながら、施設の管理体制の見直し、指定管理者制度の導入、アウトソーシングの活用など行財政改革の取組を推進し、適正な定員管理を継続していく。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157480</xdr:rowOff>
    </xdr:from>
    <xdr:to>
      <xdr:col>24</xdr:col>
      <xdr:colOff>25400</xdr:colOff>
      <xdr:row>33</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43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157480</xdr:rowOff>
    </xdr:from>
    <xdr:to>
      <xdr:col>19</xdr:col>
      <xdr:colOff>187325</xdr:colOff>
      <xdr:row>33</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4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142240</xdr:rowOff>
    </xdr:from>
    <xdr:to>
      <xdr:col>15</xdr:col>
      <xdr:colOff>98425</xdr:colOff>
      <xdr:row>33</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28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142240</xdr:rowOff>
    </xdr:from>
    <xdr:to>
      <xdr:col>11</xdr:col>
      <xdr:colOff>9525</xdr:colOff>
      <xdr:row>33</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28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160020</xdr:rowOff>
    </xdr:from>
    <xdr:to>
      <xdr:col>24</xdr:col>
      <xdr:colOff>76200</xdr:colOff>
      <xdr:row>33</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68597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106680</xdr:rowOff>
    </xdr:from>
    <xdr:to>
      <xdr:col>20</xdr:col>
      <xdr:colOff>38100</xdr:colOff>
      <xdr:row>33</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6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167640</xdr:rowOff>
    </xdr:from>
    <xdr:to>
      <xdr:col>15</xdr:col>
      <xdr:colOff>149225</xdr:colOff>
      <xdr:row>33</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91440</xdr:rowOff>
    </xdr:from>
    <xdr:to>
      <xdr:col>11</xdr:col>
      <xdr:colOff>60325</xdr:colOff>
      <xdr:row>33</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152400</xdr:rowOff>
    </xdr:from>
    <xdr:to>
      <xdr:col>6</xdr:col>
      <xdr:colOff>171450</xdr:colOff>
      <xdr:row>33</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基幹業務システム標準化に伴うシステム更新等による増額の一方で、定期接種への移行に伴う新型コロナウイルスワクチン接種関連経費等の減額により、物件費に充当した一般財源は前年度と比較して横ばいとなっており、類似団体平均を</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％下回っている。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物価高騰に伴い今後も増加傾向が見込まれる状況にあることから、施設の管理体制の見直し、指定管理者制度の導入、アウトソーシングの活用など行財政改革の取組を推進し、継続的に経費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物価高騰に直面する住民税非課税世帯に対する給付金や定額減税しきれない方への補足給付、障害者総合支援法に基づいて支出する扶助費が増加し、前年度と比較して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今後においても、高齢化社会の進展や障がい者福祉施策、児童福祉施策の課題に対応していく必要があることから、適正なサービス提供に努め適正な扶助費の管理に取り組んでいく。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44450</xdr:rowOff>
    </xdr:from>
    <xdr:to>
      <xdr:col>24</xdr:col>
      <xdr:colOff>25400</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0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44450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95250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71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165100</xdr:rowOff>
    </xdr:from>
    <xdr:to>
      <xdr:col>20</xdr:col>
      <xdr:colOff>38100</xdr:colOff>
      <xdr:row>59</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記録的な豪雪に伴う除排雪経費の増加等により維持補修費が増加したため、その他の経費に充当した一般財源は増加し、前年度と比較して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地域特性である除排雪経費により、類似団体平均よりも高い値で推移しており、毎年の降雪状況により事業費の増減が大きいものの、除排雪体制や出動の効率化等により経費の節減に努めていく。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76200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63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9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8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公営事業会計や一部事務組合負担金への支出金・負担金は増加した一方で、物価高騰対策事業の補助費等に充当した一般財源が減少したことにより、前年度と比較して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ポイント減少したため、類似団体平均を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近年は概ね横ばいで推移しているため、引き続き経費削減に取り組んでいく。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123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21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132859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国の経済対策に呼応した公共投資や小中学校の改築などの大規模事業の実施にあたり市債を発行してきたことから、公債費に係る経常収支比率は類似団体平均を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今後も合併特例債事業や臨時財政対策債に係る償還もあることから、中期財政見通しにより、可能な限り将来的な数値を把握し、適正な公債費の管理に努めていく。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010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5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92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229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障がい者の居宅サービスや通所支援事業を始めとした扶助費の増、人事院勧告に伴う職員給与の増や会計年度任用職員への勤勉手当の支給による増、定年延長に伴う退職手当の増等の人件費の増等により公債費以外の経費に充当した一般財源は増加し、前年度と比較し</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増となった。類似団体平均よりも低い数値で推移しているものの、人件費や物件費等については、人件費・物価高騰の影響もあり、上昇傾向にあることから、自主財源確保や業務内容の見直しなどにより、健全な運営を維持できるよう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69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628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153670</xdr:rowOff>
    </xdr:from>
    <xdr:to>
      <xdr:col>73</xdr:col>
      <xdr:colOff>180975</xdr:colOff>
      <xdr:row>75</xdr:row>
      <xdr:rowOff>104140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09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153670</xdr:rowOff>
    </xdr:from>
    <xdr:to>
      <xdr:col>69</xdr:col>
      <xdr:colOff>92075</xdr:colOff>
      <xdr:row>75</xdr:row>
      <xdr:rowOff>111760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4097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102870</xdr:rowOff>
    </xdr:from>
    <xdr:to>
      <xdr:col>69</xdr:col>
      <xdr:colOff>142875</xdr:colOff>
      <xdr:row>75</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青森県青森市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66878</xdr:rowOff>
    </xdr:from>
    <xdr:to>
      <xdr:col>29</xdr:col>
      <xdr:colOff>127000</xdr:colOff>
      <xdr:row>17</xdr:row>
      <xdr:rowOff>104292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7703"/>
          <a:ext cx="647700" cy="208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104292</xdr:rowOff>
    </xdr:from>
    <xdr:to>
      <xdr:col>26</xdr:col>
      <xdr:colOff>50800</xdr:colOff>
      <xdr:row>17</xdr:row>
      <xdr:rowOff>128067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6567"/>
          <a:ext cx="698500" cy="2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128067</xdr:rowOff>
    </xdr:from>
    <xdr:to>
      <xdr:col>22</xdr:col>
      <xdr:colOff>114300</xdr:colOff>
      <xdr:row>17</xdr:row>
      <xdr:rowOff>161061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0342"/>
          <a:ext cx="698500" cy="3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161061</xdr:rowOff>
    </xdr:from>
    <xdr:to>
      <xdr:col>18</xdr:col>
      <xdr:colOff>177800</xdr:colOff>
      <xdr:row>18</xdr:row>
      <xdr:rowOff>41846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3336"/>
          <a:ext cx="698500" cy="52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16078</xdr:rowOff>
    </xdr:from>
    <xdr:to>
      <xdr:col>29</xdr:col>
      <xdr:colOff>177800</xdr:colOff>
      <xdr:row>16</xdr:row>
      <xdr:rowOff>117678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6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159605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53492</xdr:rowOff>
    </xdr:from>
    <xdr:to>
      <xdr:col>26</xdr:col>
      <xdr:colOff>101600</xdr:colOff>
      <xdr:row>17</xdr:row>
      <xdr:rowOff>155092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5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139869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2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77267</xdr:rowOff>
    </xdr:from>
    <xdr:to>
      <xdr:col>22</xdr:col>
      <xdr:colOff>165100</xdr:colOff>
      <xdr:row>18</xdr:row>
      <xdr:rowOff>7417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163644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110261</xdr:rowOff>
    </xdr:from>
    <xdr:to>
      <xdr:col>19</xdr:col>
      <xdr:colOff>38100</xdr:colOff>
      <xdr:row>18</xdr:row>
      <xdr:rowOff>40411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162496</xdr:rowOff>
    </xdr:from>
    <xdr:to>
      <xdr:col>15</xdr:col>
      <xdr:colOff>101600</xdr:colOff>
      <xdr:row>18</xdr:row>
      <xdr:rowOff>92646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77424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317005</xdr:rowOff>
    </xdr:from>
    <xdr:to>
      <xdr:col>29</xdr:col>
      <xdr:colOff>127000</xdr:colOff>
      <xdr:row>33</xdr:row>
      <xdr:rowOff>336093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241555"/>
          <a:ext cx="6477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327863</xdr:rowOff>
    </xdr:from>
    <xdr:to>
      <xdr:col>26</xdr:col>
      <xdr:colOff>50800</xdr:colOff>
      <xdr:row>33</xdr:row>
      <xdr:rowOff>336093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252413"/>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256387</xdr:rowOff>
    </xdr:from>
    <xdr:to>
      <xdr:col>22</xdr:col>
      <xdr:colOff>114300</xdr:colOff>
      <xdr:row>33</xdr:row>
      <xdr:rowOff>327863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180937"/>
          <a:ext cx="698500" cy="7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203391</xdr:rowOff>
    </xdr:from>
    <xdr:to>
      <xdr:col>18</xdr:col>
      <xdr:colOff>177800</xdr:colOff>
      <xdr:row>33</xdr:row>
      <xdr:rowOff>256387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127941"/>
          <a:ext cx="698500" cy="5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266205</xdr:rowOff>
    </xdr:from>
    <xdr:to>
      <xdr:col>29</xdr:col>
      <xdr:colOff>177800</xdr:colOff>
      <xdr:row>34</xdr:row>
      <xdr:rowOff>24905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9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174782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9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285293</xdr:rowOff>
    </xdr:from>
    <xdr:to>
      <xdr:col>26</xdr:col>
      <xdr:colOff>101600</xdr:colOff>
      <xdr:row>34</xdr:row>
      <xdr:rowOff>43993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0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54170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7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277063</xdr:rowOff>
    </xdr:from>
    <xdr:to>
      <xdr:col>22</xdr:col>
      <xdr:colOff>165100</xdr:colOff>
      <xdr:row>34</xdr:row>
      <xdr:rowOff>35763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0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45940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7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205587</xdr:rowOff>
    </xdr:from>
    <xdr:to>
      <xdr:col>19</xdr:col>
      <xdr:colOff>38100</xdr:colOff>
      <xdr:row>33</xdr:row>
      <xdr:rowOff>307187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3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145914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9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152591</xdr:rowOff>
    </xdr:from>
    <xdr:to>
      <xdr:col>15</xdr:col>
      <xdr:colOff>101600</xdr:colOff>
      <xdr:row>33</xdr:row>
      <xdr:rowOff>254191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7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92918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4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青森県青森市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263,512
262,074
824.61
139,510,142
135,601,470
3,625,302
70,088,211
112,319,379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141843</xdr:rowOff>
    </xdr:from>
    <xdr:to>
      <xdr:col>24</xdr:col>
      <xdr:colOff>62865</xdr:colOff>
      <xdr:row>37</xdr:row>
      <xdr:rowOff>162789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5343"/>
          <a:ext cx="1270" cy="1221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166616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5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162789</xdr:rowOff>
    </xdr:from>
    <xdr:to>
      <xdr:col>24</xdr:col>
      <xdr:colOff>152400</xdr:colOff>
      <xdr:row>37</xdr:row>
      <xdr:rowOff>162789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50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88520</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141843</xdr:rowOff>
    </xdr:from>
    <xdr:to>
      <xdr:col>24</xdr:col>
      <xdr:colOff>152400</xdr:colOff>
      <xdr:row>30</xdr:row>
      <xdr:rowOff>141843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26257</xdr:rowOff>
    </xdr:from>
    <xdr:to>
      <xdr:col>24</xdr:col>
      <xdr:colOff>63500</xdr:colOff>
      <xdr:row>38</xdr:row>
      <xdr:rowOff>54832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369907"/>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134923</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9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112046</xdr:rowOff>
    </xdr:from>
    <xdr:to>
      <xdr:col>24</xdr:col>
      <xdr:colOff>114300</xdr:colOff>
      <xdr:row>35</xdr:row>
      <xdr:rowOff>42196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94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20513</xdr:rowOff>
    </xdr:from>
    <xdr:to>
      <xdr:col>19</xdr:col>
      <xdr:colOff>177800</xdr:colOff>
      <xdr:row>38</xdr:row>
      <xdr:rowOff>54832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535613"/>
          <a:ext cx="889000" cy="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119304</xdr:rowOff>
    </xdr:from>
    <xdr:to>
      <xdr:col>20</xdr:col>
      <xdr:colOff>38100</xdr:colOff>
      <xdr:row>36</xdr:row>
      <xdr:rowOff>49454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65981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20513</xdr:rowOff>
    </xdr:from>
    <xdr:to>
      <xdr:col>15</xdr:col>
      <xdr:colOff>50800</xdr:colOff>
      <xdr:row>38</xdr:row>
      <xdr:rowOff>94637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535613"/>
          <a:ext cx="889000" cy="7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101159</xdr:rowOff>
    </xdr:from>
    <xdr:to>
      <xdr:col>15</xdr:col>
      <xdr:colOff>101600</xdr:colOff>
      <xdr:row>36</xdr:row>
      <xdr:rowOff>31309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47836</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94637</xdr:rowOff>
    </xdr:from>
    <xdr:to>
      <xdr:col>10</xdr:col>
      <xdr:colOff>114300</xdr:colOff>
      <xdr:row>38</xdr:row>
      <xdr:rowOff>99609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60973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119104</xdr:rowOff>
    </xdr:from>
    <xdr:to>
      <xdr:col>10</xdr:col>
      <xdr:colOff>165100</xdr:colOff>
      <xdr:row>36</xdr:row>
      <xdr:rowOff>49254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65781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8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138478</xdr:rowOff>
    </xdr:from>
    <xdr:to>
      <xdr:col>6</xdr:col>
      <xdr:colOff>38100</xdr:colOff>
      <xdr:row>36</xdr:row>
      <xdr:rowOff>68628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3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85155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1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146907</xdr:rowOff>
    </xdr:from>
    <xdr:to>
      <xdr:col>24</xdr:col>
      <xdr:colOff>114300</xdr:colOff>
      <xdr:row>37</xdr:row>
      <xdr:rowOff>77057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125334</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4032</xdr:rowOff>
    </xdr:from>
    <xdr:to>
      <xdr:col>20</xdr:col>
      <xdr:colOff>38100</xdr:colOff>
      <xdr:row>38</xdr:row>
      <xdr:rowOff>105632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96759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141164</xdr:rowOff>
    </xdr:from>
    <xdr:to>
      <xdr:col>15</xdr:col>
      <xdr:colOff>101600</xdr:colOff>
      <xdr:row>38</xdr:row>
      <xdr:rowOff>71313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484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57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43837</xdr:rowOff>
    </xdr:from>
    <xdr:to>
      <xdr:col>10</xdr:col>
      <xdr:colOff>165100</xdr:colOff>
      <xdr:row>38</xdr:row>
      <xdr:rowOff>145437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5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5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48809</xdr:rowOff>
    </xdr:from>
    <xdr:to>
      <xdr:col>6</xdr:col>
      <xdr:colOff>38100</xdr:colOff>
      <xdr:row>38</xdr:row>
      <xdr:rowOff>150409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141536</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5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21" name="物件費グラフ枠">
          <a:extLst>
            <a:ext uri="{FF2B5EF4-FFF2-40B4-BE49-F238E27FC236}">
              <a16:creationId xmlns:a16="http://schemas.microsoft.com/office/drawing/2014/main" id="{00000000-0008-0000-0600-000079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3" name="物件費最小値テキスト">
          <a:extLst>
            <a:ext uri="{FF2B5EF4-FFF2-40B4-BE49-F238E27FC236}">
              <a16:creationId xmlns:a16="http://schemas.microsoft.com/office/drawing/2014/main" id="{00000000-0008-0000-0600-00007B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5" name="物件費最大値テキスト">
          <a:extLst>
            <a:ext uri="{FF2B5EF4-FFF2-40B4-BE49-F238E27FC236}">
              <a16:creationId xmlns:a16="http://schemas.microsoft.com/office/drawing/2014/main" id="{00000000-0008-0000-0600-00007D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89694</xdr:rowOff>
    </xdr:from>
    <xdr:to>
      <xdr:col>24</xdr:col>
      <xdr:colOff>63500</xdr:colOff>
      <xdr:row>56</xdr:row>
      <xdr:rowOff>165246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3797300" y="9690894"/>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8" name="物件費平均値テキスト">
          <a:extLst>
            <a:ext uri="{FF2B5EF4-FFF2-40B4-BE49-F238E27FC236}">
              <a16:creationId xmlns:a16="http://schemas.microsoft.com/office/drawing/2014/main" id="{00000000-0008-0000-0600-000080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137528</xdr:rowOff>
    </xdr:from>
    <xdr:to>
      <xdr:col>19</xdr:col>
      <xdr:colOff>177800</xdr:colOff>
      <xdr:row>56</xdr:row>
      <xdr:rowOff>165246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2908300" y="9738728"/>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137528</xdr:rowOff>
    </xdr:from>
    <xdr:to>
      <xdr:col>15</xdr:col>
      <xdr:colOff>50800</xdr:colOff>
      <xdr:row>56</xdr:row>
      <xdr:rowOff>158302</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flipV="1">
          <a:off x="2019300" y="9738728"/>
          <a:ext cx="88900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158302</xdr:rowOff>
    </xdr:from>
    <xdr:to>
      <xdr:col>10</xdr:col>
      <xdr:colOff>114300</xdr:colOff>
      <xdr:row>57</xdr:row>
      <xdr:rowOff>130784</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flipV="1">
          <a:off x="1130300" y="9759502"/>
          <a:ext cx="889000" cy="14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9" name="フローチャート: 判断 138">
          <a:extLst>
            <a:ext uri="{FF2B5EF4-FFF2-40B4-BE49-F238E27FC236}">
              <a16:creationId xmlns:a16="http://schemas.microsoft.com/office/drawing/2014/main" id="{00000000-0008-0000-0600-00008B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38894</xdr:rowOff>
    </xdr:from>
    <xdr:to>
      <xdr:col>24</xdr:col>
      <xdr:colOff>114300</xdr:colOff>
      <xdr:row>56</xdr:row>
      <xdr:rowOff>140494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4584700" y="96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17321</xdr:rowOff>
    </xdr:from>
    <xdr:ext cx="534377" cy="259045"/>
    <xdr:sp macro="" textlink="">
      <xdr:nvSpPr>
        <xdr:cNvPr id="147" name="物件費該当値テキスト">
          <a:extLst>
            <a:ext uri="{FF2B5EF4-FFF2-40B4-BE49-F238E27FC236}">
              <a16:creationId xmlns:a16="http://schemas.microsoft.com/office/drawing/2014/main" id="{00000000-0008-0000-0600-000093000000}"/>
            </a:ext>
          </a:extLst>
        </xdr:cNvPr>
        <xdr:cNvSpPr txBox="1"/>
      </xdr:nvSpPr>
      <xdr:spPr>
        <a:xfrm>
          <a:off x="4686300" y="96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114446</xdr:rowOff>
    </xdr:from>
    <xdr:to>
      <xdr:col>20</xdr:col>
      <xdr:colOff>38100</xdr:colOff>
      <xdr:row>57</xdr:row>
      <xdr:rowOff>44596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3746500" y="97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35723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3530111" y="98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86728</xdr:rowOff>
    </xdr:from>
    <xdr:to>
      <xdr:col>15</xdr:col>
      <xdr:colOff>101600</xdr:colOff>
      <xdr:row>57</xdr:row>
      <xdr:rowOff>16878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28575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8005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2641111" y="97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107502</xdr:rowOff>
    </xdr:from>
    <xdr:to>
      <xdr:col>10</xdr:col>
      <xdr:colOff>165100</xdr:colOff>
      <xdr:row>57</xdr:row>
      <xdr:rowOff>37652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968500" y="97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28779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1752111" y="98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79984</xdr:rowOff>
    </xdr:from>
    <xdr:to>
      <xdr:col>6</xdr:col>
      <xdr:colOff>38100</xdr:colOff>
      <xdr:row>58</xdr:row>
      <xdr:rowOff>10134</xdr:rowOff>
    </xdr:to>
    <xdr:sp macro="" textlink="">
      <xdr:nvSpPr>
        <xdr:cNvPr id="154" name="楕円 153">
          <a:extLst>
            <a:ext uri="{FF2B5EF4-FFF2-40B4-BE49-F238E27FC236}">
              <a16:creationId xmlns:a16="http://schemas.microsoft.com/office/drawing/2014/main" id="{00000000-0008-0000-0600-00009A000000}"/>
            </a:ext>
          </a:extLst>
        </xdr:cNvPr>
        <xdr:cNvSpPr/>
      </xdr:nvSpPr>
      <xdr:spPr>
        <a:xfrm>
          <a:off x="1079500" y="98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xdr:rowOff>
    </xdr:from>
    <xdr:ext cx="534377"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863111" y="99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2" name="正方形/長方形 161">
          <a:extLst>
            <a:ext uri="{FF2B5EF4-FFF2-40B4-BE49-F238E27FC236}">
              <a16:creationId xmlns:a16="http://schemas.microsoft.com/office/drawing/2014/main" id="{00000000-0008-0000-0600-0000A2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3" name="正方形/長方形 162">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86756</xdr:rowOff>
    </xdr:from>
    <xdr:to>
      <xdr:col>24</xdr:col>
      <xdr:colOff>63500</xdr:colOff>
      <xdr:row>74</xdr:row>
      <xdr:rowOff>157805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2088256"/>
          <a:ext cx="838200" cy="7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159314</xdr:rowOff>
    </xdr:from>
    <xdr:to>
      <xdr:col>19</xdr:col>
      <xdr:colOff>177800</xdr:colOff>
      <xdr:row>74</xdr:row>
      <xdr:rowOff>157805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2503714"/>
          <a:ext cx="889000" cy="3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70480</xdr:rowOff>
    </xdr:from>
    <xdr:to>
      <xdr:col>15</xdr:col>
      <xdr:colOff>50800</xdr:colOff>
      <xdr:row>72</xdr:row>
      <xdr:rowOff>159314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2414880"/>
          <a:ext cx="889000" cy="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70480</xdr:rowOff>
    </xdr:from>
    <xdr:to>
      <xdr:col>10</xdr:col>
      <xdr:colOff>114300</xdr:colOff>
      <xdr:row>73</xdr:row>
      <xdr:rowOff>143952</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2414880"/>
          <a:ext cx="889000" cy="24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35956</xdr:rowOff>
    </xdr:from>
    <xdr:to>
      <xdr:col>24</xdr:col>
      <xdr:colOff>114300</xdr:colOff>
      <xdr:row>70</xdr:row>
      <xdr:rowOff>137556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20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160433</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19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107005</xdr:rowOff>
    </xdr:from>
    <xdr:to>
      <xdr:col>20</xdr:col>
      <xdr:colOff>38100</xdr:colOff>
      <xdr:row>75</xdr:row>
      <xdr:rowOff>37155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27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53682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30111" y="125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108514</xdr:rowOff>
    </xdr:from>
    <xdr:to>
      <xdr:col>15</xdr:col>
      <xdr:colOff>101600</xdr:colOff>
      <xdr:row>73</xdr:row>
      <xdr:rowOff>38664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24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55191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41111" y="1222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19680</xdr:rowOff>
    </xdr:from>
    <xdr:to>
      <xdr:col>10</xdr:col>
      <xdr:colOff>165100</xdr:colOff>
      <xdr:row>72</xdr:row>
      <xdr:rowOff>121280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2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137807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52111" y="121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93152</xdr:rowOff>
    </xdr:from>
    <xdr:to>
      <xdr:col>6</xdr:col>
      <xdr:colOff>38100</xdr:colOff>
      <xdr:row>74</xdr:row>
      <xdr:rowOff>23302</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26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39829</xdr:rowOff>
    </xdr:from>
    <xdr:ext cx="534377"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63111" y="123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95004</xdr:rowOff>
    </xdr:from>
    <xdr:to>
      <xdr:col>24</xdr:col>
      <xdr:colOff>63500</xdr:colOff>
      <xdr:row>93</xdr:row>
      <xdr:rowOff>151991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039854"/>
          <a:ext cx="8382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151991</xdr:rowOff>
    </xdr:from>
    <xdr:to>
      <xdr:col>19</xdr:col>
      <xdr:colOff>177800</xdr:colOff>
      <xdr:row>94</xdr:row>
      <xdr:rowOff>158728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096841"/>
          <a:ext cx="889000" cy="17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164672</xdr:rowOff>
    </xdr:from>
    <xdr:to>
      <xdr:col>15</xdr:col>
      <xdr:colOff>50800</xdr:colOff>
      <xdr:row>94</xdr:row>
      <xdr:rowOff>158728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2019300" y="16109522"/>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164672</xdr:rowOff>
    </xdr:from>
    <xdr:to>
      <xdr:col>10</xdr:col>
      <xdr:colOff>114300</xdr:colOff>
      <xdr:row>95</xdr:row>
      <xdr:rowOff>124764</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109522"/>
          <a:ext cx="889000" cy="30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44204</xdr:rowOff>
    </xdr:from>
    <xdr:to>
      <xdr:col>24</xdr:col>
      <xdr:colOff>114300</xdr:colOff>
      <xdr:row>93</xdr:row>
      <xdr:rowOff>145804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59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67081</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584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101191</xdr:rowOff>
    </xdr:from>
    <xdr:to>
      <xdr:col>20</xdr:col>
      <xdr:colOff>38100</xdr:colOff>
      <xdr:row>94</xdr:row>
      <xdr:rowOff>31341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0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47868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582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107928</xdr:rowOff>
    </xdr:from>
    <xdr:to>
      <xdr:col>15</xdr:col>
      <xdr:colOff>101600</xdr:colOff>
      <xdr:row>95</xdr:row>
      <xdr:rowOff>38078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22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54605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08795" y="159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113872</xdr:rowOff>
    </xdr:from>
    <xdr:to>
      <xdr:col>10</xdr:col>
      <xdr:colOff>165100</xdr:colOff>
      <xdr:row>94</xdr:row>
      <xdr:rowOff>44022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0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60549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19795" y="1583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73964</xdr:rowOff>
    </xdr:from>
    <xdr:to>
      <xdr:col>6</xdr:col>
      <xdr:colOff>38100</xdr:colOff>
      <xdr:row>96</xdr:row>
      <xdr:rowOff>4114</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3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20641</xdr:rowOff>
    </xdr:from>
    <xdr:ext cx="599010"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30795" y="1613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a:extLst>
            <a:ext uri="{FF2B5EF4-FFF2-40B4-BE49-F238E27FC236}">
              <a16:creationId xmlns:a16="http://schemas.microsoft.com/office/drawing/2014/main" id="{00000000-0008-0000-0600-00002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7" name="補助費等最小値テキスト">
          <a:extLst>
            <a:ext uri="{FF2B5EF4-FFF2-40B4-BE49-F238E27FC236}">
              <a16:creationId xmlns:a16="http://schemas.microsoft.com/office/drawing/2014/main" id="{00000000-0008-0000-0600-000029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9" name="補助費等最大値テキスト">
          <a:extLst>
            <a:ext uri="{FF2B5EF4-FFF2-40B4-BE49-F238E27FC236}">
              <a16:creationId xmlns:a16="http://schemas.microsoft.com/office/drawing/2014/main" id="{00000000-0008-0000-0600-00002B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113912</xdr:rowOff>
    </xdr:from>
    <xdr:to>
      <xdr:col>55</xdr:col>
      <xdr:colOff>0</xdr:colOff>
      <xdr:row>36</xdr:row>
      <xdr:rowOff>5686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9639300" y="6114662"/>
          <a:ext cx="8382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2" name="補助費等平均値テキスト">
          <a:extLst>
            <a:ext uri="{FF2B5EF4-FFF2-40B4-BE49-F238E27FC236}">
              <a16:creationId xmlns:a16="http://schemas.microsoft.com/office/drawing/2014/main" id="{00000000-0008-0000-0600-00002E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68126</xdr:rowOff>
    </xdr:from>
    <xdr:to>
      <xdr:col>50</xdr:col>
      <xdr:colOff>114300</xdr:colOff>
      <xdr:row>35</xdr:row>
      <xdr:rowOff>113912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8750300" y="6068876"/>
          <a:ext cx="889000" cy="4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68126</xdr:rowOff>
    </xdr:from>
    <xdr:to>
      <xdr:col>45</xdr:col>
      <xdr:colOff>177800</xdr:colOff>
      <xdr:row>36</xdr:row>
      <xdr:rowOff>24028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7861300" y="6068876"/>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118636</xdr:rowOff>
    </xdr:from>
    <xdr:to>
      <xdr:col>41</xdr:col>
      <xdr:colOff>50800</xdr:colOff>
      <xdr:row>36</xdr:row>
      <xdr:rowOff>24028</xdr:rowOff>
    </xdr:to>
    <xdr:cxnSp macro="">
      <xdr:nvCxnSpPr>
        <xdr:cNvPr id="310" name="直線コネクタ 309">
          <a:extLst>
            <a:ext uri="{FF2B5EF4-FFF2-40B4-BE49-F238E27FC236}">
              <a16:creationId xmlns:a16="http://schemas.microsoft.com/office/drawing/2014/main" id="{00000000-0008-0000-0600-000036010000}"/>
            </a:ext>
          </a:extLst>
        </xdr:cNvPr>
        <xdr:cNvCxnSpPr/>
      </xdr:nvCxnSpPr>
      <xdr:spPr>
        <a:xfrm>
          <a:off x="6972300" y="5090686"/>
          <a:ext cx="889000" cy="110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3" name="フローチャート: 判断 312">
          <a:extLst>
            <a:ext uri="{FF2B5EF4-FFF2-40B4-BE49-F238E27FC236}">
              <a16:creationId xmlns:a16="http://schemas.microsoft.com/office/drawing/2014/main" id="{00000000-0008-0000-0600-000039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126336</xdr:rowOff>
    </xdr:from>
    <xdr:to>
      <xdr:col>55</xdr:col>
      <xdr:colOff>50800</xdr:colOff>
      <xdr:row>36</xdr:row>
      <xdr:rowOff>56486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10426700" y="61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149213</xdr:rowOff>
    </xdr:from>
    <xdr:ext cx="534377" cy="259045"/>
    <xdr:sp macro="" textlink="">
      <xdr:nvSpPr>
        <xdr:cNvPr id="321" name="補助費等該当値テキスト">
          <a:extLst>
            <a:ext uri="{FF2B5EF4-FFF2-40B4-BE49-F238E27FC236}">
              <a16:creationId xmlns:a16="http://schemas.microsoft.com/office/drawing/2014/main" id="{00000000-0008-0000-0600-000041010000}"/>
            </a:ext>
          </a:extLst>
        </xdr:cNvPr>
        <xdr:cNvSpPr txBox="1"/>
      </xdr:nvSpPr>
      <xdr:spPr>
        <a:xfrm>
          <a:off x="10528300" y="59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63112</xdr:rowOff>
    </xdr:from>
    <xdr:to>
      <xdr:col>50</xdr:col>
      <xdr:colOff>165100</xdr:colOff>
      <xdr:row>35</xdr:row>
      <xdr:rowOff>164712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9588500" y="60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9789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9372111" y="58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17326</xdr:rowOff>
    </xdr:from>
    <xdr:to>
      <xdr:col>46</xdr:col>
      <xdr:colOff>38100</xdr:colOff>
      <xdr:row>35</xdr:row>
      <xdr:rowOff>118926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8699500" y="60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135453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8483111" y="57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144678</xdr:rowOff>
    </xdr:from>
    <xdr:to>
      <xdr:col>41</xdr:col>
      <xdr:colOff>101600</xdr:colOff>
      <xdr:row>36</xdr:row>
      <xdr:rowOff>74828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7810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91355</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7594111" y="592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67836</xdr:rowOff>
    </xdr:from>
    <xdr:to>
      <xdr:col>36</xdr:col>
      <xdr:colOff>165100</xdr:colOff>
      <xdr:row>29</xdr:row>
      <xdr:rowOff>169436</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6921500" y="50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14513</xdr:rowOff>
    </xdr:from>
    <xdr:ext cx="599010"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672795" y="481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116745</xdr:rowOff>
    </xdr:from>
    <xdr:to>
      <xdr:col>55</xdr:col>
      <xdr:colOff>0</xdr:colOff>
      <xdr:row>58</xdr:row>
      <xdr:rowOff>119983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9639300" y="9546495"/>
          <a:ext cx="838200" cy="5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116745</xdr:rowOff>
    </xdr:from>
    <xdr:to>
      <xdr:col>50</xdr:col>
      <xdr:colOff>114300</xdr:colOff>
      <xdr:row>57</xdr:row>
      <xdr:rowOff>137452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8750300" y="9546495"/>
          <a:ext cx="889000" cy="3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152521</xdr:rowOff>
    </xdr:from>
    <xdr:to>
      <xdr:col>45</xdr:col>
      <xdr:colOff>177800</xdr:colOff>
      <xdr:row>57</xdr:row>
      <xdr:rowOff>137452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7861300" y="9753721"/>
          <a:ext cx="889000" cy="1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152521</xdr:rowOff>
    </xdr:from>
    <xdr:to>
      <xdr:col>41</xdr:col>
      <xdr:colOff>50800</xdr:colOff>
      <xdr:row>57</xdr:row>
      <xdr:rowOff>64053</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753721"/>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69183</xdr:rowOff>
    </xdr:from>
    <xdr:to>
      <xdr:col>55</xdr:col>
      <xdr:colOff>50800</xdr:colOff>
      <xdr:row>58</xdr:row>
      <xdr:rowOff>170783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100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155560</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9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65945</xdr:rowOff>
    </xdr:from>
    <xdr:to>
      <xdr:col>50</xdr:col>
      <xdr:colOff>165100</xdr:colOff>
      <xdr:row>55</xdr:row>
      <xdr:rowOff>167545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4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12622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2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86652</xdr:rowOff>
    </xdr:from>
    <xdr:to>
      <xdr:col>46</xdr:col>
      <xdr:colOff>38100</xdr:colOff>
      <xdr:row>58</xdr:row>
      <xdr:rowOff>16802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8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7929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99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101721</xdr:rowOff>
    </xdr:from>
    <xdr:to>
      <xdr:col>41</xdr:col>
      <xdr:colOff>101600</xdr:colOff>
      <xdr:row>57</xdr:row>
      <xdr:rowOff>31871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7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22998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7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13253</xdr:rowOff>
    </xdr:from>
    <xdr:to>
      <xdr:col>36</xdr:col>
      <xdr:colOff>165100</xdr:colOff>
      <xdr:row>57</xdr:row>
      <xdr:rowOff>114853</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7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105980</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987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136499</xdr:rowOff>
    </xdr:from>
    <xdr:to>
      <xdr:col>55</xdr:col>
      <xdr:colOff>0</xdr:colOff>
      <xdr:row>78</xdr:row>
      <xdr:rowOff>112954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2480899"/>
          <a:ext cx="838200" cy="10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136499</xdr:rowOff>
    </xdr:from>
    <xdr:to>
      <xdr:col>50</xdr:col>
      <xdr:colOff>114300</xdr:colOff>
      <xdr:row>76</xdr:row>
      <xdr:rowOff>41021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2480899"/>
          <a:ext cx="889000" cy="5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36982</xdr:rowOff>
    </xdr:from>
    <xdr:to>
      <xdr:col>45</xdr:col>
      <xdr:colOff>177800</xdr:colOff>
      <xdr:row>76</xdr:row>
      <xdr:rowOff>41021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2895732"/>
          <a:ext cx="889000" cy="17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36982</xdr:rowOff>
    </xdr:from>
    <xdr:to>
      <xdr:col>41</xdr:col>
      <xdr:colOff>50800</xdr:colOff>
      <xdr:row>76</xdr:row>
      <xdr:rowOff>73940</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2895732"/>
          <a:ext cx="889000" cy="20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62154</xdr:rowOff>
    </xdr:from>
    <xdr:to>
      <xdr:col>55</xdr:col>
      <xdr:colOff>50800</xdr:colOff>
      <xdr:row>78</xdr:row>
      <xdr:rowOff>163754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148531</xdr:rowOff>
    </xdr:from>
    <xdr:ext cx="469744"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3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85699</xdr:rowOff>
    </xdr:from>
    <xdr:to>
      <xdr:col>50</xdr:col>
      <xdr:colOff>165100</xdr:colOff>
      <xdr:row>73</xdr:row>
      <xdr:rowOff>15849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24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32376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2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161671</xdr:rowOff>
    </xdr:from>
    <xdr:to>
      <xdr:col>46</xdr:col>
      <xdr:colOff>38100</xdr:colOff>
      <xdr:row>76</xdr:row>
      <xdr:rowOff>91821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0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108348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7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157632</xdr:rowOff>
    </xdr:from>
    <xdr:to>
      <xdr:col>41</xdr:col>
      <xdr:colOff>101600</xdr:colOff>
      <xdr:row>75</xdr:row>
      <xdr:rowOff>87782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28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104309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6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23140</xdr:rowOff>
    </xdr:from>
    <xdr:to>
      <xdr:col>36</xdr:col>
      <xdr:colOff>165100</xdr:colOff>
      <xdr:row>76</xdr:row>
      <xdr:rowOff>124740</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0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115867</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31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45993</xdr:rowOff>
    </xdr:from>
    <xdr:to>
      <xdr:col>55</xdr:col>
      <xdr:colOff>0</xdr:colOff>
      <xdr:row>97</xdr:row>
      <xdr:rowOff>105411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676643"/>
          <a:ext cx="838200" cy="5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105411</xdr:rowOff>
    </xdr:from>
    <xdr:to>
      <xdr:col>50</xdr:col>
      <xdr:colOff>114300</xdr:colOff>
      <xdr:row>97</xdr:row>
      <xdr:rowOff>131051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736061"/>
          <a:ext cx="8890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36964</xdr:rowOff>
    </xdr:from>
    <xdr:to>
      <xdr:col>45</xdr:col>
      <xdr:colOff>177800</xdr:colOff>
      <xdr:row>97</xdr:row>
      <xdr:rowOff>131051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667614"/>
          <a:ext cx="889000" cy="9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36964</xdr:rowOff>
    </xdr:from>
    <xdr:to>
      <xdr:col>41</xdr:col>
      <xdr:colOff>50800</xdr:colOff>
      <xdr:row>97</xdr:row>
      <xdr:rowOff>49688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667614"/>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166643</xdr:rowOff>
    </xdr:from>
    <xdr:to>
      <xdr:col>55</xdr:col>
      <xdr:colOff>50800</xdr:colOff>
      <xdr:row>97</xdr:row>
      <xdr:rowOff>96793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6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145070</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54611</xdr:rowOff>
    </xdr:from>
    <xdr:to>
      <xdr:col>50</xdr:col>
      <xdr:colOff>165100</xdr:colOff>
      <xdr:row>97</xdr:row>
      <xdr:rowOff>156211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6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147338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80251</xdr:rowOff>
    </xdr:from>
    <xdr:to>
      <xdr:col>46</xdr:col>
      <xdr:colOff>38100</xdr:colOff>
      <xdr:row>98</xdr:row>
      <xdr:rowOff>10401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7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8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157614</xdr:rowOff>
    </xdr:from>
    <xdr:to>
      <xdr:col>41</xdr:col>
      <xdr:colOff>101600</xdr:colOff>
      <xdr:row>97</xdr:row>
      <xdr:rowOff>87764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78891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170338</xdr:rowOff>
    </xdr:from>
    <xdr:to>
      <xdr:col>36</xdr:col>
      <xdr:colOff>165100</xdr:colOff>
      <xdr:row>97</xdr:row>
      <xdr:rowOff>100488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6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91615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72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69052</xdr:rowOff>
    </xdr:from>
    <xdr:to>
      <xdr:col>85</xdr:col>
      <xdr:colOff>127000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481300" y="6755602"/>
          <a:ext cx="8382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69052</xdr:rowOff>
    </xdr:from>
    <xdr:to>
      <xdr:col>81</xdr:col>
      <xdr:colOff>50800</xdr:colOff>
      <xdr:row>39</xdr:row>
      <xdr:rowOff>88211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4592300" y="6755602"/>
          <a:ext cx="889000" cy="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88211</xdr:rowOff>
    </xdr:from>
    <xdr:to>
      <xdr:col>76</xdr:col>
      <xdr:colOff>114300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3703300" y="6774761"/>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18252</xdr:rowOff>
    </xdr:from>
    <xdr:to>
      <xdr:col>81</xdr:col>
      <xdr:colOff>101600</xdr:colOff>
      <xdr:row>39</xdr:row>
      <xdr:rowOff>119852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7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110979</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92017" y="6797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37411</xdr:rowOff>
    </xdr:from>
    <xdr:to>
      <xdr:col>76</xdr:col>
      <xdr:colOff>165100</xdr:colOff>
      <xdr:row>39</xdr:row>
      <xdr:rowOff>139011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7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130138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35333" y="6816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30498</xdr:rowOff>
    </xdr:from>
    <xdr:to>
      <xdr:col>85</xdr:col>
      <xdr:colOff>127000</xdr:colOff>
      <xdr:row>75</xdr:row>
      <xdr:rowOff>32121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89248"/>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23091</xdr:rowOff>
    </xdr:from>
    <xdr:to>
      <xdr:col>81</xdr:col>
      <xdr:colOff>50800</xdr:colOff>
      <xdr:row>75</xdr:row>
      <xdr:rowOff>32121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881841"/>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147038</xdr:rowOff>
    </xdr:from>
    <xdr:to>
      <xdr:col>76</xdr:col>
      <xdr:colOff>114300</xdr:colOff>
      <xdr:row>75</xdr:row>
      <xdr:rowOff>23091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834338"/>
          <a:ext cx="889000" cy="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107993</xdr:rowOff>
    </xdr:from>
    <xdr:to>
      <xdr:col>71</xdr:col>
      <xdr:colOff>177800</xdr:colOff>
      <xdr:row>74</xdr:row>
      <xdr:rowOff>147038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795293"/>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151148</xdr:rowOff>
    </xdr:from>
    <xdr:to>
      <xdr:col>85</xdr:col>
      <xdr:colOff>177800</xdr:colOff>
      <xdr:row>75</xdr:row>
      <xdr:rowOff>81298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2575</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152771</xdr:rowOff>
    </xdr:from>
    <xdr:to>
      <xdr:col>81</xdr:col>
      <xdr:colOff>101600</xdr:colOff>
      <xdr:row>75</xdr:row>
      <xdr:rowOff>82921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4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99448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1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143741</xdr:rowOff>
    </xdr:from>
    <xdr:to>
      <xdr:col>76</xdr:col>
      <xdr:colOff>165100</xdr:colOff>
      <xdr:row>75</xdr:row>
      <xdr:rowOff>73891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90418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96238</xdr:rowOff>
    </xdr:from>
    <xdr:to>
      <xdr:col>72</xdr:col>
      <xdr:colOff>38100</xdr:colOff>
      <xdr:row>75</xdr:row>
      <xdr:rowOff>26388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42915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57193</xdr:rowOff>
    </xdr:from>
    <xdr:to>
      <xdr:col>67</xdr:col>
      <xdr:colOff>101600</xdr:colOff>
      <xdr:row>74</xdr:row>
      <xdr:rowOff>158793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7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3870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5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58413</xdr:rowOff>
    </xdr:from>
    <xdr:to>
      <xdr:col>85</xdr:col>
      <xdr:colOff>127000</xdr:colOff>
      <xdr:row>98</xdr:row>
      <xdr:rowOff>149740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60513"/>
          <a:ext cx="838200" cy="9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149740</xdr:rowOff>
    </xdr:from>
    <xdr:to>
      <xdr:col>81</xdr:col>
      <xdr:colOff>50800</xdr:colOff>
      <xdr:row>99</xdr:row>
      <xdr:rowOff>19686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51840"/>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19686</xdr:rowOff>
    </xdr:from>
    <xdr:to>
      <xdr:col>76</xdr:col>
      <xdr:colOff>114300</xdr:colOff>
      <xdr:row>99</xdr:row>
      <xdr:rowOff>20486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9323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20486</xdr:rowOff>
    </xdr:from>
    <xdr:to>
      <xdr:col>71</xdr:col>
      <xdr:colOff>177800</xdr:colOff>
      <xdr:row>99</xdr:row>
      <xdr:rowOff>24391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94036"/>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7613</xdr:rowOff>
    </xdr:from>
    <xdr:to>
      <xdr:col>85</xdr:col>
      <xdr:colOff>177800</xdr:colOff>
      <xdr:row>98</xdr:row>
      <xdr:rowOff>109213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157490</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98940</xdr:rowOff>
    </xdr:from>
    <xdr:to>
      <xdr:col>81</xdr:col>
      <xdr:colOff>101600</xdr:colOff>
      <xdr:row>99</xdr:row>
      <xdr:rowOff>29090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20217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140336</xdr:rowOff>
    </xdr:from>
    <xdr:to>
      <xdr:col>76</xdr:col>
      <xdr:colOff>165100</xdr:colOff>
      <xdr:row>99</xdr:row>
      <xdr:rowOff>70486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61613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141136</xdr:rowOff>
    </xdr:from>
    <xdr:to>
      <xdr:col>72</xdr:col>
      <xdr:colOff>38100</xdr:colOff>
      <xdr:row>99</xdr:row>
      <xdr:rowOff>71286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62413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145041</xdr:rowOff>
    </xdr:from>
    <xdr:to>
      <xdr:col>67</xdr:col>
      <xdr:colOff>101600</xdr:colOff>
      <xdr:row>99</xdr:row>
      <xdr:rowOff>75191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66318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3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13951</xdr:rowOff>
    </xdr:from>
    <xdr:to>
      <xdr:col>116</xdr:col>
      <xdr:colOff>63500</xdr:colOff>
      <xdr:row>59</xdr:row>
      <xdr:rowOff>28619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29501"/>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13951</xdr:rowOff>
    </xdr:from>
    <xdr:to>
      <xdr:col>111</xdr:col>
      <xdr:colOff>177800</xdr:colOff>
      <xdr:row>59</xdr:row>
      <xdr:rowOff>14294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295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14294</xdr:rowOff>
    </xdr:from>
    <xdr:to>
      <xdr:col>107</xdr:col>
      <xdr:colOff>50800</xdr:colOff>
      <xdr:row>59</xdr:row>
      <xdr:rowOff>19094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2984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132385</xdr:rowOff>
    </xdr:from>
    <xdr:to>
      <xdr:col>102</xdr:col>
      <xdr:colOff>114300</xdr:colOff>
      <xdr:row>59</xdr:row>
      <xdr:rowOff>19094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76485"/>
          <a:ext cx="889000" cy="5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149269</xdr:rowOff>
    </xdr:from>
    <xdr:to>
      <xdr:col>116</xdr:col>
      <xdr:colOff>114300</xdr:colOff>
      <xdr:row>59</xdr:row>
      <xdr:rowOff>79419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9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64196</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0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134601</xdr:rowOff>
    </xdr:from>
    <xdr:to>
      <xdr:col>112</xdr:col>
      <xdr:colOff>38100</xdr:colOff>
      <xdr:row>59</xdr:row>
      <xdr:rowOff>64751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55878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7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134944</xdr:rowOff>
    </xdr:from>
    <xdr:to>
      <xdr:col>107</xdr:col>
      <xdr:colOff>101600</xdr:colOff>
      <xdr:row>59</xdr:row>
      <xdr:rowOff>65094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56221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7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139744</xdr:rowOff>
    </xdr:from>
    <xdr:to>
      <xdr:col>102</xdr:col>
      <xdr:colOff>165100</xdr:colOff>
      <xdr:row>59</xdr:row>
      <xdr:rowOff>69894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61021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7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81585</xdr:rowOff>
    </xdr:from>
    <xdr:to>
      <xdr:col>98</xdr:col>
      <xdr:colOff>38100</xdr:colOff>
      <xdr:row>59</xdr:row>
      <xdr:rowOff>11735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2862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1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96342</xdr:rowOff>
    </xdr:from>
    <xdr:to>
      <xdr:col>116</xdr:col>
      <xdr:colOff>63500</xdr:colOff>
      <xdr:row>73</xdr:row>
      <xdr:rowOff>155245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612192"/>
          <a:ext cx="8382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155245</xdr:rowOff>
    </xdr:from>
    <xdr:to>
      <xdr:col>111</xdr:col>
      <xdr:colOff>177800</xdr:colOff>
      <xdr:row>74</xdr:row>
      <xdr:rowOff>22161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71095"/>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22161</xdr:rowOff>
    </xdr:from>
    <xdr:to>
      <xdr:col>107</xdr:col>
      <xdr:colOff>50800</xdr:colOff>
      <xdr:row>74</xdr:row>
      <xdr:rowOff>52260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70946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52260</xdr:rowOff>
    </xdr:from>
    <xdr:to>
      <xdr:col>102</xdr:col>
      <xdr:colOff>114300</xdr:colOff>
      <xdr:row>74</xdr:row>
      <xdr:rowOff>75578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739560"/>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45542</xdr:rowOff>
    </xdr:from>
    <xdr:to>
      <xdr:col>116</xdr:col>
      <xdr:colOff>114300</xdr:colOff>
      <xdr:row>73</xdr:row>
      <xdr:rowOff>147142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68419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1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104445</xdr:rowOff>
    </xdr:from>
    <xdr:to>
      <xdr:col>112</xdr:col>
      <xdr:colOff>38100</xdr:colOff>
      <xdr:row>74</xdr:row>
      <xdr:rowOff>34595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51122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39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142811</xdr:rowOff>
    </xdr:from>
    <xdr:to>
      <xdr:col>107</xdr:col>
      <xdr:colOff>101600</xdr:colOff>
      <xdr:row>74</xdr:row>
      <xdr:rowOff>72961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89488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1460</xdr:rowOff>
    </xdr:from>
    <xdr:to>
      <xdr:col>102</xdr:col>
      <xdr:colOff>165100</xdr:colOff>
      <xdr:row>74</xdr:row>
      <xdr:rowOff>103060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6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119587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4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24778</xdr:rowOff>
    </xdr:from>
    <xdr:to>
      <xdr:col>98</xdr:col>
      <xdr:colOff>38100</xdr:colOff>
      <xdr:row>74</xdr:row>
      <xdr:rowOff>126378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142905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514,593</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円となっている。主な構成項目である扶助費は、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184,856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円となり、前年度から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5,235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の増となっているが、これは国庫補助事業である物価高騰対応重点支援給付金や電力・ガス・食料品等価格高騰重点支援給付金、子育て世帯支援給付金の事業終了に伴う減があったものの、定額減税補足給付金の支給事業実施による増や、私立保育所等運営事業の国単価増によるものである。次に大きな構成項目である物件費は、住民一人当た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59,750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2,644</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円の増となっているが、これは情報システム更新事業の増や物件費全体における物価や人件費の高騰によるものである。</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人件費は、住民一人当たり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55,970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7,000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の増となっているが、これは、定年延長に伴う退職手当の増、会計年度任用職員の勤勉手当の増等によるものである。人件費については、類似団体の中でも低い水準となっており、これは、定員管理計画に基づく職員数の削減の取組等によるものであり、今後も、定員管理計画を基本としながら、施設の管理体制の見直し、指定管理者制度の導入、アウトソーシングの活用など行財政改革の取組を推進し、適正な定員管理を継続していく。</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維持補修費は住民一人当たり</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31,158</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円となっており、前年度から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16,554</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円の増となっているが、これは、記録的な豪雪に伴う除排雪経費の増加によるものである。維持補修費については、類似団体で最も高い水準となっているが、これは豪雪都市である本市特有の事情によるものであり、今後も同様の事由で多額の支出が予想されることから、不断の事業見直しを進めて、持続可能な財政経営に努めていく。</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青森県青森市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263,512
262,074
824.61
139,510,142
135,601,470
3,625,302
70,088,211
112,319,379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138938</xdr:rowOff>
    </xdr:from>
    <xdr:to>
      <xdr:col>24</xdr:col>
      <xdr:colOff>63500</xdr:colOff>
      <xdr:row>34</xdr:row>
      <xdr:rowOff>33782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678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98552</xdr:rowOff>
    </xdr:from>
    <xdr:to>
      <xdr:col>19</xdr:col>
      <xdr:colOff>177800</xdr:colOff>
      <xdr:row>34</xdr:row>
      <xdr:rowOff>33782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56402"/>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33</xdr:row>
      <xdr:rowOff>119126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564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119126</xdr:rowOff>
    </xdr:from>
    <xdr:to>
      <xdr:col>10</xdr:col>
      <xdr:colOff>114300</xdr:colOff>
      <xdr:row>34</xdr:row>
      <xdr:rowOff>11684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69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88138</xdr:rowOff>
    </xdr:from>
    <xdr:to>
      <xdr:col>24</xdr:col>
      <xdr:colOff>114300</xdr:colOff>
      <xdr:row>34</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111015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154432</xdr:rowOff>
    </xdr:from>
    <xdr:to>
      <xdr:col>20</xdr:col>
      <xdr:colOff>38100</xdr:colOff>
      <xdr:row>34</xdr:row>
      <xdr:rowOff>84582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101109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47752</xdr:rowOff>
    </xdr:from>
    <xdr:to>
      <xdr:col>15</xdr:col>
      <xdr:colOff>101600</xdr:colOff>
      <xdr:row>33</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68326</xdr:rowOff>
    </xdr:from>
    <xdr:to>
      <xdr:col>10</xdr:col>
      <xdr:colOff>165100</xdr:colOff>
      <xdr:row>33</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15003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26073</xdr:rowOff>
    </xdr:from>
    <xdr:to>
      <xdr:col>24</xdr:col>
      <xdr:colOff>63500</xdr:colOff>
      <xdr:row>58</xdr:row>
      <xdr:rowOff>75794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0173"/>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75794</xdr:rowOff>
    </xdr:from>
    <xdr:to>
      <xdr:col>19</xdr:col>
      <xdr:colOff>177800</xdr:colOff>
      <xdr:row>58</xdr:row>
      <xdr:rowOff>140373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9894"/>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140373</xdr:rowOff>
    </xdr:from>
    <xdr:to>
      <xdr:col>15</xdr:col>
      <xdr:colOff>50800</xdr:colOff>
      <xdr:row>59</xdr:row>
      <xdr:rowOff>7188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84473"/>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85090</xdr:rowOff>
    </xdr:from>
    <xdr:to>
      <xdr:col>10</xdr:col>
      <xdr:colOff>114300</xdr:colOff>
      <xdr:row>59</xdr:row>
      <xdr:rowOff>7188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29040"/>
          <a:ext cx="889000" cy="129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146723</xdr:rowOff>
    </xdr:from>
    <xdr:to>
      <xdr:col>24</xdr:col>
      <xdr:colOff>114300</xdr:colOff>
      <xdr:row>58</xdr:row>
      <xdr:rowOff>76873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125150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24994</xdr:rowOff>
    </xdr:from>
    <xdr:to>
      <xdr:col>20</xdr:col>
      <xdr:colOff>38100</xdr:colOff>
      <xdr:row>58</xdr:row>
      <xdr:rowOff>126594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117721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89573</xdr:rowOff>
    </xdr:from>
    <xdr:to>
      <xdr:col>15</xdr:col>
      <xdr:colOff>101600</xdr:colOff>
      <xdr:row>59</xdr:row>
      <xdr:rowOff>19723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10850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127838</xdr:rowOff>
    </xdr:from>
    <xdr:to>
      <xdr:col>10</xdr:col>
      <xdr:colOff>165100</xdr:colOff>
      <xdr:row>59</xdr:row>
      <xdr:rowOff>57988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49115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34290</xdr:rowOff>
    </xdr:from>
    <xdr:to>
      <xdr:col>6</xdr:col>
      <xdr:colOff>38100</xdr:colOff>
      <xdr:row>51</xdr:row>
      <xdr:rowOff>135890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127017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7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36974</xdr:rowOff>
    </xdr:from>
    <xdr:to>
      <xdr:col>24</xdr:col>
      <xdr:colOff>63500</xdr:colOff>
      <xdr:row>75</xdr:row>
      <xdr:rowOff>101425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95724"/>
          <a:ext cx="838200" cy="6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101425</xdr:rowOff>
    </xdr:from>
    <xdr:to>
      <xdr:col>19</xdr:col>
      <xdr:colOff>177800</xdr:colOff>
      <xdr:row>76</xdr:row>
      <xdr:rowOff>55423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60175"/>
          <a:ext cx="889000" cy="1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142588</xdr:rowOff>
    </xdr:from>
    <xdr:to>
      <xdr:col>15</xdr:col>
      <xdr:colOff>50800</xdr:colOff>
      <xdr:row>76</xdr:row>
      <xdr:rowOff>55423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01338"/>
          <a:ext cx="8890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142588</xdr:rowOff>
    </xdr:from>
    <xdr:to>
      <xdr:col>10</xdr:col>
      <xdr:colOff>114300</xdr:colOff>
      <xdr:row>77</xdr:row>
      <xdr:rowOff>5817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01338"/>
          <a:ext cx="889000" cy="20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157624</xdr:rowOff>
    </xdr:from>
    <xdr:to>
      <xdr:col>24</xdr:col>
      <xdr:colOff>114300</xdr:colOff>
      <xdr:row>75</xdr:row>
      <xdr:rowOff>87774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9051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9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50625</xdr:rowOff>
    </xdr:from>
    <xdr:to>
      <xdr:col>20</xdr:col>
      <xdr:colOff>38100</xdr:colOff>
      <xdr:row>75</xdr:row>
      <xdr:rowOff>152225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168752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4623</xdr:rowOff>
    </xdr:from>
    <xdr:to>
      <xdr:col>15</xdr:col>
      <xdr:colOff>101600</xdr:colOff>
      <xdr:row>76</xdr:row>
      <xdr:rowOff>106223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122750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91788</xdr:rowOff>
    </xdr:from>
    <xdr:to>
      <xdr:col>10</xdr:col>
      <xdr:colOff>165100</xdr:colOff>
      <xdr:row>76</xdr:row>
      <xdr:rowOff>21938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38465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2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126467</xdr:rowOff>
    </xdr:from>
    <xdr:to>
      <xdr:col>6</xdr:col>
      <xdr:colOff>38100</xdr:colOff>
      <xdr:row>77</xdr:row>
      <xdr:rowOff>56617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73144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89636</xdr:rowOff>
    </xdr:from>
    <xdr:to>
      <xdr:col>24</xdr:col>
      <xdr:colOff>63500</xdr:colOff>
      <xdr:row>96</xdr:row>
      <xdr:rowOff>146397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48836"/>
          <a:ext cx="8382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61244</xdr:rowOff>
    </xdr:from>
    <xdr:to>
      <xdr:col>19</xdr:col>
      <xdr:colOff>177800</xdr:colOff>
      <xdr:row>96</xdr:row>
      <xdr:rowOff>146397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20444"/>
          <a:ext cx="8890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61244</xdr:rowOff>
    </xdr:from>
    <xdr:to>
      <xdr:col>15</xdr:col>
      <xdr:colOff>50800</xdr:colOff>
      <xdr:row>96</xdr:row>
      <xdr:rowOff>150079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20444"/>
          <a:ext cx="889000" cy="8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150079</xdr:rowOff>
    </xdr:from>
    <xdr:to>
      <xdr:col>10</xdr:col>
      <xdr:colOff>114300</xdr:colOff>
      <xdr:row>98</xdr:row>
      <xdr:rowOff>15044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09279"/>
          <a:ext cx="889000" cy="2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38836</xdr:rowOff>
    </xdr:from>
    <xdr:to>
      <xdr:col>24</xdr:col>
      <xdr:colOff>114300</xdr:colOff>
      <xdr:row>96</xdr:row>
      <xdr:rowOff>140436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17263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95597</xdr:rowOff>
    </xdr:from>
    <xdr:to>
      <xdr:col>20</xdr:col>
      <xdr:colOff>38100</xdr:colOff>
      <xdr:row>97</xdr:row>
      <xdr:rowOff>25747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10444</xdr:rowOff>
    </xdr:from>
    <xdr:to>
      <xdr:col>15</xdr:col>
      <xdr:colOff>101600</xdr:colOff>
      <xdr:row>96</xdr:row>
      <xdr:rowOff>112044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6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99279</xdr:rowOff>
    </xdr:from>
    <xdr:to>
      <xdr:col>10</xdr:col>
      <xdr:colOff>165100</xdr:colOff>
      <xdr:row>97</xdr:row>
      <xdr:rowOff>29429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20556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5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135694</xdr:rowOff>
    </xdr:from>
    <xdr:to>
      <xdr:col>6</xdr:col>
      <xdr:colOff>38100</xdr:colOff>
      <xdr:row>98</xdr:row>
      <xdr:rowOff>65844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163475</xdr:rowOff>
    </xdr:from>
    <xdr:to>
      <xdr:col>55</xdr:col>
      <xdr:colOff>0</xdr:colOff>
      <xdr:row>38</xdr:row>
      <xdr:rowOff>16713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07125"/>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163475</xdr:rowOff>
    </xdr:from>
    <xdr:to>
      <xdr:col>50</xdr:col>
      <xdr:colOff>114300</xdr:colOff>
      <xdr:row>38</xdr:row>
      <xdr:rowOff>21286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0712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21286</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63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24029</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91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137363</xdr:rowOff>
    </xdr:from>
    <xdr:to>
      <xdr:col>55</xdr:col>
      <xdr:colOff>50800</xdr:colOff>
      <xdr:row>38</xdr:row>
      <xdr:rowOff>67514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52290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112675</xdr:rowOff>
    </xdr:from>
    <xdr:to>
      <xdr:col>50</xdr:col>
      <xdr:colOff>165100</xdr:colOff>
      <xdr:row>38</xdr:row>
      <xdr:rowOff>42825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33952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141935</xdr:rowOff>
    </xdr:from>
    <xdr:to>
      <xdr:col>46</xdr:col>
      <xdr:colOff>38100</xdr:colOff>
      <xdr:row>38</xdr:row>
      <xdr:rowOff>72086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67327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144678</xdr:rowOff>
    </xdr:from>
    <xdr:to>
      <xdr:col>36</xdr:col>
      <xdr:colOff>165100</xdr:colOff>
      <xdr:row>38</xdr:row>
      <xdr:rowOff>74828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65956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80111</xdr:rowOff>
    </xdr:from>
    <xdr:to>
      <xdr:col>55</xdr:col>
      <xdr:colOff>0</xdr:colOff>
      <xdr:row>56</xdr:row>
      <xdr:rowOff>113944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81311"/>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80111</xdr:rowOff>
    </xdr:from>
    <xdr:to>
      <xdr:col>50</xdr:col>
      <xdr:colOff>114300</xdr:colOff>
      <xdr:row>56</xdr:row>
      <xdr:rowOff>152044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81311"/>
          <a:ext cx="889000" cy="7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133680</xdr:rowOff>
    </xdr:from>
    <xdr:to>
      <xdr:col>45</xdr:col>
      <xdr:colOff>177800</xdr:colOff>
      <xdr:row>56</xdr:row>
      <xdr:rowOff>152044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34880"/>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131242</xdr:rowOff>
    </xdr:from>
    <xdr:to>
      <xdr:col>41</xdr:col>
      <xdr:colOff>50800</xdr:colOff>
      <xdr:row>56</xdr:row>
      <xdr:rowOff>133680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324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63144</xdr:rowOff>
    </xdr:from>
    <xdr:to>
      <xdr:col>55</xdr:col>
      <xdr:colOff>50800</xdr:colOff>
      <xdr:row>56</xdr:row>
      <xdr:rowOff>164744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86021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29311</xdr:rowOff>
    </xdr:from>
    <xdr:to>
      <xdr:col>50</xdr:col>
      <xdr:colOff>165100</xdr:colOff>
      <xdr:row>56</xdr:row>
      <xdr:rowOff>130911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147438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101244</xdr:rowOff>
    </xdr:from>
    <xdr:to>
      <xdr:col>46</xdr:col>
      <xdr:colOff>38100</xdr:colOff>
      <xdr:row>57</xdr:row>
      <xdr:rowOff>31394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22521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7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82880</xdr:rowOff>
    </xdr:from>
    <xdr:to>
      <xdr:col>41</xdr:col>
      <xdr:colOff>101600</xdr:colOff>
      <xdr:row>57</xdr:row>
      <xdr:rowOff>13030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29557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80442</xdr:rowOff>
    </xdr:from>
    <xdr:to>
      <xdr:col>36</xdr:col>
      <xdr:colOff>165100</xdr:colOff>
      <xdr:row>57</xdr:row>
      <xdr:rowOff>10592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2617</xdr:rowOff>
    </xdr:from>
    <xdr:to>
      <xdr:col>55</xdr:col>
      <xdr:colOff>0</xdr:colOff>
      <xdr:row>78</xdr:row>
      <xdr:rowOff>74149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75717"/>
          <a:ext cx="8382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14351</xdr:rowOff>
    </xdr:from>
    <xdr:to>
      <xdr:col>50</xdr:col>
      <xdr:colOff>114300</xdr:colOff>
      <xdr:row>78</xdr:row>
      <xdr:rowOff>2617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16001"/>
          <a:ext cx="889000" cy="1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14351</xdr:rowOff>
    </xdr:from>
    <xdr:to>
      <xdr:col>45</xdr:col>
      <xdr:colOff>177800</xdr:colOff>
      <xdr:row>77</xdr:row>
      <xdr:rowOff>151797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6001"/>
          <a:ext cx="889000" cy="13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96152</xdr:rowOff>
    </xdr:from>
    <xdr:to>
      <xdr:col>41</xdr:col>
      <xdr:colOff>50800</xdr:colOff>
      <xdr:row>77</xdr:row>
      <xdr:rowOff>151797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7802"/>
          <a:ext cx="889000" cy="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23349</xdr:rowOff>
    </xdr:from>
    <xdr:to>
      <xdr:col>55</xdr:col>
      <xdr:colOff>50800</xdr:colOff>
      <xdr:row>78</xdr:row>
      <xdr:rowOff>124949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1776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123267</xdr:rowOff>
    </xdr:from>
    <xdr:to>
      <xdr:col>50</xdr:col>
      <xdr:colOff>165100</xdr:colOff>
      <xdr:row>78</xdr:row>
      <xdr:rowOff>53417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44544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135001</xdr:rowOff>
    </xdr:from>
    <xdr:to>
      <xdr:col>46</xdr:col>
      <xdr:colOff>38100</xdr:colOff>
      <xdr:row>77</xdr:row>
      <xdr:rowOff>65151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81678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100997</xdr:rowOff>
    </xdr:from>
    <xdr:to>
      <xdr:col>41</xdr:col>
      <xdr:colOff>101600</xdr:colOff>
      <xdr:row>78</xdr:row>
      <xdr:rowOff>31147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22274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45352</xdr:rowOff>
    </xdr:from>
    <xdr:to>
      <xdr:col>36</xdr:col>
      <xdr:colOff>165100</xdr:colOff>
      <xdr:row>77</xdr:row>
      <xdr:rowOff>146952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138079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34220</xdr:rowOff>
    </xdr:from>
    <xdr:to>
      <xdr:col>55</xdr:col>
      <xdr:colOff>0</xdr:colOff>
      <xdr:row>96</xdr:row>
      <xdr:rowOff>67768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21970"/>
          <a:ext cx="838200" cy="20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121431</xdr:rowOff>
    </xdr:from>
    <xdr:to>
      <xdr:col>50</xdr:col>
      <xdr:colOff>114300</xdr:colOff>
      <xdr:row>96</xdr:row>
      <xdr:rowOff>67768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09181"/>
          <a:ext cx="889000" cy="1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40239</xdr:rowOff>
    </xdr:from>
    <xdr:to>
      <xdr:col>45</xdr:col>
      <xdr:colOff>177800</xdr:colOff>
      <xdr:row>95</xdr:row>
      <xdr:rowOff>121431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156539"/>
          <a:ext cx="889000" cy="2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40239</xdr:rowOff>
    </xdr:from>
    <xdr:to>
      <xdr:col>41</xdr:col>
      <xdr:colOff>50800</xdr:colOff>
      <xdr:row>94</xdr:row>
      <xdr:rowOff>165666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56539"/>
          <a:ext cx="889000" cy="12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154870</xdr:rowOff>
    </xdr:from>
    <xdr:to>
      <xdr:col>55</xdr:col>
      <xdr:colOff>50800</xdr:colOff>
      <xdr:row>95</xdr:row>
      <xdr:rowOff>85020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6297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16968</xdr:rowOff>
    </xdr:from>
    <xdr:to>
      <xdr:col>50</xdr:col>
      <xdr:colOff>165100</xdr:colOff>
      <xdr:row>96</xdr:row>
      <xdr:rowOff>118568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135095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70631</xdr:rowOff>
    </xdr:from>
    <xdr:to>
      <xdr:col>46</xdr:col>
      <xdr:colOff>38100</xdr:colOff>
      <xdr:row>96</xdr:row>
      <xdr:rowOff>781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17308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3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160889</xdr:rowOff>
    </xdr:from>
    <xdr:to>
      <xdr:col>41</xdr:col>
      <xdr:colOff>101600</xdr:colOff>
      <xdr:row>94</xdr:row>
      <xdr:rowOff>91039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0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107566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8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114866</xdr:rowOff>
    </xdr:from>
    <xdr:to>
      <xdr:col>36</xdr:col>
      <xdr:colOff>165100</xdr:colOff>
      <xdr:row>95</xdr:row>
      <xdr:rowOff>45016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61543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19522</xdr:rowOff>
    </xdr:from>
    <xdr:to>
      <xdr:col>85</xdr:col>
      <xdr:colOff>127000</xdr:colOff>
      <xdr:row>35</xdr:row>
      <xdr:rowOff>95504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20272"/>
          <a:ext cx="838200" cy="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95504</xdr:rowOff>
    </xdr:from>
    <xdr:to>
      <xdr:col>81</xdr:col>
      <xdr:colOff>50800</xdr:colOff>
      <xdr:row>35</xdr:row>
      <xdr:rowOff>106934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962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64806</xdr:rowOff>
    </xdr:from>
    <xdr:to>
      <xdr:col>76</xdr:col>
      <xdr:colOff>114300</xdr:colOff>
      <xdr:row>35</xdr:row>
      <xdr:rowOff>106934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65556"/>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64806</xdr:rowOff>
    </xdr:from>
    <xdr:to>
      <xdr:col>71</xdr:col>
      <xdr:colOff>177800</xdr:colOff>
      <xdr:row>36</xdr:row>
      <xdr:rowOff>8201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65556"/>
          <a:ext cx="889000" cy="11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140172</xdr:rowOff>
    </xdr:from>
    <xdr:to>
      <xdr:col>85</xdr:col>
      <xdr:colOff>177800</xdr:colOff>
      <xdr:row>35</xdr:row>
      <xdr:rowOff>70322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163049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2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44704</xdr:rowOff>
    </xdr:from>
    <xdr:to>
      <xdr:col>81</xdr:col>
      <xdr:colOff>101600</xdr:colOff>
      <xdr:row>35</xdr:row>
      <xdr:rowOff>146304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162831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56134</xdr:rowOff>
    </xdr:from>
    <xdr:to>
      <xdr:col>76</xdr:col>
      <xdr:colOff>165100</xdr:colOff>
      <xdr:row>35</xdr:row>
      <xdr:rowOff>157734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14006</xdr:rowOff>
    </xdr:from>
    <xdr:to>
      <xdr:col>72</xdr:col>
      <xdr:colOff>38100</xdr:colOff>
      <xdr:row>35</xdr:row>
      <xdr:rowOff>115606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132133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128851</xdr:rowOff>
    </xdr:from>
    <xdr:to>
      <xdr:col>67</xdr:col>
      <xdr:colOff>101600</xdr:colOff>
      <xdr:row>36</xdr:row>
      <xdr:rowOff>59001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75528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147530</xdr:rowOff>
    </xdr:from>
    <xdr:to>
      <xdr:col>85</xdr:col>
      <xdr:colOff>127000</xdr:colOff>
      <xdr:row>56</xdr:row>
      <xdr:rowOff>24314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062930"/>
          <a:ext cx="838200" cy="5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147530</xdr:rowOff>
    </xdr:from>
    <xdr:to>
      <xdr:col>81</xdr:col>
      <xdr:colOff>50800</xdr:colOff>
      <xdr:row>56</xdr:row>
      <xdr:rowOff>77578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062930"/>
          <a:ext cx="889000" cy="6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77578</xdr:rowOff>
    </xdr:from>
    <xdr:to>
      <xdr:col>76</xdr:col>
      <xdr:colOff>114300</xdr:colOff>
      <xdr:row>56</xdr:row>
      <xdr:rowOff>139471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78778"/>
          <a:ext cx="889000" cy="6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115583</xdr:rowOff>
    </xdr:from>
    <xdr:to>
      <xdr:col>71</xdr:col>
      <xdr:colOff>177800</xdr:colOff>
      <xdr:row>56</xdr:row>
      <xdr:rowOff>139471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16783"/>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144964</xdr:rowOff>
    </xdr:from>
    <xdr:to>
      <xdr:col>85</xdr:col>
      <xdr:colOff>177800</xdr:colOff>
      <xdr:row>56</xdr:row>
      <xdr:rowOff>75114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123391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96730</xdr:rowOff>
    </xdr:from>
    <xdr:to>
      <xdr:col>81</xdr:col>
      <xdr:colOff>101600</xdr:colOff>
      <xdr:row>53</xdr:row>
      <xdr:rowOff>26880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0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43407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78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26778</xdr:rowOff>
    </xdr:from>
    <xdr:to>
      <xdr:col>76</xdr:col>
      <xdr:colOff>165100</xdr:colOff>
      <xdr:row>56</xdr:row>
      <xdr:rowOff>128378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144905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88671</xdr:rowOff>
    </xdr:from>
    <xdr:to>
      <xdr:col>72</xdr:col>
      <xdr:colOff>38100</xdr:colOff>
      <xdr:row>57</xdr:row>
      <xdr:rowOff>18821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35348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64783</xdr:rowOff>
    </xdr:from>
    <xdr:to>
      <xdr:col>67</xdr:col>
      <xdr:colOff>101600</xdr:colOff>
      <xdr:row>56</xdr:row>
      <xdr:rowOff>166383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11460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69052</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3602"/>
          <a:ext cx="8382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69052</xdr:rowOff>
    </xdr:from>
    <xdr:to>
      <xdr:col>81</xdr:col>
      <xdr:colOff>50800</xdr:colOff>
      <xdr:row>79</xdr:row>
      <xdr:rowOff>88210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3602"/>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88210</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32760"/>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18252</xdr:rowOff>
    </xdr:from>
    <xdr:to>
      <xdr:col>81</xdr:col>
      <xdr:colOff>101600</xdr:colOff>
      <xdr:row>79</xdr:row>
      <xdr:rowOff>119852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110979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37410</xdr:rowOff>
    </xdr:from>
    <xdr:to>
      <xdr:col>76</xdr:col>
      <xdr:colOff>165100</xdr:colOff>
      <xdr:row>79</xdr:row>
      <xdr:rowOff>139010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130137</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74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30497</xdr:rowOff>
    </xdr:from>
    <xdr:to>
      <xdr:col>85</xdr:col>
      <xdr:colOff>127000</xdr:colOff>
      <xdr:row>95</xdr:row>
      <xdr:rowOff>32121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18247"/>
          <a:ext cx="8382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23092</xdr:rowOff>
    </xdr:from>
    <xdr:to>
      <xdr:col>81</xdr:col>
      <xdr:colOff>50800</xdr:colOff>
      <xdr:row>95</xdr:row>
      <xdr:rowOff>32121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10842"/>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147038</xdr:rowOff>
    </xdr:from>
    <xdr:to>
      <xdr:col>76</xdr:col>
      <xdr:colOff>114300</xdr:colOff>
      <xdr:row>95</xdr:row>
      <xdr:rowOff>23092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63338"/>
          <a:ext cx="8890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107993</xdr:rowOff>
    </xdr:from>
    <xdr:to>
      <xdr:col>71</xdr:col>
      <xdr:colOff>177800</xdr:colOff>
      <xdr:row>94</xdr:row>
      <xdr:rowOff>147038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24293"/>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151147</xdr:rowOff>
    </xdr:from>
    <xdr:to>
      <xdr:col>85</xdr:col>
      <xdr:colOff>177800</xdr:colOff>
      <xdr:row>95</xdr:row>
      <xdr:rowOff>81297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2574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1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152771</xdr:rowOff>
    </xdr:from>
    <xdr:to>
      <xdr:col>81</xdr:col>
      <xdr:colOff>101600</xdr:colOff>
      <xdr:row>95</xdr:row>
      <xdr:rowOff>82921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99448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4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143742</xdr:rowOff>
    </xdr:from>
    <xdr:to>
      <xdr:col>76</xdr:col>
      <xdr:colOff>165100</xdr:colOff>
      <xdr:row>95</xdr:row>
      <xdr:rowOff>73892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90419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3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96238</xdr:rowOff>
    </xdr:from>
    <xdr:to>
      <xdr:col>72</xdr:col>
      <xdr:colOff>38100</xdr:colOff>
      <xdr:row>95</xdr:row>
      <xdr:rowOff>26388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42915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57193</xdr:rowOff>
    </xdr:from>
    <xdr:to>
      <xdr:col>67</xdr:col>
      <xdr:colOff>101600</xdr:colOff>
      <xdr:row>94</xdr:row>
      <xdr:rowOff>158793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3870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2349</xdr:rowOff>
    </xdr:from>
    <xdr:to>
      <xdr:col>116</xdr:col>
      <xdr:colOff>63500</xdr:colOff>
      <xdr:row>36</xdr:row>
      <xdr:rowOff>129032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003099"/>
          <a:ext cx="838200" cy="2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115507</xdr:rowOff>
    </xdr:from>
    <xdr:to>
      <xdr:col>111</xdr:col>
      <xdr:colOff>177800</xdr:colOff>
      <xdr:row>36</xdr:row>
      <xdr:rowOff>129032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116257"/>
          <a:ext cx="889000" cy="1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169799</xdr:rowOff>
    </xdr:from>
    <xdr:to>
      <xdr:col>107</xdr:col>
      <xdr:colOff>50800</xdr:colOff>
      <xdr:row>35</xdr:row>
      <xdr:rowOff>115507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5999099"/>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169799</xdr:rowOff>
    </xdr:from>
    <xdr:to>
      <xdr:col>102</xdr:col>
      <xdr:colOff>114300</xdr:colOff>
      <xdr:row>35</xdr:row>
      <xdr:rowOff>141224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99909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122999</xdr:rowOff>
    </xdr:from>
    <xdr:to>
      <xdr:col>116</xdr:col>
      <xdr:colOff>114300</xdr:colOff>
      <xdr:row>35</xdr:row>
      <xdr:rowOff>53149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9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145876</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80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78232</xdr:rowOff>
    </xdr:from>
    <xdr:to>
      <xdr:col>112</xdr:col>
      <xdr:colOff>38100</xdr:colOff>
      <xdr:row>37</xdr:row>
      <xdr:rowOff>8382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24909</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60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64707</xdr:rowOff>
    </xdr:from>
    <xdr:to>
      <xdr:col>107</xdr:col>
      <xdr:colOff>101600</xdr:colOff>
      <xdr:row>35</xdr:row>
      <xdr:rowOff>166307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0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11384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84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118999</xdr:rowOff>
    </xdr:from>
    <xdr:to>
      <xdr:col>102</xdr:col>
      <xdr:colOff>165100</xdr:colOff>
      <xdr:row>35</xdr:row>
      <xdr:rowOff>49149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65676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72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90424</xdr:rowOff>
    </xdr:from>
    <xdr:to>
      <xdr:col>98</xdr:col>
      <xdr:colOff>38100</xdr:colOff>
      <xdr:row>36</xdr:row>
      <xdr:rowOff>20574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37101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8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民生費は、類似団体と比較して一人当たりコストが高い状況が続いており、昨年度に比べ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240,981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円となっている。これは、児童福祉費における保育無償化による保育所等運営費の増、社会福祉費における対象者の増等に連動した自立支援給付費の増が主な要因となっている。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豪雪災害による除排雪経費の増や給与改定等による人件費の増を賄うために財政調整基金の取崩しが増加し、地方特例交付金や地方消費税交付金、普通交付税等の増により実質収支額は黒字を確保したものの、財政調整基金残高は減少、標準財政規模比における実質単年度収支は</a:t>
          </a:r>
          <a:r>
            <a:rPr kumimoji="1" lang="en-US" altLang="ja-JP" sz="1200">
              <a:solidFill>
                <a:schemeClr val="tx1"/>
              </a:solidFill>
              <a:latin typeface="ＭＳ ゴシック" pitchFamily="49" charset="-128"/>
              <a:ea typeface="ＭＳ ゴシック" pitchFamily="49" charset="-128"/>
            </a:rPr>
            <a:t>7.04</a:t>
          </a:r>
          <a:r>
            <a:rPr kumimoji="1" lang="ja-JP" altLang="en-US" sz="1200">
              <a:solidFill>
                <a:schemeClr val="tx1"/>
              </a:solidFill>
              <a:latin typeface="ＭＳ ゴシック" pitchFamily="49" charset="-128"/>
              <a:ea typeface="ＭＳ ゴシック" pitchFamily="49" charset="-128"/>
            </a:rPr>
            <a:t>ポイント減少した。今後も臨時的、突発的に生じる財政需要に備えるため、より一層の行財政改革の取組により、自主財源の確保や経費節減に努め、健全な財政運営を図っていく。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青森県青森市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病院事業会計において、国庫補助金の減少や職員人件費の増加等により収益が悪化、自動車運送事業会計においては横ばいの状況であるが、経営改善計画の見直しを図り、収益改善に努めていくこととしている。また、母子父子寡婦福祉資金貸付金特別会計の赤字部分については、純計上収支均衡となっているものである。</a:t>
          </a:r>
        </a:p>
        <a:p>
          <a:r>
            <a:rPr kumimoji="1" lang="ja-JP" altLang="en-US" sz="1400">
              <a:solidFill>
                <a:schemeClr val="tx1"/>
              </a:solidFill>
              <a:latin typeface="ＭＳ ゴシック" pitchFamily="49" charset="-128"/>
              <a:ea typeface="ＭＳ ゴシック" pitchFamily="49" charset="-128"/>
            </a:rPr>
            <a:t>　公営企業及び準公営企業については、公営企業の基本に則り、中期的な経営計画に基づき、積極的な収入確保と経費削減による経営基盤の強化を図ることにより自律的な経営が原則となっており、その結果として一般会計からの負担が適正な水準となるように見直すこととしている。</a:t>
          </a:r>
        </a:p>
        <a:p>
          <a:r>
            <a:rPr kumimoji="1" lang="ja-JP" altLang="en-US" sz="1400">
              <a:solidFill>
                <a:schemeClr val="tx1"/>
              </a:solidFill>
              <a:latin typeface="ＭＳ ゴシック" pitchFamily="49" charset="-128"/>
              <a:ea typeface="ＭＳ ゴシック" pitchFamily="49" charset="-128"/>
            </a:rPr>
            <a:t>　水道事業会計は、事業のコスト削減をはじめ、起債償還額のピークを超えたことに伴う歳出減少により実質収支が黒字で、標準財政規模に占める割合が最も大きく、次に割合が大きい一般会計も、建設事業費等の経費削減や交付税措置のある有利な起債の活用により、安定的な財政運営に努めている。今後も行財政改革プランに基づき、補助金･負担金の見直しと財源の確保、公債費の適正化、公営企業・準公営企業の見直しなどにより、行政の効率化に努め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18" sqref="B18:V1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139510142</v>
      </c>
      <c r="BO4" s="449"/>
      <c r="BP4" s="449"/>
      <c r="BQ4" s="449"/>
      <c r="BR4" s="449"/>
      <c r="BS4" s="449"/>
      <c r="BT4" s="449"/>
      <c r="BU4" s="450"/>
      <c r="BV4" s="448">
        <v>143081111</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8.6999999999999993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135601470</v>
      </c>
      <c r="BO5" s="420"/>
      <c r="BP5" s="420"/>
      <c r="BQ5" s="420"/>
      <c r="BR5" s="420"/>
      <c r="BS5" s="420"/>
      <c r="BT5" s="420"/>
      <c r="BU5" s="421"/>
      <c r="BV5" s="419">
        <v>136641299</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92.4</v>
      </c>
      <c r="CU5" s="417"/>
      <c r="CV5" s="417"/>
      <c r="CW5" s="417"/>
      <c r="CX5" s="417"/>
      <c r="CY5" s="417"/>
      <c r="CZ5" s="417"/>
      <c r="DA5" s="418"/>
      <c r="DB5" s="416">
        <v>92.1</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3908672</v>
      </c>
      <c r="BO6" s="420"/>
      <c r="BP6" s="420"/>
      <c r="BQ6" s="420"/>
      <c r="BR6" s="420"/>
      <c r="BS6" s="420"/>
      <c r="BT6" s="420"/>
      <c r="BU6" s="421"/>
      <c r="BV6" s="419">
        <v>6439812</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93.2</v>
      </c>
      <c r="CU6" s="563"/>
      <c r="CV6" s="563"/>
      <c r="CW6" s="563"/>
      <c r="CX6" s="563"/>
      <c r="CY6" s="563"/>
      <c r="CZ6" s="563"/>
      <c r="DA6" s="564"/>
      <c r="DB6" s="562">
        <v>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283370</v>
      </c>
      <c r="BO7" s="420"/>
      <c r="BP7" s="420"/>
      <c r="BQ7" s="420"/>
      <c r="BR7" s="420"/>
      <c r="BS7" s="420"/>
      <c r="BT7" s="420"/>
      <c r="BU7" s="421"/>
      <c r="BV7" s="419">
        <v>414546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70088211</v>
      </c>
      <c r="CU7" s="420"/>
      <c r="CV7" s="420"/>
      <c r="CW7" s="420"/>
      <c r="CX7" s="420"/>
      <c r="CY7" s="420"/>
      <c r="CZ7" s="420"/>
      <c r="DA7" s="421"/>
      <c r="DB7" s="419">
        <v>68981617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3625302</v>
      </c>
      <c r="BO8" s="420"/>
      <c r="BP8" s="420"/>
      <c r="BQ8" s="420"/>
      <c r="BR8" s="420"/>
      <c r="BS8" s="420"/>
      <c r="BT8" s="420"/>
      <c r="BU8" s="421"/>
      <c r="BV8" s="419">
        <v>6025266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275192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-2399964</v>
      </c>
      <c r="BO9" s="420"/>
      <c r="BP9" s="420"/>
      <c r="BQ9" s="420"/>
      <c r="BR9" s="420"/>
      <c r="BS9" s="420"/>
      <c r="BT9" s="420"/>
      <c r="BU9" s="421"/>
      <c r="BV9" s="419">
        <v>873805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13.2</v>
      </c>
      <c r="CU9" s="417"/>
      <c r="CV9" s="417"/>
      <c r="CW9" s="417"/>
      <c r="CX9" s="417"/>
      <c r="CY9" s="417"/>
      <c r="CZ9" s="417"/>
      <c r="DA9" s="418"/>
      <c r="DB9" s="416">
        <v>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287648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91</v>
      </c>
      <c r="AV10" s="478"/>
      <c r="AW10" s="478"/>
      <c r="AX10" s="478"/>
      <c r="AY10" s="433" t="s">
        <v>115</v>
      </c>
      <c r="AZ10" s="434"/>
      <c r="BA10" s="434"/>
      <c r="BB10" s="434"/>
      <c r="BC10" s="434"/>
      <c r="BD10" s="434"/>
      <c r="BE10" s="434"/>
      <c r="BF10" s="434"/>
      <c r="BG10" s="434"/>
      <c r="BH10" s="434"/>
      <c r="BI10" s="434"/>
      <c r="BJ10" s="434"/>
      <c r="BK10" s="434"/>
      <c r="BL10" s="434"/>
      <c r="BM10" s="435"/>
      <c r="BN10" s="419">
        <v>4775</v>
      </c>
      <c r="BO10" s="420"/>
      <c r="BP10" s="420"/>
      <c r="BQ10" s="420"/>
      <c r="BR10" s="420"/>
      <c r="BS10" s="420"/>
      <c r="BT10" s="420"/>
      <c r="BU10" s="421"/>
      <c r="BV10" s="419">
        <v>258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120</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263512</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4526562</v>
      </c>
      <c r="BO12" s="420"/>
      <c r="BP12" s="420"/>
      <c r="BQ12" s="420"/>
      <c r="BR12" s="420"/>
      <c r="BS12" s="420"/>
      <c r="BT12" s="420"/>
      <c r="BU12" s="421"/>
      <c r="BV12" s="419">
        <v>2834818</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131</v>
      </c>
      <c r="N13" s="504"/>
      <c r="O13" s="504"/>
      <c r="P13" s="504"/>
      <c r="Q13" s="505"/>
      <c r="R13" s="506">
        <v>262074</v>
      </c>
      <c r="S13" s="507"/>
      <c r="T13" s="507"/>
      <c r="U13" s="507"/>
      <c r="V13" s="508"/>
      <c r="W13" s="509" t="s">
        <v>132</v>
      </c>
      <c r="X13" s="405"/>
      <c r="Y13" s="405"/>
      <c r="Z13" s="405"/>
      <c r="AA13" s="405"/>
      <c r="AB13" s="406"/>
      <c r="AC13" s="372">
        <v>3432</v>
      </c>
      <c r="AD13" s="373"/>
      <c r="AE13" s="373"/>
      <c r="AF13" s="373"/>
      <c r="AG13" s="374"/>
      <c r="AH13" s="372">
        <v>3956</v>
      </c>
      <c r="AI13" s="373"/>
      <c r="AJ13" s="373"/>
      <c r="AK13" s="373"/>
      <c r="AL13" s="432"/>
      <c r="AM13" s="476" t="s">
        <v>133</v>
      </c>
      <c r="AN13" s="376"/>
      <c r="AO13" s="376"/>
      <c r="AP13" s="376"/>
      <c r="AQ13" s="376"/>
      <c r="AR13" s="376"/>
      <c r="AS13" s="376"/>
      <c r="AT13" s="377"/>
      <c r="AU13" s="477" t="s">
        <v>120</v>
      </c>
      <c r="AV13" s="478"/>
      <c r="AW13" s="478"/>
      <c r="AX13" s="478"/>
      <c r="AY13" s="433" t="s">
        <v>134</v>
      </c>
      <c r="AZ13" s="434"/>
      <c r="BA13" s="434"/>
      <c r="BB13" s="434"/>
      <c r="BC13" s="434"/>
      <c r="BD13" s="434"/>
      <c r="BE13" s="434"/>
      <c r="BF13" s="434"/>
      <c r="BG13" s="434"/>
      <c r="BH13" s="434"/>
      <c r="BI13" s="434"/>
      <c r="BJ13" s="434"/>
      <c r="BK13" s="434"/>
      <c r="BL13" s="434"/>
      <c r="BM13" s="435"/>
      <c r="BN13" s="419">
        <v>-6921751</v>
      </c>
      <c r="BO13" s="420"/>
      <c r="BP13" s="420"/>
      <c r="BQ13" s="420"/>
      <c r="BR13" s="420"/>
      <c r="BS13" s="420"/>
      <c r="BT13" s="420"/>
      <c r="BU13" s="421"/>
      <c r="BV13" s="419">
        <v>-1960755</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10.9</v>
      </c>
      <c r="CU13" s="417"/>
      <c r="CV13" s="417"/>
      <c r="CW13" s="417"/>
      <c r="CX13" s="417"/>
      <c r="CY13" s="417"/>
      <c r="CZ13" s="417"/>
      <c r="DA13" s="418"/>
      <c r="DB13" s="416">
        <v>11.3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267520</v>
      </c>
      <c r="S14" s="507"/>
      <c r="T14" s="507"/>
      <c r="U14" s="507"/>
      <c r="V14" s="508"/>
      <c r="W14" s="510"/>
      <c r="X14" s="408"/>
      <c r="Y14" s="408"/>
      <c r="Z14" s="408"/>
      <c r="AA14" s="408"/>
      <c r="AB14" s="409"/>
      <c r="AC14" s="499">
        <v>2.8</v>
      </c>
      <c r="AD14" s="500"/>
      <c r="AE14" s="500"/>
      <c r="AF14" s="500"/>
      <c r="AG14" s="501"/>
      <c r="AH14" s="499">
        <v>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81.599999999999994</v>
      </c>
      <c r="CU14" s="517"/>
      <c r="CV14" s="517"/>
      <c r="CW14" s="517"/>
      <c r="CX14" s="517"/>
      <c r="CY14" s="517"/>
      <c r="CZ14" s="517"/>
      <c r="DA14" s="518"/>
      <c r="DB14" s="516">
        <v>79.7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131</v>
      </c>
      <c r="N15" s="504"/>
      <c r="O15" s="504"/>
      <c r="P15" s="504"/>
      <c r="Q15" s="505"/>
      <c r="R15" s="506">
        <v>266238</v>
      </c>
      <c r="S15" s="507"/>
      <c r="T15" s="507"/>
      <c r="U15" s="507"/>
      <c r="V15" s="508"/>
      <c r="W15" s="509" t="s">
        <v>138</v>
      </c>
      <c r="X15" s="405"/>
      <c r="Y15" s="405"/>
      <c r="Z15" s="405"/>
      <c r="AA15" s="405"/>
      <c r="AB15" s="406"/>
      <c r="AC15" s="372">
        <v>17964</v>
      </c>
      <c r="AD15" s="373"/>
      <c r="AE15" s="373"/>
      <c r="AF15" s="373"/>
      <c r="AG15" s="374"/>
      <c r="AH15" s="372">
        <v>19050</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33171794</v>
      </c>
      <c r="BO15" s="449"/>
      <c r="BP15" s="449"/>
      <c r="BQ15" s="449"/>
      <c r="BR15" s="449"/>
      <c r="BS15" s="449"/>
      <c r="BT15" s="449"/>
      <c r="BU15" s="450"/>
      <c r="BV15" s="448">
        <v>32513279</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14.5</v>
      </c>
      <c r="AD16" s="500"/>
      <c r="AE16" s="500"/>
      <c r="AF16" s="500"/>
      <c r="AG16" s="501"/>
      <c r="AH16" s="499">
        <v>15.1</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60747078</v>
      </c>
      <c r="BO16" s="420"/>
      <c r="BP16" s="420"/>
      <c r="BQ16" s="420"/>
      <c r="BR16" s="420"/>
      <c r="BS16" s="420"/>
      <c r="BT16" s="420"/>
      <c r="BU16" s="421"/>
      <c r="BV16" s="419">
        <v>59170422</v>
      </c>
      <c r="BW16" s="420"/>
      <c r="BX16" s="420"/>
      <c r="BY16" s="420"/>
      <c r="BZ16" s="420"/>
      <c r="CA16" s="420"/>
      <c r="CB16" s="420"/>
      <c r="CC16" s="421"/>
      <c r="CD16" s="182"/>
      <c r="CE16" s="451" t="s">
        <v>144</v>
      </c>
      <c r="CF16" s="451"/>
      <c r="CG16" s="451"/>
      <c r="CH16" s="451"/>
      <c r="CI16" s="451"/>
      <c r="CJ16" s="451"/>
      <c r="CK16" s="451"/>
      <c r="CL16" s="451"/>
      <c r="CM16" s="451"/>
      <c r="CN16" s="451"/>
      <c r="CO16" s="451"/>
      <c r="CP16" s="451"/>
      <c r="CQ16" s="451"/>
      <c r="CR16" s="451"/>
      <c r="CS16" s="452"/>
      <c r="CT16" s="416">
        <v>13.5</v>
      </c>
      <c r="CU16" s="417"/>
      <c r="CV16" s="417"/>
      <c r="CW16" s="417"/>
      <c r="CX16" s="417"/>
      <c r="CY16" s="417"/>
      <c r="CZ16" s="417"/>
      <c r="DA16" s="418"/>
      <c r="DB16" s="416">
        <v>3.7</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145</v>
      </c>
      <c r="N17" s="513"/>
      <c r="O17" s="513"/>
      <c r="P17" s="513"/>
      <c r="Q17" s="514"/>
      <c r="R17" s="496" t="s">
        <v>146</v>
      </c>
      <c r="S17" s="497"/>
      <c r="T17" s="497"/>
      <c r="U17" s="497"/>
      <c r="V17" s="498"/>
      <c r="W17" s="509" t="s">
        <v>147</v>
      </c>
      <c r="X17" s="405"/>
      <c r="Y17" s="405"/>
      <c r="Z17" s="405"/>
      <c r="AA17" s="405"/>
      <c r="AB17" s="406"/>
      <c r="AC17" s="372">
        <v>102517</v>
      </c>
      <c r="AD17" s="373"/>
      <c r="AE17" s="373"/>
      <c r="AF17" s="373"/>
      <c r="AG17" s="374"/>
      <c r="AH17" s="372">
        <v>102763</v>
      </c>
      <c r="AI17" s="373"/>
      <c r="AJ17" s="373"/>
      <c r="AK17" s="373"/>
      <c r="AL17" s="432"/>
      <c r="AM17" s="476"/>
      <c r="AN17" s="376"/>
      <c r="AO17" s="376"/>
      <c r="AP17" s="376"/>
      <c r="AQ17" s="376"/>
      <c r="AR17" s="376"/>
      <c r="AS17" s="376"/>
      <c r="AT17" s="377"/>
      <c r="AU17" s="477"/>
      <c r="AV17" s="478"/>
      <c r="AW17" s="478"/>
      <c r="AX17" s="478"/>
      <c r="AY17" s="433" t="s">
        <v>148</v>
      </c>
      <c r="AZ17" s="434"/>
      <c r="BA17" s="434"/>
      <c r="BB17" s="434"/>
      <c r="BC17" s="434"/>
      <c r="BD17" s="434"/>
      <c r="BE17" s="434"/>
      <c r="BF17" s="434"/>
      <c r="BG17" s="434"/>
      <c r="BH17" s="434"/>
      <c r="BI17" s="434"/>
      <c r="BJ17" s="434"/>
      <c r="BK17" s="434"/>
      <c r="BL17" s="434"/>
      <c r="BM17" s="435"/>
      <c r="BN17" s="419">
        <v>41772625</v>
      </c>
      <c r="BO17" s="420"/>
      <c r="BP17" s="420"/>
      <c r="BQ17" s="420"/>
      <c r="BR17" s="420"/>
      <c r="BS17" s="420"/>
      <c r="BT17" s="420"/>
      <c r="BU17" s="421"/>
      <c r="BV17" s="419">
        <v>40927051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149</v>
      </c>
      <c r="C18" s="470"/>
      <c r="D18" s="470"/>
      <c r="E18" s="471"/>
      <c r="F18" s="471"/>
      <c r="G18" s="471"/>
      <c r="H18" s="471"/>
      <c r="I18" s="471"/>
      <c r="J18" s="471"/>
      <c r="K18" s="471"/>
      <c r="L18" s="472">
        <v>824.61</v>
      </c>
      <c r="M18" s="472"/>
      <c r="N18" s="472"/>
      <c r="O18" s="472"/>
      <c r="P18" s="472"/>
      <c r="Q18" s="472"/>
      <c r="R18" s="473"/>
      <c r="S18" s="473"/>
      <c r="T18" s="473"/>
      <c r="U18" s="473"/>
      <c r="V18" s="474"/>
      <c r="W18" s="490"/>
      <c r="X18" s="491"/>
      <c r="Y18" s="491"/>
      <c r="Z18" s="491"/>
      <c r="AA18" s="491"/>
      <c r="AB18" s="515"/>
      <c r="AC18" s="389">
        <v>82.7</v>
      </c>
      <c r="AD18" s="390"/>
      <c r="AE18" s="390"/>
      <c r="AF18" s="390"/>
      <c r="AG18" s="475"/>
      <c r="AH18" s="389">
        <v>81.7</v>
      </c>
      <c r="AI18" s="390"/>
      <c r="AJ18" s="390"/>
      <c r="AK18" s="390"/>
      <c r="AL18" s="391"/>
      <c r="AM18" s="476"/>
      <c r="AN18" s="376"/>
      <c r="AO18" s="376"/>
      <c r="AP18" s="376"/>
      <c r="AQ18" s="376"/>
      <c r="AR18" s="376"/>
      <c r="AS18" s="376"/>
      <c r="AT18" s="377"/>
      <c r="AU18" s="477"/>
      <c r="AV18" s="478"/>
      <c r="AW18" s="478"/>
      <c r="AX18" s="478"/>
      <c r="AY18" s="433" t="s">
        <v>150</v>
      </c>
      <c r="AZ18" s="434"/>
      <c r="BA18" s="434"/>
      <c r="BB18" s="434"/>
      <c r="BC18" s="434"/>
      <c r="BD18" s="434"/>
      <c r="BE18" s="434"/>
      <c r="BF18" s="434"/>
      <c r="BG18" s="434"/>
      <c r="BH18" s="434"/>
      <c r="BI18" s="434"/>
      <c r="BJ18" s="434"/>
      <c r="BK18" s="434"/>
      <c r="BL18" s="434"/>
      <c r="BM18" s="435"/>
      <c r="BN18" s="419">
        <v>67772391</v>
      </c>
      <c r="BO18" s="420"/>
      <c r="BP18" s="420"/>
      <c r="BQ18" s="420"/>
      <c r="BR18" s="420"/>
      <c r="BS18" s="420"/>
      <c r="BT18" s="420"/>
      <c r="BU18" s="421"/>
      <c r="BV18" s="419">
        <v>66197925</v>
      </c>
      <c r="BW18" s="420"/>
      <c r="BX18" s="420"/>
      <c r="BY18" s="420"/>
      <c r="BZ18" s="420"/>
      <c r="CA18" s="420"/>
      <c r="CB18" s="420"/>
      <c r="CC18" s="421"/>
      <c r="CD18" s="182"/>
      <c r="CE18" s="451" t="s">
        <v>151</v>
      </c>
      <c r="CF18" s="451"/>
      <c r="CG18" s="451"/>
      <c r="CH18" s="451"/>
      <c r="CI18" s="451"/>
      <c r="CJ18" s="451"/>
      <c r="CK18" s="451"/>
      <c r="CL18" s="451"/>
      <c r="CM18" s="451"/>
      <c r="CN18" s="451"/>
      <c r="CO18" s="451"/>
      <c r="CP18" s="451"/>
      <c r="CQ18" s="451"/>
      <c r="CR18" s="451"/>
      <c r="CS18" s="452"/>
      <c r="CT18" s="416">
        <v>5.9</v>
      </c>
      <c r="CU18" s="417"/>
      <c r="CV18" s="417"/>
      <c r="CW18" s="417"/>
      <c r="CX18" s="417"/>
      <c r="CY18" s="417"/>
      <c r="CZ18" s="417"/>
      <c r="DA18" s="418"/>
      <c r="DB18" s="416">
        <v>6.9</v>
      </c>
      <c r="DC18" s="417"/>
      <c r="DD18" s="417"/>
      <c r="DE18" s="417"/>
      <c r="DF18" s="417"/>
      <c r="DG18" s="417"/>
      <c r="DH18" s="417"/>
      <c r="DI18" s="418"/>
    </row>
    <row r="19" spans="1:113" ht="18.75" customHeight="1" thickBot="1" x14ac:dyDescent="0.2">
      <c r="A19" s="169"/>
      <c r="B19" s="469" t="s">
        <v>152</v>
      </c>
      <c r="C19" s="470"/>
      <c r="D19" s="470"/>
      <c r="E19" s="471"/>
      <c r="F19" s="471"/>
      <c r="G19" s="471"/>
      <c r="H19" s="471"/>
      <c r="I19" s="471"/>
      <c r="J19" s="471"/>
      <c r="K19" s="471"/>
      <c r="L19" s="479">
        <v>334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153</v>
      </c>
      <c r="AZ19" s="434"/>
      <c r="BA19" s="434"/>
      <c r="BB19" s="434"/>
      <c r="BC19" s="434"/>
      <c r="BD19" s="434"/>
      <c r="BE19" s="434"/>
      <c r="BF19" s="434"/>
      <c r="BG19" s="434"/>
      <c r="BH19" s="434"/>
      <c r="BI19" s="434"/>
      <c r="BJ19" s="434"/>
      <c r="BK19" s="434"/>
      <c r="BL19" s="434"/>
      <c r="BM19" s="435"/>
      <c r="BN19" s="419">
        <v>92928614</v>
      </c>
      <c r="BO19" s="420"/>
      <c r="BP19" s="420"/>
      <c r="BQ19" s="420"/>
      <c r="BR19" s="420"/>
      <c r="BS19" s="420"/>
      <c r="BT19" s="420"/>
      <c r="BU19" s="421"/>
      <c r="BV19" s="419">
        <v>89200105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154</v>
      </c>
      <c r="C20" s="470"/>
      <c r="D20" s="470"/>
      <c r="E20" s="471"/>
      <c r="F20" s="471"/>
      <c r="G20" s="471"/>
      <c r="H20" s="471"/>
      <c r="I20" s="471"/>
      <c r="J20" s="471"/>
      <c r="K20" s="471"/>
      <c r="L20" s="479">
        <v>118483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156</v>
      </c>
      <c r="C22" s="396"/>
      <c r="D22" s="397"/>
      <c r="E22" s="404" t="s">
        <v>1</v>
      </c>
      <c r="F22" s="405"/>
      <c r="G22" s="405"/>
      <c r="H22" s="405"/>
      <c r="I22" s="405"/>
      <c r="J22" s="405"/>
      <c r="K22" s="406"/>
      <c r="L22" s="404" t="s">
        <v>157</v>
      </c>
      <c r="M22" s="405"/>
      <c r="N22" s="405"/>
      <c r="O22" s="405"/>
      <c r="P22" s="406"/>
      <c r="Q22" s="410" t="s">
        <v>158</v>
      </c>
      <c r="R22" s="411"/>
      <c r="S22" s="411"/>
      <c r="T22" s="411"/>
      <c r="U22" s="411"/>
      <c r="V22" s="412"/>
      <c r="W22" s="461" t="s">
        <v>159</v>
      </c>
      <c r="X22" s="396"/>
      <c r="Y22" s="397"/>
      <c r="Z22" s="404" t="s">
        <v>1</v>
      </c>
      <c r="AA22" s="405"/>
      <c r="AB22" s="405"/>
      <c r="AC22" s="405"/>
      <c r="AD22" s="405"/>
      <c r="AE22" s="405"/>
      <c r="AF22" s="405"/>
      <c r="AG22" s="406"/>
      <c r="AH22" s="422" t="s">
        <v>160</v>
      </c>
      <c r="AI22" s="405"/>
      <c r="AJ22" s="405"/>
      <c r="AK22" s="405"/>
      <c r="AL22" s="406"/>
      <c r="AM22" s="422" t="s">
        <v>161</v>
      </c>
      <c r="AN22" s="423"/>
      <c r="AO22" s="423"/>
      <c r="AP22" s="423"/>
      <c r="AQ22" s="423"/>
      <c r="AR22" s="424"/>
      <c r="AS22" s="410" t="s">
        <v>158</v>
      </c>
      <c r="AT22" s="411"/>
      <c r="AU22" s="411"/>
      <c r="AV22" s="411"/>
      <c r="AW22" s="411"/>
      <c r="AX22" s="428"/>
      <c r="AY22" s="445" t="s">
        <v>162</v>
      </c>
      <c r="AZ22" s="446"/>
      <c r="BA22" s="446"/>
      <c r="BB22" s="446"/>
      <c r="BC22" s="446"/>
      <c r="BD22" s="446"/>
      <c r="BE22" s="446"/>
      <c r="BF22" s="446"/>
      <c r="BG22" s="446"/>
      <c r="BH22" s="446"/>
      <c r="BI22" s="446"/>
      <c r="BJ22" s="446"/>
      <c r="BK22" s="446"/>
      <c r="BL22" s="446"/>
      <c r="BM22" s="447"/>
      <c r="BN22" s="448">
        <v>112319379</v>
      </c>
      <c r="BO22" s="449"/>
      <c r="BP22" s="449"/>
      <c r="BQ22" s="449"/>
      <c r="BR22" s="449"/>
      <c r="BS22" s="449"/>
      <c r="BT22" s="449"/>
      <c r="BU22" s="450"/>
      <c r="BV22" s="448">
        <v>119805696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163</v>
      </c>
      <c r="AZ23" s="434"/>
      <c r="BA23" s="434"/>
      <c r="BB23" s="434"/>
      <c r="BC23" s="434"/>
      <c r="BD23" s="434"/>
      <c r="BE23" s="434"/>
      <c r="BF23" s="434"/>
      <c r="BG23" s="434"/>
      <c r="BH23" s="434"/>
      <c r="BI23" s="434"/>
      <c r="BJ23" s="434"/>
      <c r="BK23" s="434"/>
      <c r="BL23" s="434"/>
      <c r="BM23" s="435"/>
      <c r="BN23" s="419">
        <v>78889930</v>
      </c>
      <c r="BO23" s="420"/>
      <c r="BP23" s="420"/>
      <c r="BQ23" s="420"/>
      <c r="BR23" s="420"/>
      <c r="BS23" s="420"/>
      <c r="BT23" s="420"/>
      <c r="BU23" s="421"/>
      <c r="BV23" s="419">
        <v>84131098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164</v>
      </c>
      <c r="F24" s="376"/>
      <c r="G24" s="376"/>
      <c r="H24" s="376"/>
      <c r="I24" s="376"/>
      <c r="J24" s="376"/>
      <c r="K24" s="377"/>
      <c r="L24" s="372">
        <v>1</v>
      </c>
      <c r="M24" s="373"/>
      <c r="N24" s="373"/>
      <c r="O24" s="373"/>
      <c r="P24" s="374"/>
      <c r="Q24" s="372">
        <v>10000</v>
      </c>
      <c r="R24" s="373"/>
      <c r="S24" s="373"/>
      <c r="T24" s="373"/>
      <c r="U24" s="373"/>
      <c r="V24" s="374"/>
      <c r="W24" s="462"/>
      <c r="X24" s="399"/>
      <c r="Y24" s="400"/>
      <c r="Z24" s="375" t="s">
        <v>165</v>
      </c>
      <c r="AA24" s="376"/>
      <c r="AB24" s="376"/>
      <c r="AC24" s="376"/>
      <c r="AD24" s="376"/>
      <c r="AE24" s="376"/>
      <c r="AF24" s="376"/>
      <c r="AG24" s="377"/>
      <c r="AH24" s="372">
        <v>1432</v>
      </c>
      <c r="AI24" s="373"/>
      <c r="AJ24" s="373"/>
      <c r="AK24" s="373"/>
      <c r="AL24" s="374"/>
      <c r="AM24" s="372">
        <v>4619632</v>
      </c>
      <c r="AN24" s="373"/>
      <c r="AO24" s="373"/>
      <c r="AP24" s="373"/>
      <c r="AQ24" s="373"/>
      <c r="AR24" s="374"/>
      <c r="AS24" s="372">
        <v>3226</v>
      </c>
      <c r="AT24" s="373"/>
      <c r="AU24" s="373"/>
      <c r="AV24" s="373"/>
      <c r="AW24" s="373"/>
      <c r="AX24" s="432"/>
      <c r="AY24" s="392" t="s">
        <v>166</v>
      </c>
      <c r="AZ24" s="393"/>
      <c r="BA24" s="393"/>
      <c r="BB24" s="393"/>
      <c r="BC24" s="393"/>
      <c r="BD24" s="393"/>
      <c r="BE24" s="393"/>
      <c r="BF24" s="393"/>
      <c r="BG24" s="393"/>
      <c r="BH24" s="393"/>
      <c r="BI24" s="393"/>
      <c r="BJ24" s="393"/>
      <c r="BK24" s="393"/>
      <c r="BL24" s="393"/>
      <c r="BM24" s="394"/>
      <c r="BN24" s="419">
        <v>68925406</v>
      </c>
      <c r="BO24" s="420"/>
      <c r="BP24" s="420"/>
      <c r="BQ24" s="420"/>
      <c r="BR24" s="420"/>
      <c r="BS24" s="420"/>
      <c r="BT24" s="420"/>
      <c r="BU24" s="421"/>
      <c r="BV24" s="419">
        <v>72953216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167</v>
      </c>
      <c r="F25" s="376"/>
      <c r="G25" s="376"/>
      <c r="H25" s="376"/>
      <c r="I25" s="376"/>
      <c r="J25" s="376"/>
      <c r="K25" s="377"/>
      <c r="L25" s="372">
        <v>2</v>
      </c>
      <c r="M25" s="373"/>
      <c r="N25" s="373"/>
      <c r="O25" s="373"/>
      <c r="P25" s="374"/>
      <c r="Q25" s="372">
        <v>7880</v>
      </c>
      <c r="R25" s="373"/>
      <c r="S25" s="373"/>
      <c r="T25" s="373"/>
      <c r="U25" s="373"/>
      <c r="V25" s="374"/>
      <c r="W25" s="462"/>
      <c r="X25" s="399"/>
      <c r="Y25" s="400"/>
      <c r="Z25" s="375" t="s">
        <v>168</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169</v>
      </c>
      <c r="AZ25" s="446"/>
      <c r="BA25" s="446"/>
      <c r="BB25" s="446"/>
      <c r="BC25" s="446"/>
      <c r="BD25" s="446"/>
      <c r="BE25" s="446"/>
      <c r="BF25" s="446"/>
      <c r="BG25" s="446"/>
      <c r="BH25" s="446"/>
      <c r="BI25" s="446"/>
      <c r="BJ25" s="446"/>
      <c r="BK25" s="446"/>
      <c r="BL25" s="446"/>
      <c r="BM25" s="447"/>
      <c r="BN25" s="448">
        <v>33801310</v>
      </c>
      <c r="BO25" s="449"/>
      <c r="BP25" s="449"/>
      <c r="BQ25" s="449"/>
      <c r="BR25" s="449"/>
      <c r="BS25" s="449"/>
      <c r="BT25" s="449"/>
      <c r="BU25" s="450"/>
      <c r="BV25" s="448">
        <v>30839794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170</v>
      </c>
      <c r="F26" s="376"/>
      <c r="G26" s="376"/>
      <c r="H26" s="376"/>
      <c r="I26" s="376"/>
      <c r="J26" s="376"/>
      <c r="K26" s="377"/>
      <c r="L26" s="372">
        <v>1</v>
      </c>
      <c r="M26" s="373"/>
      <c r="N26" s="373"/>
      <c r="O26" s="373"/>
      <c r="P26" s="374"/>
      <c r="Q26" s="372">
        <v>6605</v>
      </c>
      <c r="R26" s="373"/>
      <c r="S26" s="373"/>
      <c r="T26" s="373"/>
      <c r="U26" s="373"/>
      <c r="V26" s="374"/>
      <c r="W26" s="462"/>
      <c r="X26" s="399"/>
      <c r="Y26" s="400"/>
      <c r="Z26" s="375" t="s">
        <v>171</v>
      </c>
      <c r="AA26" s="430"/>
      <c r="AB26" s="430"/>
      <c r="AC26" s="430"/>
      <c r="AD26" s="430"/>
      <c r="AE26" s="430"/>
      <c r="AF26" s="430"/>
      <c r="AG26" s="431"/>
      <c r="AH26" s="372">
        <v>178</v>
      </c>
      <c r="AI26" s="373"/>
      <c r="AJ26" s="373"/>
      <c r="AK26" s="373"/>
      <c r="AL26" s="374"/>
      <c r="AM26" s="372">
        <v>652192</v>
      </c>
      <c r="AN26" s="373"/>
      <c r="AO26" s="373"/>
      <c r="AP26" s="373"/>
      <c r="AQ26" s="373"/>
      <c r="AR26" s="374"/>
      <c r="AS26" s="372">
        <v>3664</v>
      </c>
      <c r="AT26" s="373"/>
      <c r="AU26" s="373"/>
      <c r="AV26" s="373"/>
      <c r="AW26" s="373"/>
      <c r="AX26" s="432"/>
      <c r="AY26" s="459" t="s">
        <v>172</v>
      </c>
      <c r="AZ26" s="379"/>
      <c r="BA26" s="379"/>
      <c r="BB26" s="379"/>
      <c r="BC26" s="379"/>
      <c r="BD26" s="379"/>
      <c r="BE26" s="379"/>
      <c r="BF26" s="379"/>
      <c r="BG26" s="379"/>
      <c r="BH26" s="379"/>
      <c r="BI26" s="379"/>
      <c r="BJ26" s="379"/>
      <c r="BK26" s="379"/>
      <c r="BL26" s="379"/>
      <c r="BM26" s="460"/>
      <c r="BN26" s="419">
        <v>440000</v>
      </c>
      <c r="BO26" s="420"/>
      <c r="BP26" s="420"/>
      <c r="BQ26" s="420"/>
      <c r="BR26" s="420"/>
      <c r="BS26" s="420"/>
      <c r="BT26" s="420"/>
      <c r="BU26" s="421"/>
      <c r="BV26" s="419">
        <v>440000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173</v>
      </c>
      <c r="F27" s="376"/>
      <c r="G27" s="376"/>
      <c r="H27" s="376"/>
      <c r="I27" s="376"/>
      <c r="J27" s="376"/>
      <c r="K27" s="377"/>
      <c r="L27" s="372">
        <v>1</v>
      </c>
      <c r="M27" s="373"/>
      <c r="N27" s="373"/>
      <c r="O27" s="373"/>
      <c r="P27" s="374"/>
      <c r="Q27" s="372">
        <v>6580</v>
      </c>
      <c r="R27" s="373"/>
      <c r="S27" s="373"/>
      <c r="T27" s="373"/>
      <c r="U27" s="373"/>
      <c r="V27" s="374"/>
      <c r="W27" s="462"/>
      <c r="X27" s="399"/>
      <c r="Y27" s="400"/>
      <c r="Z27" s="375" t="s">
        <v>174</v>
      </c>
      <c r="AA27" s="376"/>
      <c r="AB27" s="376"/>
      <c r="AC27" s="376"/>
      <c r="AD27" s="376"/>
      <c r="AE27" s="376"/>
      <c r="AF27" s="376"/>
      <c r="AG27" s="377"/>
      <c r="AH27" s="372">
        <v>24</v>
      </c>
      <c r="AI27" s="373"/>
      <c r="AJ27" s="373"/>
      <c r="AK27" s="373"/>
      <c r="AL27" s="374"/>
      <c r="AM27" s="372">
        <v>94728</v>
      </c>
      <c r="AN27" s="373"/>
      <c r="AO27" s="373"/>
      <c r="AP27" s="373"/>
      <c r="AQ27" s="373"/>
      <c r="AR27" s="374"/>
      <c r="AS27" s="372">
        <v>3947</v>
      </c>
      <c r="AT27" s="373"/>
      <c r="AU27" s="373"/>
      <c r="AV27" s="373"/>
      <c r="AW27" s="373"/>
      <c r="AX27" s="432"/>
      <c r="AY27" s="456" t="s">
        <v>175</v>
      </c>
      <c r="AZ27" s="457"/>
      <c r="BA27" s="457"/>
      <c r="BB27" s="457"/>
      <c r="BC27" s="457"/>
      <c r="BD27" s="457"/>
      <c r="BE27" s="457"/>
      <c r="BF27" s="457"/>
      <c r="BG27" s="457"/>
      <c r="BH27" s="457"/>
      <c r="BI27" s="457"/>
      <c r="BJ27" s="457"/>
      <c r="BK27" s="457"/>
      <c r="BL27" s="457"/>
      <c r="BM27" s="458"/>
      <c r="BN27" s="453" t="s">
        <v>123</v>
      </c>
      <c r="BO27" s="454"/>
      <c r="BP27" s="454"/>
      <c r="BQ27" s="454"/>
      <c r="BR27" s="454"/>
      <c r="BS27" s="454"/>
      <c r="BT27" s="454"/>
      <c r="BU27" s="455"/>
      <c r="BV27" s="453" t="s">
        <v>123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176</v>
      </c>
      <c r="F28" s="376"/>
      <c r="G28" s="376"/>
      <c r="H28" s="376"/>
      <c r="I28" s="376"/>
      <c r="J28" s="376"/>
      <c r="K28" s="377"/>
      <c r="L28" s="372">
        <v>1</v>
      </c>
      <c r="M28" s="373"/>
      <c r="N28" s="373"/>
      <c r="O28" s="373"/>
      <c r="P28" s="374"/>
      <c r="Q28" s="372">
        <v>6030</v>
      </c>
      <c r="R28" s="373"/>
      <c r="S28" s="373"/>
      <c r="T28" s="373"/>
      <c r="U28" s="373"/>
      <c r="V28" s="374"/>
      <c r="W28" s="462"/>
      <c r="X28" s="399"/>
      <c r="Y28" s="400"/>
      <c r="Z28" s="375" t="s">
        <v>177</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178</v>
      </c>
      <c r="AZ28" s="437"/>
      <c r="BA28" s="437"/>
      <c r="BB28" s="438"/>
      <c r="BC28" s="445" t="s">
        <v>46</v>
      </c>
      <c r="BD28" s="446"/>
      <c r="BE28" s="446"/>
      <c r="BF28" s="446"/>
      <c r="BG28" s="446"/>
      <c r="BH28" s="446"/>
      <c r="BI28" s="446"/>
      <c r="BJ28" s="446"/>
      <c r="BK28" s="446"/>
      <c r="BL28" s="446"/>
      <c r="BM28" s="447"/>
      <c r="BN28" s="448">
        <v>3928762</v>
      </c>
      <c r="BO28" s="449"/>
      <c r="BP28" s="449"/>
      <c r="BQ28" s="449"/>
      <c r="BR28" s="449"/>
      <c r="BS28" s="449"/>
      <c r="BT28" s="449"/>
      <c r="BU28" s="450"/>
      <c r="BV28" s="448">
        <v>5350549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179</v>
      </c>
      <c r="F29" s="376"/>
      <c r="G29" s="376"/>
      <c r="H29" s="376"/>
      <c r="I29" s="376"/>
      <c r="J29" s="376"/>
      <c r="K29" s="377"/>
      <c r="L29" s="372">
        <v>30</v>
      </c>
      <c r="M29" s="373"/>
      <c r="N29" s="373"/>
      <c r="O29" s="373"/>
      <c r="P29" s="374"/>
      <c r="Q29" s="372">
        <v>5800</v>
      </c>
      <c r="R29" s="373"/>
      <c r="S29" s="373"/>
      <c r="T29" s="373"/>
      <c r="U29" s="373"/>
      <c r="V29" s="374"/>
      <c r="W29" s="463"/>
      <c r="X29" s="464"/>
      <c r="Y29" s="465"/>
      <c r="Z29" s="375" t="s">
        <v>180</v>
      </c>
      <c r="AA29" s="376"/>
      <c r="AB29" s="376"/>
      <c r="AC29" s="376"/>
      <c r="AD29" s="376"/>
      <c r="AE29" s="376"/>
      <c r="AF29" s="376"/>
      <c r="AG29" s="377"/>
      <c r="AH29" s="372">
        <v>1456</v>
      </c>
      <c r="AI29" s="373"/>
      <c r="AJ29" s="373"/>
      <c r="AK29" s="373"/>
      <c r="AL29" s="374"/>
      <c r="AM29" s="372">
        <v>4714360</v>
      </c>
      <c r="AN29" s="373"/>
      <c r="AO29" s="373"/>
      <c r="AP29" s="373"/>
      <c r="AQ29" s="373"/>
      <c r="AR29" s="374"/>
      <c r="AS29" s="372">
        <v>3238</v>
      </c>
      <c r="AT29" s="373"/>
      <c r="AU29" s="373"/>
      <c r="AV29" s="373"/>
      <c r="AW29" s="373"/>
      <c r="AX29" s="432"/>
      <c r="AY29" s="439"/>
      <c r="AZ29" s="440"/>
      <c r="BA29" s="440"/>
      <c r="BB29" s="441"/>
      <c r="BC29" s="433" t="s">
        <v>181</v>
      </c>
      <c r="BD29" s="434"/>
      <c r="BE29" s="434"/>
      <c r="BF29" s="434"/>
      <c r="BG29" s="434"/>
      <c r="BH29" s="434"/>
      <c r="BI29" s="434"/>
      <c r="BJ29" s="434"/>
      <c r="BK29" s="434"/>
      <c r="BL29" s="434"/>
      <c r="BM29" s="435"/>
      <c r="BN29" s="419">
        <v>849605</v>
      </c>
      <c r="BO29" s="420"/>
      <c r="BP29" s="420"/>
      <c r="BQ29" s="420"/>
      <c r="BR29" s="420"/>
      <c r="BS29" s="420"/>
      <c r="BT29" s="420"/>
      <c r="BU29" s="421"/>
      <c r="BV29" s="419">
        <v>580755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182</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4489550</v>
      </c>
      <c r="BO30" s="454"/>
      <c r="BP30" s="454"/>
      <c r="BQ30" s="454"/>
      <c r="BR30" s="454"/>
      <c r="BS30" s="454"/>
      <c r="BT30" s="454"/>
      <c r="BU30" s="455"/>
      <c r="BV30" s="453">
        <v>4235742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183</v>
      </c>
      <c r="D32" s="378"/>
      <c r="E32" s="378"/>
      <c r="F32" s="378"/>
      <c r="G32" s="378"/>
      <c r="H32" s="378"/>
      <c r="I32" s="378"/>
      <c r="J32" s="378"/>
      <c r="K32" s="378"/>
      <c r="L32" s="378"/>
      <c r="M32" s="378"/>
      <c r="N32" s="378"/>
      <c r="O32" s="378"/>
      <c r="P32" s="378"/>
      <c r="Q32" s="378"/>
      <c r="R32" s="378"/>
      <c r="S32" s="378"/>
      <c r="U32" s="379" t="s">
        <v>184</v>
      </c>
      <c r="V32" s="379"/>
      <c r="W32" s="379"/>
      <c r="X32" s="379"/>
      <c r="Y32" s="379"/>
      <c r="Z32" s="379"/>
      <c r="AA32" s="379"/>
      <c r="AB32" s="379"/>
      <c r="AC32" s="379"/>
      <c r="AD32" s="379"/>
      <c r="AE32" s="379"/>
      <c r="AF32" s="379"/>
      <c r="AG32" s="379"/>
      <c r="AH32" s="379"/>
      <c r="AI32" s="379"/>
      <c r="AJ32" s="379"/>
      <c r="AK32" s="379"/>
      <c r="AM32" s="379" t="s">
        <v>185</v>
      </c>
      <c r="AN32" s="379"/>
      <c r="AO32" s="379"/>
      <c r="AP32" s="379"/>
      <c r="AQ32" s="379"/>
      <c r="AR32" s="379"/>
      <c r="AS32" s="379"/>
      <c r="AT32" s="379"/>
      <c r="AU32" s="379"/>
      <c r="AV32" s="379"/>
      <c r="AW32" s="379"/>
      <c r="AX32" s="379"/>
      <c r="AY32" s="379"/>
      <c r="AZ32" s="379"/>
      <c r="BA32" s="379"/>
      <c r="BB32" s="379"/>
      <c r="BC32" s="379"/>
      <c r="BE32" s="379" t="s">
        <v>186</v>
      </c>
      <c r="BF32" s="379"/>
      <c r="BG32" s="379"/>
      <c r="BH32" s="379"/>
      <c r="BI32" s="379"/>
      <c r="BJ32" s="379"/>
      <c r="BK32" s="379"/>
      <c r="BL32" s="379"/>
      <c r="BM32" s="379"/>
      <c r="BN32" s="379"/>
      <c r="BO32" s="379"/>
      <c r="BP32" s="379"/>
      <c r="BQ32" s="379"/>
      <c r="BR32" s="379"/>
      <c r="BS32" s="379"/>
      <c r="BT32" s="379"/>
      <c r="BU32" s="379"/>
      <c r="BW32" s="379" t="s">
        <v>187</v>
      </c>
      <c r="BX32" s="379"/>
      <c r="BY32" s="379"/>
      <c r="BZ32" s="379"/>
      <c r="CA32" s="379"/>
      <c r="CB32" s="379"/>
      <c r="CC32" s="379"/>
      <c r="CD32" s="379"/>
      <c r="CE32" s="379"/>
      <c r="CF32" s="379"/>
      <c r="CG32" s="379"/>
      <c r="CH32" s="379"/>
      <c r="CI32" s="379"/>
      <c r="CJ32" s="379"/>
      <c r="CK32" s="379"/>
      <c r="CL32" s="379"/>
      <c r="CM32" s="379"/>
      <c r="CO32" s="379" t="s">
        <v>188</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189</v>
      </c>
      <c r="D33" s="371"/>
      <c r="E33" s="370" t="s">
        <v>190</v>
      </c>
      <c r="F33" s="370"/>
      <c r="G33" s="370"/>
      <c r="H33" s="370"/>
      <c r="I33" s="370"/>
      <c r="J33" s="370"/>
      <c r="K33" s="370"/>
      <c r="L33" s="370"/>
      <c r="M33" s="370"/>
      <c r="N33" s="370"/>
      <c r="O33" s="370"/>
      <c r="P33" s="370"/>
      <c r="Q33" s="370"/>
      <c r="R33" s="370"/>
      <c r="S33" s="370"/>
      <c r="T33" s="194"/>
      <c r="U33" s="371" t="s">
        <v>189</v>
      </c>
      <c r="V33" s="371"/>
      <c r="W33" s="370" t="s">
        <v>190</v>
      </c>
      <c r="X33" s="370"/>
      <c r="Y33" s="370"/>
      <c r="Z33" s="370"/>
      <c r="AA33" s="370"/>
      <c r="AB33" s="370"/>
      <c r="AC33" s="370"/>
      <c r="AD33" s="370"/>
      <c r="AE33" s="370"/>
      <c r="AF33" s="370"/>
      <c r="AG33" s="370"/>
      <c r="AH33" s="370"/>
      <c r="AI33" s="370"/>
      <c r="AJ33" s="370"/>
      <c r="AK33" s="370"/>
      <c r="AL33" s="194"/>
      <c r="AM33" s="371" t="s">
        <v>189</v>
      </c>
      <c r="AN33" s="371"/>
      <c r="AO33" s="370" t="s">
        <v>190</v>
      </c>
      <c r="AP33" s="370"/>
      <c r="AQ33" s="370"/>
      <c r="AR33" s="370"/>
      <c r="AS33" s="370"/>
      <c r="AT33" s="370"/>
      <c r="AU33" s="370"/>
      <c r="AV33" s="370"/>
      <c r="AW33" s="370"/>
      <c r="AX33" s="370"/>
      <c r="AY33" s="370"/>
      <c r="AZ33" s="370"/>
      <c r="BA33" s="370"/>
      <c r="BB33" s="370"/>
      <c r="BC33" s="370"/>
      <c r="BD33" s="195"/>
      <c r="BE33" s="370" t="s">
        <v>191</v>
      </c>
      <c r="BF33" s="370"/>
      <c r="BG33" s="370" t="s">
        <v>192</v>
      </c>
      <c r="BH33" s="370"/>
      <c r="BI33" s="370"/>
      <c r="BJ33" s="370"/>
      <c r="BK33" s="370"/>
      <c r="BL33" s="370"/>
      <c r="BM33" s="370"/>
      <c r="BN33" s="370"/>
      <c r="BO33" s="370"/>
      <c r="BP33" s="370"/>
      <c r="BQ33" s="370"/>
      <c r="BR33" s="370"/>
      <c r="BS33" s="370"/>
      <c r="BT33" s="370"/>
      <c r="BU33" s="370"/>
      <c r="BV33" s="195"/>
      <c r="BW33" s="371" t="s">
        <v>191</v>
      </c>
      <c r="BX33" s="371"/>
      <c r="BY33" s="370" t="s">
        <v>193</v>
      </c>
      <c r="BZ33" s="370"/>
      <c r="CA33" s="370"/>
      <c r="CB33" s="370"/>
      <c r="CC33" s="370"/>
      <c r="CD33" s="370"/>
      <c r="CE33" s="370"/>
      <c r="CF33" s="370"/>
      <c r="CG33" s="370"/>
      <c r="CH33" s="370"/>
      <c r="CI33" s="370"/>
      <c r="CJ33" s="370"/>
      <c r="CK33" s="370"/>
      <c r="CL33" s="370"/>
      <c r="CM33" s="370"/>
      <c r="CN33" s="194"/>
      <c r="CO33" s="371" t="s">
        <v>189</v>
      </c>
      <c r="CP33" s="371"/>
      <c r="CQ33" s="370" t="s">
        <v>194</v>
      </c>
      <c r="CR33" s="370"/>
      <c r="CS33" s="370"/>
      <c r="CT33" s="370"/>
      <c r="CU33" s="370"/>
      <c r="CV33" s="370"/>
      <c r="CW33" s="370"/>
      <c r="CX33" s="370"/>
      <c r="CY33" s="370"/>
      <c r="CZ33" s="370"/>
      <c r="DA33" s="370"/>
      <c r="DB33" s="370"/>
      <c r="DC33" s="370"/>
      <c r="DD33" s="370"/>
      <c r="DE33" s="370"/>
      <c r="DF33" s="194"/>
      <c r="DG33" s="369" t="s">
        <v>195</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競輪事業特別会計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IF('各会計、関係団体の財政状況及び健全化判断比率'!B33="","",'各会計、関係団体の財政状況及び健全化判断比率'!B33)</f>
        <v>病院事業会計</v>
      </c>
      <c r="AP34" s="368"/>
      <c r="AQ34" s="368"/>
      <c r="AR34" s="368"/>
      <c r="AS34" s="368"/>
      <c r="AT34" s="368"/>
      <c r="AU34" s="368"/>
      <c r="AV34" s="368"/>
      <c r="AW34" s="368"/>
      <c r="AX34" s="368"/>
      <c r="AY34" s="368"/>
      <c r="AZ34" s="368"/>
      <c r="BA34" s="368"/>
      <c r="BB34" s="368"/>
      <c r="BC34" s="368"/>
      <c r="BD34" s="169"/>
      <c r="BE34" s="367">
        <f>IF(BG34="","",MAX(C34:D43,U34:V43,AM34:AN43)+1)</f>
        <v>13</v>
      </c>
      <c r="BF34" s="367"/>
      <c r="BG34" s="368" t="str">
        <f>IF('各会計、関係団体の財政状況及び健全化判断比率'!B38="","",'各会計、関係団体の財政状況及び健全化判断比率'!B38)</f>
        <v>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15</v>
      </c>
      <c r="BX34" s="367"/>
      <c r="BY34" s="368" t="str">
        <f>IF('各会計、関係団体の財政状況及び健全化判断比率'!B68="","",'各会計、関係団体の財政状況及び健全化判断比率'!B68)</f>
        <v>青森地域広域事務組合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一般財団法人青森市文化観光振興財団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IF('各会計、関係団体の財政状況及び健全化判断比率'!B34="","",'各会計、関係団体の財政状況及び健全化判断比率'!B34)</f>
        <v>自動車運送事業会計</v>
      </c>
      <c r="AP35" s="368"/>
      <c r="AQ35" s="368"/>
      <c r="AR35" s="368"/>
      <c r="AS35" s="368"/>
      <c r="AT35" s="368"/>
      <c r="AU35" s="368"/>
      <c r="AV35" s="368"/>
      <c r="AW35" s="368"/>
      <c r="AX35" s="368"/>
      <c r="AY35" s="368"/>
      <c r="AZ35" s="368"/>
      <c r="BA35" s="368"/>
      <c r="BB35" s="368"/>
      <c r="BC35" s="368"/>
      <c r="BD35" s="169"/>
      <c r="BE35" s="367">
        <f t="shared" ref="BE35:BE43" si="1">IF(BG35="","",BE34+1)</f>
        <v>14</v>
      </c>
      <c r="BF35" s="367"/>
      <c r="BG35" s="368" t="str">
        <f>IF('各会計、関係団体の財政状況及び健全化判断比率'!B39="","",'各会計、関係団体の財政状況及び健全化判断比率'!B39)</f>
        <v>宅地造成事業特別会計</v>
      </c>
      <c r="BH35" s="368"/>
      <c r="BI35" s="368"/>
      <c r="BJ35" s="368"/>
      <c r="BK35" s="368"/>
      <c r="BL35" s="368"/>
      <c r="BM35" s="368"/>
      <c r="BN35" s="368"/>
      <c r="BO35" s="368"/>
      <c r="BP35" s="368"/>
      <c r="BQ35" s="368"/>
      <c r="BR35" s="368"/>
      <c r="BS35" s="368"/>
      <c r="BT35" s="368"/>
      <c r="BU35" s="368"/>
      <c r="BV35" s="169"/>
      <c r="BW35" s="367">
        <f t="shared" ref="BW35:BW43" si="2">IF(BY35="","",BW34+1)</f>
        <v>16</v>
      </c>
      <c r="BX35" s="367"/>
      <c r="BY35" s="368" t="str">
        <f>IF('各会計、関係団体の財政状況及び健全化判断比率'!B69="","",'各会計、関係団体の財政状況及び健全化判断比率'!B69)</f>
        <v>津軽広域水道企業団津軽事業部</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株式会社アップルヒル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IF('各会計、関係団体の財政状況及び健全化判断比率'!B35="","",'各会計、関係団体の財政状況及び健全化判断比率'!B35)</f>
        <v>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17</v>
      </c>
      <c r="BX36" s="367"/>
      <c r="BY36" s="368" t="str">
        <f>IF('各会計、関係団体の財政状況及び健全化判断比率'!B70="","",'各会計、関係団体の財政状況及び健全化判断比率'!B70)</f>
        <v>黒石地区清掃施設組合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公益財団法人青森学術文化振興財団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IF('各会計、関係団体の財政状況及び健全化判断比率'!B36="","",'各会計、関係団体の財政状況及び健全化判断比率'!B36)</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18</v>
      </c>
      <c r="BX37" s="367"/>
      <c r="BY37" s="368" t="str">
        <f>IF('各会計、関係団体の財政状況及び健全化判断比率'!B71="","",'各会計、関係団体の財政状況及び健全化判断比率'!B71)</f>
        <v>青森県後期高齢者医療広域連合（一般会計）</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公立大学法人青森公立大学</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7</v>
      </c>
      <c r="V38" s="367"/>
      <c r="W38" s="368" t="str">
        <f>IF('各会計、関係団体の財政状況及び健全化判断比率'!B32="","",'各会計、関係団体の財政状況及び健全化判断比率'!B32)</f>
        <v>駐車場事業特別会計</v>
      </c>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IF('各会計、関係団体の財政状況及び健全化判断比率'!B37="","",'各会計、関係団体の財政状況及び健全化判断比率'!B37)</f>
        <v>農業集落排水事業会計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19</v>
      </c>
      <c r="BX38" s="367"/>
      <c r="BY38" s="368" t="str">
        <f>IF('各会計、関係団体の財政状況及び健全化判断比率'!B72="","",'各会計、関係団体の財政状況及び健全化判断比率'!B72)</f>
        <v>青森県後期高齢者医療広域連合（特別会計）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20</v>
      </c>
      <c r="BX39" s="367"/>
      <c r="BY39" s="368" t="str">
        <f>IF('各会計、関係団体の財政状況及び健全化判断比率'!B73="","",'各会計、関係団体の財政状況及び健全化判断比率'!B73)</f>
        <v>青森県市長会館管理組合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21</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196</v>
      </c>
      <c r="E46" s="364" t="s">
        <v>197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hsOHs1R1emcLCFOQgvbYgAZA8Jy0CtuwJD8qu//+YLw/0+tyewr/CebzFV9JKSPqKLOTwNf5sAQQCYlQCxRhQ==" saltValue="A2XB6/le+s21atIM3Fmj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election activeCell="B18" sqref="B18:M1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543</v>
      </c>
      <c r="D34" s="1151"/>
      <c r="E34" s="1152"/>
      <c r="F34" s="32" t="s">
        <v>544</v>
      </c>
      <c r="G34" s="33" t="s">
        <v>545</v>
      </c>
      <c r="H34" s="33" t="s">
        <v>546</v>
      </c>
      <c r="I34" s="33" t="s">
        <v>547</v>
      </c>
      <c r="J34" s="34" t="s">
        <v>548</v>
      </c>
      <c r="K34" s="22"/>
      <c r="L34" s="22"/>
      <c r="M34" s="22"/>
      <c r="N34" s="22"/>
      <c r="O34" s="22"/>
      <c r="P34" s="22"/>
    </row>
    <row r="35" spans="1:16" ht="39" customHeight="1" x14ac:dyDescent="0.15">
      <c r="A35" s="22"/>
      <c r="B35" s="35"/>
      <c r="C35" s="1145" t="s">
        <v>549</v>
      </c>
      <c r="D35" s="1146"/>
      <c r="E35" s="1147"/>
      <c r="F35" s="36" t="s">
        <v>550</v>
      </c>
      <c r="G35" s="37" t="s">
        <v>551</v>
      </c>
      <c r="H35" s="37" t="s">
        <v>552</v>
      </c>
      <c r="I35" s="37" t="s">
        <v>553</v>
      </c>
      <c r="J35" s="38" t="s">
        <v>553</v>
      </c>
      <c r="K35" s="22"/>
      <c r="L35" s="22"/>
      <c r="M35" s="22"/>
      <c r="N35" s="22"/>
      <c r="O35" s="22"/>
      <c r="P35" s="22"/>
    </row>
    <row r="36" spans="1:16" ht="39" customHeight="1" x14ac:dyDescent="0.15">
      <c r="A36" s="22"/>
      <c r="B36" s="35"/>
      <c r="C36" s="1145" t="s">
        <v>554</v>
      </c>
      <c r="D36" s="1146"/>
      <c r="E36" s="1147"/>
      <c r="F36" s="36">
        <v>0</v>
      </c>
      <c r="G36" s="37">
        <v>0</v>
      </c>
      <c r="H36" s="37" t="s">
        <v>555</v>
      </c>
      <c r="I36" s="37" t="s">
        <v>556</v>
      </c>
      <c r="J36" s="38" t="s">
        <v>556</v>
      </c>
      <c r="K36" s="22"/>
      <c r="L36" s="22"/>
      <c r="M36" s="22"/>
      <c r="N36" s="22"/>
      <c r="O36" s="22"/>
      <c r="P36" s="22"/>
    </row>
    <row r="37" spans="1:16" ht="39" customHeight="1" x14ac:dyDescent="0.15">
      <c r="A37" s="22"/>
      <c r="B37" s="35"/>
      <c r="C37" s="1145" t="s">
        <v>557</v>
      </c>
      <c r="D37" s="1146"/>
      <c r="E37" s="1147"/>
      <c r="F37" s="36">
        <v>9.82</v>
      </c>
      <c r="G37" s="37">
        <v>7.47</v>
      </c>
      <c r="H37" s="37">
        <v>7.84</v>
      </c>
      <c r="I37" s="37">
        <v>7.85</v>
      </c>
      <c r="J37" s="38">
        <v>6.57</v>
      </c>
      <c r="K37" s="22"/>
      <c r="L37" s="22"/>
      <c r="M37" s="22"/>
      <c r="N37" s="22"/>
      <c r="O37" s="22"/>
      <c r="P37" s="22"/>
    </row>
    <row r="38" spans="1:16" ht="39" customHeight="1" x14ac:dyDescent="0.15">
      <c r="A38" s="22"/>
      <c r="B38" s="35"/>
      <c r="C38" s="1145" t="s">
        <v>558</v>
      </c>
      <c r="D38" s="1146"/>
      <c r="E38" s="1147"/>
      <c r="F38" s="36">
        <v>3.54</v>
      </c>
      <c r="G38" s="37">
        <v>7</v>
      </c>
      <c r="H38" s="37">
        <v>7.58</v>
      </c>
      <c r="I38" s="37">
        <v>8.76</v>
      </c>
      <c r="J38" s="38">
        <v>5.21</v>
      </c>
      <c r="K38" s="22"/>
      <c r="L38" s="22"/>
      <c r="M38" s="22"/>
      <c r="N38" s="22"/>
      <c r="O38" s="22"/>
      <c r="P38" s="22"/>
    </row>
    <row r="39" spans="1:16" ht="39" customHeight="1" x14ac:dyDescent="0.15">
      <c r="A39" s="22"/>
      <c r="B39" s="35"/>
      <c r="C39" s="1145" t="s">
        <v>559</v>
      </c>
      <c r="D39" s="1146"/>
      <c r="E39" s="1147"/>
      <c r="F39" s="36">
        <v>0.46</v>
      </c>
      <c r="G39" s="37">
        <v>0.54</v>
      </c>
      <c r="H39" s="37">
        <v>0.61</v>
      </c>
      <c r="I39" s="37">
        <v>0.2</v>
      </c>
      <c r="J39" s="38">
        <v>0.9</v>
      </c>
      <c r="K39" s="22"/>
      <c r="L39" s="22"/>
      <c r="M39" s="22"/>
      <c r="N39" s="22"/>
      <c r="O39" s="22"/>
      <c r="P39" s="22"/>
    </row>
    <row r="40" spans="1:16" ht="39" customHeight="1" x14ac:dyDescent="0.15">
      <c r="A40" s="22"/>
      <c r="B40" s="35"/>
      <c r="C40" s="1145" t="s">
        <v>560</v>
      </c>
      <c r="D40" s="1146"/>
      <c r="E40" s="1147"/>
      <c r="F40" s="36">
        <v>0.09</v>
      </c>
      <c r="G40" s="37">
        <v>0.09</v>
      </c>
      <c r="H40" s="37">
        <v>0.14000000000000001</v>
      </c>
      <c r="I40" s="37">
        <v>0.13</v>
      </c>
      <c r="J40" s="38">
        <v>0.16</v>
      </c>
      <c r="K40" s="22"/>
      <c r="L40" s="22"/>
      <c r="M40" s="22"/>
      <c r="N40" s="22"/>
      <c r="O40" s="22"/>
      <c r="P40" s="22"/>
    </row>
    <row r="41" spans="1:16" ht="39" customHeight="1" x14ac:dyDescent="0.15">
      <c r="A41" s="22"/>
      <c r="B41" s="35"/>
      <c r="C41" s="1145" t="s">
        <v>561</v>
      </c>
      <c r="D41" s="1146"/>
      <c r="E41" s="1147"/>
      <c r="F41" s="36">
        <v>0.1</v>
      </c>
      <c r="G41" s="37">
        <v>0.03</v>
      </c>
      <c r="H41" s="37">
        <v>0.03</v>
      </c>
      <c r="I41" s="37">
        <v>0.12</v>
      </c>
      <c r="J41" s="38">
        <v>0.08</v>
      </c>
      <c r="K41" s="22"/>
      <c r="L41" s="22"/>
      <c r="M41" s="22"/>
      <c r="N41" s="22"/>
      <c r="O41" s="22"/>
      <c r="P41" s="22"/>
    </row>
    <row r="42" spans="1:16" ht="39" customHeight="1" x14ac:dyDescent="0.15">
      <c r="A42" s="22"/>
      <c r="B42" s="39"/>
      <c r="C42" s="1145" t="s">
        <v>562</v>
      </c>
      <c r="D42" s="1146"/>
      <c r="E42" s="1147"/>
      <c r="F42" s="36" t="s">
        <v>496</v>
      </c>
      <c r="G42" s="37" t="s">
        <v>496</v>
      </c>
      <c r="H42" s="37" t="s">
        <v>496</v>
      </c>
      <c r="I42" s="37" t="s">
        <v>496</v>
      </c>
      <c r="J42" s="38" t="s">
        <v>496</v>
      </c>
      <c r="K42" s="22"/>
      <c r="L42" s="22"/>
      <c r="M42" s="22"/>
      <c r="N42" s="22"/>
      <c r="O42" s="22"/>
      <c r="P42" s="22"/>
    </row>
    <row r="43" spans="1:16" ht="39" customHeight="1" thickBot="1" x14ac:dyDescent="0.2">
      <c r="A43" s="22"/>
      <c r="B43" s="40"/>
      <c r="C43" s="1148" t="s">
        <v>563</v>
      </c>
      <c r="D43" s="1149"/>
      <c r="E43" s="1150"/>
      <c r="F43" s="41">
        <v>0.86</v>
      </c>
      <c r="G43" s="42">
        <v>0.64</v>
      </c>
      <c r="H43" s="42">
        <v>0.66</v>
      </c>
      <c r="I43" s="42">
        <v>0.14000000000000001</v>
      </c>
      <c r="J43" s="43">
        <v>0.09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Yk9Hg1/EENz3ywNlS3hg97jGAVphOv5u/iWWofG/HZ64Yn9tW9f2FC7amNOOoY/p169VnsWqyjeJvsqqI2tyA==" saltValue="BvKOJJOwtiTnS4J25YI6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B18" sqref="B18:M1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14307</v>
      </c>
      <c r="L45" s="60">
        <v>13603</v>
      </c>
      <c r="M45" s="60">
        <v>12924</v>
      </c>
      <c r="N45" s="60">
        <v>12628</v>
      </c>
      <c r="O45" s="61">
        <v>12457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3101</v>
      </c>
      <c r="L48" s="64">
        <v>3006</v>
      </c>
      <c r="M48" s="64">
        <v>3084</v>
      </c>
      <c r="N48" s="64">
        <v>3366</v>
      </c>
      <c r="O48" s="65">
        <v>3383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206</v>
      </c>
      <c r="L49" s="64">
        <v>217</v>
      </c>
      <c r="M49" s="64">
        <v>203</v>
      </c>
      <c r="N49" s="64">
        <v>194</v>
      </c>
      <c r="O49" s="65">
        <v>366</v>
      </c>
      <c r="P49" s="48"/>
      <c r="Q49" s="48"/>
      <c r="R49" s="48"/>
      <c r="S49" s="48"/>
      <c r="T49" s="48"/>
      <c r="U49" s="48"/>
    </row>
    <row r="50" spans="1:21" ht="30.75" customHeight="1" x14ac:dyDescent="0.15">
      <c r="A50" s="48"/>
      <c r="B50" s="1178"/>
      <c r="C50" s="1179"/>
      <c r="D50" s="62"/>
      <c r="E50" s="1155" t="s">
        <v>15</v>
      </c>
      <c r="F50" s="1155"/>
      <c r="G50" s="1155"/>
      <c r="H50" s="1155"/>
      <c r="I50" s="1155"/>
      <c r="J50" s="1156"/>
      <c r="K50" s="63">
        <v>53</v>
      </c>
      <c r="L50" s="64">
        <v>63</v>
      </c>
      <c r="M50" s="64">
        <v>62</v>
      </c>
      <c r="N50" s="64">
        <v>51</v>
      </c>
      <c r="O50" s="65">
        <v>40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496</v>
      </c>
      <c r="L51" s="64" t="s">
        <v>496</v>
      </c>
      <c r="M51" s="64" t="s">
        <v>496</v>
      </c>
      <c r="N51" s="64" t="s">
        <v>496</v>
      </c>
      <c r="O51" s="65" t="s">
        <v>496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10011</v>
      </c>
      <c r="L52" s="64">
        <v>9708</v>
      </c>
      <c r="M52" s="64">
        <v>9694</v>
      </c>
      <c r="N52" s="64">
        <v>9816</v>
      </c>
      <c r="O52" s="65">
        <v>9786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7656</v>
      </c>
      <c r="L53" s="69">
        <v>7181</v>
      </c>
      <c r="M53" s="69">
        <v>6579</v>
      </c>
      <c r="N53" s="69">
        <v>6423</v>
      </c>
      <c r="O53" s="70">
        <v>6460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564</v>
      </c>
      <c r="L57" s="81" t="s">
        <v>565</v>
      </c>
      <c r="M57" s="81" t="s">
        <v>566</v>
      </c>
      <c r="N57" s="81" t="s">
        <v>567</v>
      </c>
      <c r="O57" s="82" t="s">
        <v>568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H5ycHLmW4SbLPgJvh1pJZByADnkemFquHnnkKQSDDOz5CeHkJN0+ELSu22c8gn1iV1Xud86m2u6niR2NgdoSw==" saltValue="HVR+wnocBzWGBXJ9y0cM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B18" sqref="B18:M1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96" t="s">
        <v>30</v>
      </c>
      <c r="C41" s="1197"/>
      <c r="D41" s="105"/>
      <c r="E41" s="1198" t="s">
        <v>31</v>
      </c>
      <c r="F41" s="1198"/>
      <c r="G41" s="1198"/>
      <c r="H41" s="1199"/>
      <c r="I41" s="343">
        <v>133006</v>
      </c>
      <c r="J41" s="344">
        <v>128986</v>
      </c>
      <c r="K41" s="344">
        <v>123425</v>
      </c>
      <c r="L41" s="344">
        <v>119806</v>
      </c>
      <c r="M41" s="345">
        <v>112319</v>
      </c>
    </row>
    <row r="42" spans="2:13" ht="27.75" customHeight="1" x14ac:dyDescent="0.15">
      <c r="B42" s="1186"/>
      <c r="C42" s="1187"/>
      <c r="D42" s="106"/>
      <c r="E42" s="1190" t="s">
        <v>32</v>
      </c>
      <c r="F42" s="1190"/>
      <c r="G42" s="1190"/>
      <c r="H42" s="1191"/>
      <c r="I42" s="346" t="s">
        <v>496</v>
      </c>
      <c r="J42" s="347" t="s">
        <v>496</v>
      </c>
      <c r="K42" s="347" t="s">
        <v>496</v>
      </c>
      <c r="L42" s="347" t="s">
        <v>496</v>
      </c>
      <c r="M42" s="348" t="s">
        <v>496</v>
      </c>
    </row>
    <row r="43" spans="2:13" ht="27.75" customHeight="1" x14ac:dyDescent="0.15">
      <c r="B43" s="1186"/>
      <c r="C43" s="1187"/>
      <c r="D43" s="106"/>
      <c r="E43" s="1190" t="s">
        <v>33</v>
      </c>
      <c r="F43" s="1190"/>
      <c r="G43" s="1190"/>
      <c r="H43" s="1191"/>
      <c r="I43" s="346">
        <v>34639</v>
      </c>
      <c r="J43" s="347">
        <v>32423</v>
      </c>
      <c r="K43" s="347">
        <v>30883</v>
      </c>
      <c r="L43" s="347">
        <v>29856</v>
      </c>
      <c r="M43" s="348">
        <v>29941</v>
      </c>
    </row>
    <row r="44" spans="2:13" ht="27.75" customHeight="1" x14ac:dyDescent="0.15">
      <c r="B44" s="1186"/>
      <c r="C44" s="1187"/>
      <c r="D44" s="106"/>
      <c r="E44" s="1190" t="s">
        <v>34</v>
      </c>
      <c r="F44" s="1190"/>
      <c r="G44" s="1190"/>
      <c r="H44" s="1191"/>
      <c r="I44" s="346">
        <v>2316</v>
      </c>
      <c r="J44" s="347">
        <v>2237</v>
      </c>
      <c r="K44" s="347">
        <v>2033</v>
      </c>
      <c r="L44" s="347">
        <v>2159</v>
      </c>
      <c r="M44" s="348">
        <v>2068</v>
      </c>
    </row>
    <row r="45" spans="2:13" ht="27.75" customHeight="1" x14ac:dyDescent="0.15">
      <c r="B45" s="1186"/>
      <c r="C45" s="1187"/>
      <c r="D45" s="106"/>
      <c r="E45" s="1190" t="s">
        <v>35</v>
      </c>
      <c r="F45" s="1190"/>
      <c r="G45" s="1190"/>
      <c r="H45" s="1191"/>
      <c r="I45" s="346">
        <v>13103</v>
      </c>
      <c r="J45" s="347">
        <v>13474</v>
      </c>
      <c r="K45" s="347">
        <v>13696</v>
      </c>
      <c r="L45" s="347">
        <v>14316</v>
      </c>
      <c r="M45" s="348">
        <v>14506</v>
      </c>
    </row>
    <row r="46" spans="2:13" ht="27.75" customHeight="1" x14ac:dyDescent="0.15">
      <c r="B46" s="1186"/>
      <c r="C46" s="1187"/>
      <c r="D46" s="107"/>
      <c r="E46" s="1190" t="s">
        <v>36</v>
      </c>
      <c r="F46" s="1190"/>
      <c r="G46" s="1190"/>
      <c r="H46" s="1191"/>
      <c r="I46" s="346" t="s">
        <v>496</v>
      </c>
      <c r="J46" s="347" t="s">
        <v>496</v>
      </c>
      <c r="K46" s="347" t="s">
        <v>496</v>
      </c>
      <c r="L46" s="347" t="s">
        <v>496</v>
      </c>
      <c r="M46" s="348" t="s">
        <v>496</v>
      </c>
    </row>
    <row r="47" spans="2:13" ht="27.75" customHeight="1" x14ac:dyDescent="0.15">
      <c r="B47" s="1186"/>
      <c r="C47" s="1187"/>
      <c r="D47" s="108"/>
      <c r="E47" s="1200" t="s">
        <v>37</v>
      </c>
      <c r="F47" s="1201"/>
      <c r="G47" s="1201"/>
      <c r="H47" s="1202"/>
      <c r="I47" s="346" t="s">
        <v>496</v>
      </c>
      <c r="J47" s="347" t="s">
        <v>496</v>
      </c>
      <c r="K47" s="347" t="s">
        <v>496</v>
      </c>
      <c r="L47" s="347" t="s">
        <v>496</v>
      </c>
      <c r="M47" s="348" t="s">
        <v>496</v>
      </c>
    </row>
    <row r="48" spans="2:13" ht="27.75" customHeight="1" x14ac:dyDescent="0.15">
      <c r="B48" s="1186"/>
      <c r="C48" s="1187"/>
      <c r="D48" s="106"/>
      <c r="E48" s="1190" t="s">
        <v>38</v>
      </c>
      <c r="F48" s="1190"/>
      <c r="G48" s="1190"/>
      <c r="H48" s="1191"/>
      <c r="I48" s="346" t="s">
        <v>496</v>
      </c>
      <c r="J48" s="347" t="s">
        <v>496</v>
      </c>
      <c r="K48" s="347" t="s">
        <v>496</v>
      </c>
      <c r="L48" s="347" t="s">
        <v>496</v>
      </c>
      <c r="M48" s="348" t="s">
        <v>496</v>
      </c>
    </row>
    <row r="49" spans="2:13" ht="27.75" customHeight="1" x14ac:dyDescent="0.15">
      <c r="B49" s="1188"/>
      <c r="C49" s="1189"/>
      <c r="D49" s="106"/>
      <c r="E49" s="1190" t="s">
        <v>39</v>
      </c>
      <c r="F49" s="1190"/>
      <c r="G49" s="1190"/>
      <c r="H49" s="1191"/>
      <c r="I49" s="346" t="s">
        <v>496</v>
      </c>
      <c r="J49" s="347" t="s">
        <v>496</v>
      </c>
      <c r="K49" s="347" t="s">
        <v>496</v>
      </c>
      <c r="L49" s="347" t="s">
        <v>496</v>
      </c>
      <c r="M49" s="348" t="s">
        <v>496</v>
      </c>
    </row>
    <row r="50" spans="2:13" ht="27.75" customHeight="1" x14ac:dyDescent="0.15">
      <c r="B50" s="1184" t="s">
        <v>40</v>
      </c>
      <c r="C50" s="1185"/>
      <c r="D50" s="109"/>
      <c r="E50" s="1190" t="s">
        <v>41</v>
      </c>
      <c r="F50" s="1190"/>
      <c r="G50" s="1190"/>
      <c r="H50" s="1191"/>
      <c r="I50" s="346">
        <v>9449</v>
      </c>
      <c r="J50" s="347">
        <v>10438</v>
      </c>
      <c r="K50" s="347">
        <v>12326</v>
      </c>
      <c r="L50" s="347">
        <v>13286</v>
      </c>
      <c r="M50" s="348">
        <v>11814</v>
      </c>
    </row>
    <row r="51" spans="2:13" ht="27.75" customHeight="1" x14ac:dyDescent="0.15">
      <c r="B51" s="1186"/>
      <c r="C51" s="1187"/>
      <c r="D51" s="106"/>
      <c r="E51" s="1190" t="s">
        <v>42</v>
      </c>
      <c r="F51" s="1190"/>
      <c r="G51" s="1190"/>
      <c r="H51" s="1191"/>
      <c r="I51" s="346">
        <v>4239</v>
      </c>
      <c r="J51" s="347">
        <v>3485</v>
      </c>
      <c r="K51" s="347">
        <v>2665</v>
      </c>
      <c r="L51" s="347">
        <v>1914</v>
      </c>
      <c r="M51" s="348">
        <v>1330</v>
      </c>
    </row>
    <row r="52" spans="2:13" ht="27.75" customHeight="1" x14ac:dyDescent="0.15">
      <c r="B52" s="1188"/>
      <c r="C52" s="1189"/>
      <c r="D52" s="106"/>
      <c r="E52" s="1190" t="s">
        <v>43</v>
      </c>
      <c r="F52" s="1190"/>
      <c r="G52" s="1190"/>
      <c r="H52" s="1191"/>
      <c r="I52" s="346">
        <v>117443</v>
      </c>
      <c r="J52" s="347">
        <v>113808</v>
      </c>
      <c r="K52" s="347">
        <v>109547</v>
      </c>
      <c r="L52" s="347">
        <v>103611</v>
      </c>
      <c r="M52" s="348">
        <v>96298</v>
      </c>
    </row>
    <row r="53" spans="2:13" ht="27.75" customHeight="1" thickBot="1" x14ac:dyDescent="0.2">
      <c r="B53" s="1192" t="s">
        <v>19</v>
      </c>
      <c r="C53" s="1193"/>
      <c r="D53" s="110"/>
      <c r="E53" s="1194" t="s">
        <v>44</v>
      </c>
      <c r="F53" s="1194"/>
      <c r="G53" s="1194"/>
      <c r="H53" s="1195"/>
      <c r="I53" s="349">
        <v>51932</v>
      </c>
      <c r="J53" s="350">
        <v>49387</v>
      </c>
      <c r="K53" s="350">
        <v>45500</v>
      </c>
      <c r="L53" s="350">
        <v>47326</v>
      </c>
      <c r="M53" s="351">
        <v>49392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8JW7btjFjIYt+90vVP7dkTcgPQg+bvV0ngqMVbMtqgGqKtdE4ceQ5N7KhVpvF9YYho513cV08YGPMYIQJogJw==" saltValue="tQEtlhZAZ2Gs/ZYML8B7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Normal="100" zoomScaleSheetLayoutView="100" workbookViewId="0">
      <selection activeCell="B18" sqref="B18:M1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5585</v>
      </c>
      <c r="G55" s="352">
        <v>5351</v>
      </c>
      <c r="H55" s="353">
        <v>3929</v>
      </c>
    </row>
    <row r="56" spans="2:8" ht="52.5" customHeight="1" x14ac:dyDescent="0.15">
      <c r="B56" s="122"/>
      <c r="C56" s="1213" t="s">
        <v>47</v>
      </c>
      <c r="D56" s="1213"/>
      <c r="E56" s="1214"/>
      <c r="F56" s="354">
        <v>258</v>
      </c>
      <c r="G56" s="354">
        <v>581</v>
      </c>
      <c r="H56" s="355">
        <v>850</v>
      </c>
    </row>
    <row r="57" spans="2:8" ht="53.25" customHeight="1" x14ac:dyDescent="0.15">
      <c r="B57" s="122"/>
      <c r="C57" s="1215" t="s">
        <v>48</v>
      </c>
      <c r="D57" s="1215"/>
      <c r="E57" s="1216"/>
      <c r="F57" s="356">
        <v>4212</v>
      </c>
      <c r="G57" s="356">
        <v>4236</v>
      </c>
      <c r="H57" s="357">
        <v>4490</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10055</v>
      </c>
      <c r="G63" s="362">
        <v>10167</v>
      </c>
      <c r="H63" s="363">
        <v>9268</v>
      </c>
    </row>
    <row r="64" spans="2:8" x14ac:dyDescent="0.15"/>
  </sheetData>
  <sheetProtection algorithmName="SHA-512" hashValue="JG1PTSr5G/iGex851NAaCzAmahFdFIuueB6cqtf/lMG+msReZiuBtb9slLHQG+3TvHs6ts0TzOvj9X7MBmn/KA==" saltValue="TiVpdOmNZ+gv4NOtclg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533</v>
      </c>
      <c r="G2" s="139"/>
      <c r="H2" s="140"/>
    </row>
    <row r="3" spans="1:8" x14ac:dyDescent="0.15">
      <c r="A3" s="136" t="s">
        <v>526</v>
      </c>
      <c r="B3" s="141"/>
      <c r="C3" s="142"/>
      <c r="D3" s="143">
        <v>36971</v>
      </c>
      <c r="E3" s="144"/>
      <c r="F3" s="145">
        <v>52191</v>
      </c>
      <c r="G3" s="146"/>
      <c r="H3" s="147"/>
    </row>
    <row r="4" spans="1:8" x14ac:dyDescent="0.15">
      <c r="A4" s="148"/>
      <c r="B4" s="149"/>
      <c r="C4" s="150"/>
      <c r="D4" s="151">
        <v>8867</v>
      </c>
      <c r="E4" s="152"/>
      <c r="F4" s="153">
        <v>26807</v>
      </c>
      <c r="G4" s="154"/>
      <c r="H4" s="155"/>
    </row>
    <row r="5" spans="1:8" x14ac:dyDescent="0.15">
      <c r="A5" s="136" t="s">
        <v>528</v>
      </c>
      <c r="B5" s="141"/>
      <c r="C5" s="142"/>
      <c r="D5" s="143">
        <v>41327</v>
      </c>
      <c r="E5" s="144"/>
      <c r="F5" s="145">
        <v>48105</v>
      </c>
      <c r="G5" s="146"/>
      <c r="H5" s="147"/>
    </row>
    <row r="6" spans="1:8" x14ac:dyDescent="0.15">
      <c r="A6" s="148"/>
      <c r="B6" s="149"/>
      <c r="C6" s="150"/>
      <c r="D6" s="151">
        <v>10917</v>
      </c>
      <c r="E6" s="152"/>
      <c r="F6" s="153">
        <v>24072</v>
      </c>
      <c r="G6" s="154"/>
      <c r="H6" s="155"/>
    </row>
    <row r="7" spans="1:8" x14ac:dyDescent="0.15">
      <c r="A7" s="136" t="s">
        <v>529</v>
      </c>
      <c r="B7" s="141"/>
      <c r="C7" s="142"/>
      <c r="D7" s="143">
        <v>33118</v>
      </c>
      <c r="E7" s="144"/>
      <c r="F7" s="145">
        <v>47446</v>
      </c>
      <c r="G7" s="146"/>
      <c r="H7" s="147"/>
    </row>
    <row r="8" spans="1:8" x14ac:dyDescent="0.15">
      <c r="A8" s="148"/>
      <c r="B8" s="149"/>
      <c r="C8" s="150"/>
      <c r="D8" s="151">
        <v>9189</v>
      </c>
      <c r="E8" s="152"/>
      <c r="F8" s="153">
        <v>24371</v>
      </c>
      <c r="G8" s="154"/>
      <c r="H8" s="155"/>
    </row>
    <row r="9" spans="1:8" x14ac:dyDescent="0.15">
      <c r="A9" s="136" t="s">
        <v>530</v>
      </c>
      <c r="B9" s="141"/>
      <c r="C9" s="142"/>
      <c r="D9" s="143">
        <v>52205</v>
      </c>
      <c r="E9" s="144"/>
      <c r="F9" s="145">
        <v>48387</v>
      </c>
      <c r="G9" s="146"/>
      <c r="H9" s="147"/>
    </row>
    <row r="10" spans="1:8" x14ac:dyDescent="0.15">
      <c r="A10" s="148"/>
      <c r="B10" s="149"/>
      <c r="C10" s="150"/>
      <c r="D10" s="151">
        <v>11302</v>
      </c>
      <c r="E10" s="152"/>
      <c r="F10" s="153">
        <v>25592</v>
      </c>
      <c r="G10" s="154"/>
      <c r="H10" s="155"/>
    </row>
    <row r="11" spans="1:8" x14ac:dyDescent="0.15">
      <c r="A11" s="136" t="s">
        <v>531</v>
      </c>
      <c r="B11" s="141"/>
      <c r="C11" s="142"/>
      <c r="D11" s="143">
        <v>25035</v>
      </c>
      <c r="E11" s="144"/>
      <c r="F11" s="145">
        <v>49684</v>
      </c>
      <c r="G11" s="146"/>
      <c r="H11" s="147"/>
    </row>
    <row r="12" spans="1:8" x14ac:dyDescent="0.15">
      <c r="A12" s="148"/>
      <c r="B12" s="149"/>
      <c r="C12" s="156"/>
      <c r="D12" s="151">
        <v>14348</v>
      </c>
      <c r="E12" s="152"/>
      <c r="F12" s="153">
        <v>28303</v>
      </c>
      <c r="G12" s="154"/>
      <c r="H12" s="155"/>
    </row>
    <row r="13" spans="1:8" x14ac:dyDescent="0.15">
      <c r="A13" s="136"/>
      <c r="B13" s="141"/>
      <c r="C13" s="157"/>
      <c r="D13" s="158">
        <v>37731</v>
      </c>
      <c r="E13" s="159"/>
      <c r="F13" s="160">
        <v>49163</v>
      </c>
      <c r="G13" s="161"/>
      <c r="H13" s="147"/>
    </row>
    <row r="14" spans="1:8" x14ac:dyDescent="0.15">
      <c r="A14" s="148"/>
      <c r="B14" s="149"/>
      <c r="C14" s="150"/>
      <c r="D14" s="151">
        <v>10925</v>
      </c>
      <c r="E14" s="152"/>
      <c r="F14" s="153">
        <v>25829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3.54</v>
      </c>
      <c r="C19" s="162">
        <f>ROUND(VALUE(SUBSTITUTE(実質収支比率等に係る経年分析!G$48,"▲","-")),2)</f>
        <v>7.01</v>
      </c>
      <c r="D19" s="162">
        <f>ROUND(VALUE(SUBSTITUTE(実質収支比率等に係る経年分析!H$48,"▲","-")),2)</f>
        <v>7.57</v>
      </c>
      <c r="E19" s="162">
        <f>ROUND(VALUE(SUBSTITUTE(実質収支比率等に係る経年分析!I$48,"▲","-")),2)</f>
        <v>8.73</v>
      </c>
      <c r="F19" s="162">
        <f>ROUND(VALUE(SUBSTITUTE(実質収支比率等に係る経年分析!J$48,"▲","-")),2)</f>
        <v>5.17</v>
      </c>
    </row>
    <row r="20" spans="1:11" x14ac:dyDescent="0.15">
      <c r="A20" s="162" t="s">
        <v>54</v>
      </c>
      <c r="B20" s="162">
        <f>ROUND(VALUE(SUBSTITUTE(実質収支比率等に係る経年分析!F$47,"▲","-")),2)</f>
        <v>5.54</v>
      </c>
      <c r="C20" s="162">
        <f>ROUND(VALUE(SUBSTITUTE(実質収支比率等に係る経年分析!G$47,"▲","-")),2)</f>
        <v>6.6</v>
      </c>
      <c r="D20" s="162">
        <f>ROUND(VALUE(SUBSTITUTE(実質収支比率等に係る経年分析!H$47,"▲","-")),2)</f>
        <v>8.2100000000000009</v>
      </c>
      <c r="E20" s="162">
        <f>ROUND(VALUE(SUBSTITUTE(実質収支比率等に係る経年分析!I$47,"▲","-")),2)</f>
        <v>7.76</v>
      </c>
      <c r="F20" s="162">
        <f>ROUND(VALUE(SUBSTITUTE(実質収支比率等に係る経年分析!J$47,"▲","-")),2)</f>
        <v>5.61</v>
      </c>
    </row>
    <row r="21" spans="1:11" x14ac:dyDescent="0.15">
      <c r="A21" s="162" t="s">
        <v>55</v>
      </c>
      <c r="B21" s="162">
        <f>IF(ISNUMBER(VALUE(SUBSTITUTE(実質収支比率等に係る経年分析!F$49,"▲","-"))),ROUND(VALUE(SUBSTITUTE(実質収支比率等に係る経年分析!F$49,"▲","-")),2),NA())</f>
        <v>-0.93</v>
      </c>
      <c r="C21" s="162">
        <f>IF(ISNUMBER(VALUE(SUBSTITUTE(実質収支比率等に係る経年分析!G$49,"▲","-"))),ROUND(VALUE(SUBSTITUTE(実質収支比率等に係る経年分析!G$49,"▲","-")),2),NA())</f>
        <v>2.95</v>
      </c>
      <c r="D21" s="162">
        <f>IF(ISNUMBER(VALUE(SUBSTITUTE(実質収支比率等に係る経年分析!H$49,"▲","-"))),ROUND(VALUE(SUBSTITUTE(実質収支比率等に係る経年分析!H$49,"▲","-")),2),NA())</f>
        <v>-1.8</v>
      </c>
      <c r="E21" s="162">
        <f>IF(ISNUMBER(VALUE(SUBSTITUTE(実質収支比率等に係る経年分析!I$49,"▲","-"))),ROUND(VALUE(SUBSTITUTE(実質収支比率等に係る経年分析!I$49,"▲","-")),2),NA())</f>
        <v>-2.84</v>
      </c>
      <c r="F21" s="162">
        <f>IF(ISNUMBER(VALUE(SUBSTITUTE(実質収支比率等に係る経年分析!J$49,"▲","-"))),ROUND(VALUE(SUBSTITUTE(実質収支比率等に係る経年分析!J$49,"▲","-")),2),NA())</f>
        <v>-9.8800000000000008</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0.09</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8.76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5.21</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9.82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7.85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6.57</v>
      </c>
    </row>
    <row r="34" spans="1:16" x14ac:dyDescent="0.15">
      <c r="A34" s="163" t="str">
        <f>IF(連結実質赤字比率に係る赤字・黒字の構成分析!C$36="",NA(),連結実質赤字比率に係る赤字・黒字の構成分析!C$36)</f>
        <v>母子父子寡婦福祉資金貸付金特別会計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f>IF(ROUND(VALUE(SUBSTITUTE(連結実質赤字比率に係る赤字・黒字の構成分析!H$36,"▲", "-")), 2) &lt; 0, ABS(ROUND(VALUE(SUBSTITUTE(連結実質赤字比率に係る赤字・黒字の構成分析!H$36,"▲", "-")), 2)), NA())</f>
        <v>0.01</v>
      </c>
      <c r="G34" s="163" t="e">
        <f>IF(ROUND(VALUE(SUBSTITUTE(連結実質赤字比率に係る赤字・黒字の構成分析!H$36,"▲", "-")), 2) &gt;= 0, ABS(ROUND(VALUE(SUBSTITUTE(連結実質赤字比率に係る赤字・黒字の構成分析!H$36,"▲", "-")), 2)), NA())</f>
        <v>#N/A</v>
      </c>
      <c r="H34" s="163">
        <f>IF(ROUND(VALUE(SUBSTITUTE(連結実質赤字比率に係る赤字・黒字の構成分析!I$36,"▲", "-")), 2) &lt; 0, ABS(ROUND(VALUE(SUBSTITUTE(連結実質赤字比率に係る赤字・黒字の構成分析!I$36,"▲", "-")), 2)), NA())</f>
        <v>0.03</v>
      </c>
      <c r="I34" s="163" t="e">
        <f>IF(ROUND(VALUE(SUBSTITUTE(連結実質赤字比率に係る赤字・黒字の構成分析!I$36,"▲", "-")), 2) &gt;= 0, ABS(ROUND(VALUE(SUBSTITUTE(連結実質赤字比率に係る赤字・黒字の構成分析!I$36,"▲", "-")), 2)), NA())</f>
        <v>#N/A</v>
      </c>
      <c r="J34" s="163">
        <f>IF(ROUND(VALUE(SUBSTITUTE(連結実質赤字比率に係る赤字・黒字の構成分析!J$36,"▲", "-")), 2) &lt; 0, ABS(ROUND(VALUE(SUBSTITUTE(連結実質赤字比率に係る赤字・黒字の構成分析!J$36,"▲", "-")), 2)), NA())</f>
        <v>0.03</v>
      </c>
      <c r="K34" s="163" t="e">
        <f>IF(ROUND(VALUE(SUBSTITUTE(連結実質赤字比率に係る赤字・黒字の構成分析!J$36,"▲", "-")), 2) &gt;= 0, ABS(ROUND(VALUE(SUBSTITUTE(連結実質赤字比率に係る赤字・黒字の構成分析!J$36,"▲", "-")), 2)), NA())</f>
        <v>#N/A</v>
      </c>
    </row>
    <row r="35" spans="1:16" x14ac:dyDescent="0.15">
      <c r="A35" s="163" t="str">
        <f>IF(連結実質赤字比率に係る赤字・黒字の構成分析!C$35="",NA(),連結実質赤字比率に係る赤字・黒字の構成分析!C$35)</f>
        <v>自動車運送事業会計</v>
      </c>
      <c r="B35" s="163">
        <f>IF(ROUND(VALUE(SUBSTITUTE(連結実質赤字比率に係る赤字・黒字の構成分析!F$35,"▲", "-")), 2) &lt; 0, ABS(ROUND(VALUE(SUBSTITUTE(連結実質赤字比率に係る赤字・黒字の構成分析!F$35,"▲", "-")), 2)), NA())</f>
        <v>0.22</v>
      </c>
      <c r="C35" s="163" t="e">
        <f>IF(ROUND(VALUE(SUBSTITUTE(連結実質赤字比率に係る赤字・黒字の構成分析!F$35,"▲", "-")), 2) &gt;= 0, ABS(ROUND(VALUE(SUBSTITUTE(連結実質赤字比率に係る赤字・黒字の構成分析!F$35,"▲", "-")), 2)), NA())</f>
        <v>#N/A</v>
      </c>
      <c r="D35" s="163">
        <f>IF(ROUND(VALUE(SUBSTITUTE(連結実質赤字比率に係る赤字・黒字の構成分析!G$35,"▲", "-")), 2) &lt; 0, ABS(ROUND(VALUE(SUBSTITUTE(連結実質赤字比率に係る赤字・黒字の構成分析!G$35,"▲", "-")), 2)), NA())</f>
        <v>0.2</v>
      </c>
      <c r="E35" s="163" t="e">
        <f>IF(ROUND(VALUE(SUBSTITUTE(連結実質赤字比率に係る赤字・黒字の構成分析!G$35,"▲", "-")), 2) &gt;= 0, ABS(ROUND(VALUE(SUBSTITUTE(連結実質赤字比率に係る赤字・黒字の構成分析!G$35,"▲", "-")), 2)), NA())</f>
        <v>#N/A</v>
      </c>
      <c r="F35" s="163">
        <f>IF(ROUND(VALUE(SUBSTITUTE(連結実質赤字比率に係る赤字・黒字の構成分析!H$35,"▲", "-")), 2) &lt; 0, ABS(ROUND(VALUE(SUBSTITUTE(連結実質赤字比率に係る赤字・黒字の構成分析!H$35,"▲", "-")), 2)), NA())</f>
        <v>0.18</v>
      </c>
      <c r="G35" s="163" t="e">
        <f>IF(ROUND(VALUE(SUBSTITUTE(連結実質赤字比率に係る赤字・黒字の構成分析!H$35,"▲", "-")), 2) &gt;= 0, ABS(ROUND(VALUE(SUBSTITUTE(連結実質赤字比率に係る赤字・黒字の構成分析!H$35,"▲", "-")), 2)), NA())</f>
        <v>#N/A</v>
      </c>
      <c r="H35" s="163">
        <f>IF(ROUND(VALUE(SUBSTITUTE(連結実質赤字比率に係る赤字・黒字の構成分析!I$35,"▲", "-")), 2) &lt; 0, ABS(ROUND(VALUE(SUBSTITUTE(連結実質赤字比率に係る赤字・黒字の構成分析!I$35,"▲", "-")), 2)), NA())</f>
        <v>0.16</v>
      </c>
      <c r="I35" s="163" t="e">
        <f>IF(ROUND(VALUE(SUBSTITUTE(連結実質赤字比率に係る赤字・黒字の構成分析!I$35,"▲", "-")), 2) &gt;= 0, ABS(ROUND(VALUE(SUBSTITUTE(連結実質赤字比率に係る赤字・黒字の構成分析!I$35,"▲", "-")), 2)), NA())</f>
        <v>#N/A</v>
      </c>
      <c r="J35" s="163">
        <f>IF(ROUND(VALUE(SUBSTITUTE(連結実質赤字比率に係る赤字・黒字の構成分析!J$35,"▲", "-")), 2) &lt; 0, ABS(ROUND(VALUE(SUBSTITUTE(連結実質赤字比率に係る赤字・黒字の構成分析!J$35,"▲", "-")), 2)), NA())</f>
        <v>0.16</v>
      </c>
      <c r="K35" s="163" t="e">
        <f>IF(ROUND(VALUE(SUBSTITUTE(連結実質赤字比率に係る赤字・黒字の構成分析!J$35,"▲", "-")), 2) &gt;= 0, ABS(ROUND(VALUE(SUBSTITUTE(連結実質赤字比率に係る赤字・黒字の構成分析!J$35,"▲", "-")), 2)), NA())</f>
        <v>#N/A</v>
      </c>
    </row>
    <row r="36" spans="1:16" x14ac:dyDescent="0.15">
      <c r="A36" s="163" t="str">
        <f>IF(連結実質赤字比率に係る赤字・黒字の構成分析!C$34="",NA(),連結実質赤字比率に係る赤字・黒字の構成分析!C$34)</f>
        <v>病院事業会計</v>
      </c>
      <c r="B36" s="163">
        <f>IF(ROUND(VALUE(SUBSTITUTE(連結実質赤字比率に係る赤字・黒字の構成分析!F$34,"▲", "-")), 2) &lt; 0, ABS(ROUND(VALUE(SUBSTITUTE(連結実質赤字比率に係る赤字・黒字の構成分析!F$34,"▲", "-")), 2)), NA())</f>
        <v>1.49</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0.27</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0.06</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0.48</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1.75</v>
      </c>
      <c r="K36" s="163" t="e">
        <f>IF(ROUND(VALUE(SUBSTITUTE(連結実質赤字比率に係る赤字・黒字の構成分析!J$34,"▲", "-")), 2) &gt;= 0, ABS(ROUND(VALUE(SUBSTITUTE(連結実質赤字比率に係る赤字・黒字の構成分析!J$34,"▲", "-")), 2)), NA())</f>
        <v>#N/A</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10011</v>
      </c>
      <c r="E42" s="164"/>
      <c r="F42" s="164"/>
      <c r="G42" s="164">
        <f>'実質公債費比率（分子）の構造'!L$52</f>
        <v>9708</v>
      </c>
      <c r="H42" s="164"/>
      <c r="I42" s="164"/>
      <c r="J42" s="164">
        <f>'実質公債費比率（分子）の構造'!M$52</f>
        <v>9694</v>
      </c>
      <c r="K42" s="164"/>
      <c r="L42" s="164"/>
      <c r="M42" s="164">
        <f>'実質公債費比率（分子）の構造'!N$52</f>
        <v>9816</v>
      </c>
      <c r="N42" s="164"/>
      <c r="O42" s="164"/>
      <c r="P42" s="164">
        <f>'実質公債費比率（分子）の構造'!O$52</f>
        <v>9786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f>'実質公債費比率（分子）の構造'!K$50</f>
        <v>53</v>
      </c>
      <c r="C44" s="164"/>
      <c r="D44" s="164"/>
      <c r="E44" s="164">
        <f>'実質公債費比率（分子）の構造'!L$50</f>
        <v>63</v>
      </c>
      <c r="F44" s="164"/>
      <c r="G44" s="164"/>
      <c r="H44" s="164">
        <f>'実質公債費比率（分子）の構造'!M$50</f>
        <v>62</v>
      </c>
      <c r="I44" s="164"/>
      <c r="J44" s="164"/>
      <c r="K44" s="164">
        <f>'実質公債費比率（分子）の構造'!N$50</f>
        <v>51</v>
      </c>
      <c r="L44" s="164"/>
      <c r="M44" s="164"/>
      <c r="N44" s="164">
        <f>'実質公債費比率（分子）の構造'!O$50</f>
        <v>40</v>
      </c>
      <c r="O44" s="164"/>
      <c r="P44" s="164"/>
    </row>
    <row r="45" spans="1:16" x14ac:dyDescent="0.15">
      <c r="A45" s="164" t="s">
        <v>64</v>
      </c>
      <c r="B45" s="164">
        <f>'実質公債費比率（分子）の構造'!K$49</f>
        <v>206</v>
      </c>
      <c r="C45" s="164"/>
      <c r="D45" s="164"/>
      <c r="E45" s="164">
        <f>'実質公債費比率（分子）の構造'!L$49</f>
        <v>217</v>
      </c>
      <c r="F45" s="164"/>
      <c r="G45" s="164"/>
      <c r="H45" s="164">
        <f>'実質公債費比率（分子）の構造'!M$49</f>
        <v>203</v>
      </c>
      <c r="I45" s="164"/>
      <c r="J45" s="164"/>
      <c r="K45" s="164">
        <f>'実質公債費比率（分子）の構造'!N$49</f>
        <v>194</v>
      </c>
      <c r="L45" s="164"/>
      <c r="M45" s="164"/>
      <c r="N45" s="164">
        <f>'実質公債費比率（分子）の構造'!O$49</f>
        <v>366</v>
      </c>
      <c r="O45" s="164"/>
      <c r="P45" s="164"/>
    </row>
    <row r="46" spans="1:16" x14ac:dyDescent="0.15">
      <c r="A46" s="164" t="s">
        <v>65</v>
      </c>
      <c r="B46" s="164">
        <f>'実質公債費比率（分子）の構造'!K$48</f>
        <v>3101</v>
      </c>
      <c r="C46" s="164"/>
      <c r="D46" s="164"/>
      <c r="E46" s="164">
        <f>'実質公債費比率（分子）の構造'!L$48</f>
        <v>3006</v>
      </c>
      <c r="F46" s="164"/>
      <c r="G46" s="164"/>
      <c r="H46" s="164">
        <f>'実質公債費比率（分子）の構造'!M$48</f>
        <v>3084</v>
      </c>
      <c r="I46" s="164"/>
      <c r="J46" s="164"/>
      <c r="K46" s="164">
        <f>'実質公債費比率（分子）の構造'!N$48</f>
        <v>3366</v>
      </c>
      <c r="L46" s="164"/>
      <c r="M46" s="164"/>
      <c r="N46" s="164">
        <f>'実質公債費比率（分子）の構造'!O$48</f>
        <v>3383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14307</v>
      </c>
      <c r="C49" s="164"/>
      <c r="D49" s="164"/>
      <c r="E49" s="164">
        <f>'実質公債費比率（分子）の構造'!L$45</f>
        <v>13603</v>
      </c>
      <c r="F49" s="164"/>
      <c r="G49" s="164"/>
      <c r="H49" s="164">
        <f>'実質公債費比率（分子）の構造'!M$45</f>
        <v>12924</v>
      </c>
      <c r="I49" s="164"/>
      <c r="J49" s="164"/>
      <c r="K49" s="164">
        <f>'実質公債費比率（分子）の構造'!N$45</f>
        <v>12628</v>
      </c>
      <c r="L49" s="164"/>
      <c r="M49" s="164"/>
      <c r="N49" s="164">
        <f>'実質公債費比率（分子）の構造'!O$45</f>
        <v>12457</v>
      </c>
      <c r="O49" s="164"/>
      <c r="P49" s="164"/>
    </row>
    <row r="50" spans="1:16" x14ac:dyDescent="0.15">
      <c r="A50" s="164" t="s">
        <v>68</v>
      </c>
      <c r="B50" s="164" t="e">
        <f>NA()</f>
        <v>#N/A</v>
      </c>
      <c r="C50" s="164">
        <f>IF(ISNUMBER('実質公債費比率（分子）の構造'!K$53),'実質公債費比率（分子）の構造'!K$53,NA())</f>
        <v>7656</v>
      </c>
      <c r="D50" s="164" t="e">
        <f>NA()</f>
        <v>#N/A</v>
      </c>
      <c r="E50" s="164" t="e">
        <f>NA()</f>
        <v>#N/A</v>
      </c>
      <c r="F50" s="164">
        <f>IF(ISNUMBER('実質公債費比率（分子）の構造'!L$53),'実質公債費比率（分子）の構造'!L$53,NA())</f>
        <v>7181</v>
      </c>
      <c r="G50" s="164" t="e">
        <f>NA()</f>
        <v>#N/A</v>
      </c>
      <c r="H50" s="164" t="e">
        <f>NA()</f>
        <v>#N/A</v>
      </c>
      <c r="I50" s="164">
        <f>IF(ISNUMBER('実質公債費比率（分子）の構造'!M$53),'実質公債費比率（分子）の構造'!M$53,NA())</f>
        <v>6579</v>
      </c>
      <c r="J50" s="164" t="e">
        <f>NA()</f>
        <v>#N/A</v>
      </c>
      <c r="K50" s="164" t="e">
        <f>NA()</f>
        <v>#N/A</v>
      </c>
      <c r="L50" s="164">
        <f>IF(ISNUMBER('実質公債費比率（分子）の構造'!N$53),'実質公債費比率（分子）の構造'!N$53,NA())</f>
        <v>6423</v>
      </c>
      <c r="M50" s="164" t="e">
        <f>NA()</f>
        <v>#N/A</v>
      </c>
      <c r="N50" s="164" t="e">
        <f>NA()</f>
        <v>#N/A</v>
      </c>
      <c r="O50" s="164">
        <f>IF(ISNUMBER('実質公債費比率（分子）の構造'!O$53),'実質公債費比率（分子）の構造'!O$53,NA())</f>
        <v>6460</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117443</v>
      </c>
      <c r="E56" s="163"/>
      <c r="F56" s="163"/>
      <c r="G56" s="163">
        <f>'将来負担比率（分子）の構造'!J$52</f>
        <v>113808</v>
      </c>
      <c r="H56" s="163"/>
      <c r="I56" s="163"/>
      <c r="J56" s="163">
        <f>'将来負担比率（分子）の構造'!K$52</f>
        <v>109547</v>
      </c>
      <c r="K56" s="163"/>
      <c r="L56" s="163"/>
      <c r="M56" s="163">
        <f>'将来負担比率（分子）の構造'!L$52</f>
        <v>103611</v>
      </c>
      <c r="N56" s="163"/>
      <c r="O56" s="163"/>
      <c r="P56" s="163">
        <f>'将来負担比率（分子）の構造'!M$52</f>
        <v>96298</v>
      </c>
    </row>
    <row r="57" spans="1:16" x14ac:dyDescent="0.15">
      <c r="A57" s="163" t="s">
        <v>42</v>
      </c>
      <c r="B57" s="163"/>
      <c r="C57" s="163"/>
      <c r="D57" s="163">
        <f>'将来負担比率（分子）の構造'!I$51</f>
        <v>4239</v>
      </c>
      <c r="E57" s="163"/>
      <c r="F57" s="163"/>
      <c r="G57" s="163">
        <f>'将来負担比率（分子）の構造'!J$51</f>
        <v>3485</v>
      </c>
      <c r="H57" s="163"/>
      <c r="I57" s="163"/>
      <c r="J57" s="163">
        <f>'将来負担比率（分子）の構造'!K$51</f>
        <v>2665</v>
      </c>
      <c r="K57" s="163"/>
      <c r="L57" s="163"/>
      <c r="M57" s="163">
        <f>'将来負担比率（分子）の構造'!L$51</f>
        <v>1914</v>
      </c>
      <c r="N57" s="163"/>
      <c r="O57" s="163"/>
      <c r="P57" s="163">
        <f>'将来負担比率（分子）の構造'!M$51</f>
        <v>1330</v>
      </c>
    </row>
    <row r="58" spans="1:16" x14ac:dyDescent="0.15">
      <c r="A58" s="163" t="s">
        <v>41</v>
      </c>
      <c r="B58" s="163"/>
      <c r="C58" s="163"/>
      <c r="D58" s="163">
        <f>'将来負担比率（分子）の構造'!I$50</f>
        <v>9449</v>
      </c>
      <c r="E58" s="163"/>
      <c r="F58" s="163"/>
      <c r="G58" s="163">
        <f>'将来負担比率（分子）の構造'!J$50</f>
        <v>10438</v>
      </c>
      <c r="H58" s="163"/>
      <c r="I58" s="163"/>
      <c r="J58" s="163">
        <f>'将来負担比率（分子）の構造'!K$50</f>
        <v>12326</v>
      </c>
      <c r="K58" s="163"/>
      <c r="L58" s="163"/>
      <c r="M58" s="163">
        <f>'将来負担比率（分子）の構造'!L$50</f>
        <v>13286</v>
      </c>
      <c r="N58" s="163"/>
      <c r="O58" s="163"/>
      <c r="P58" s="163">
        <f>'将来負担比率（分子）の構造'!M$50</f>
        <v>11814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13103</v>
      </c>
      <c r="C62" s="163"/>
      <c r="D62" s="163"/>
      <c r="E62" s="163">
        <f>'将来負担比率（分子）の構造'!J$45</f>
        <v>13474</v>
      </c>
      <c r="F62" s="163"/>
      <c r="G62" s="163"/>
      <c r="H62" s="163">
        <f>'将来負担比率（分子）の構造'!K$45</f>
        <v>13696</v>
      </c>
      <c r="I62" s="163"/>
      <c r="J62" s="163"/>
      <c r="K62" s="163">
        <f>'将来負担比率（分子）の構造'!L$45</f>
        <v>14316</v>
      </c>
      <c r="L62" s="163"/>
      <c r="M62" s="163"/>
      <c r="N62" s="163">
        <f>'将来負担比率（分子）の構造'!M$45</f>
        <v>14506</v>
      </c>
      <c r="O62" s="163"/>
      <c r="P62" s="163"/>
    </row>
    <row r="63" spans="1:16" x14ac:dyDescent="0.15">
      <c r="A63" s="163" t="s">
        <v>34</v>
      </c>
      <c r="B63" s="163">
        <f>'将来負担比率（分子）の構造'!I$44</f>
        <v>2316</v>
      </c>
      <c r="C63" s="163"/>
      <c r="D63" s="163"/>
      <c r="E63" s="163">
        <f>'将来負担比率（分子）の構造'!J$44</f>
        <v>2237</v>
      </c>
      <c r="F63" s="163"/>
      <c r="G63" s="163"/>
      <c r="H63" s="163">
        <f>'将来負担比率（分子）の構造'!K$44</f>
        <v>2033</v>
      </c>
      <c r="I63" s="163"/>
      <c r="J63" s="163"/>
      <c r="K63" s="163">
        <f>'将来負担比率（分子）の構造'!L$44</f>
        <v>2159</v>
      </c>
      <c r="L63" s="163"/>
      <c r="M63" s="163"/>
      <c r="N63" s="163">
        <f>'将来負担比率（分子）の構造'!M$44</f>
        <v>2068</v>
      </c>
      <c r="O63" s="163"/>
      <c r="P63" s="163"/>
    </row>
    <row r="64" spans="1:16" x14ac:dyDescent="0.15">
      <c r="A64" s="163" t="s">
        <v>33</v>
      </c>
      <c r="B64" s="163">
        <f>'将来負担比率（分子）の構造'!I$43</f>
        <v>34639</v>
      </c>
      <c r="C64" s="163"/>
      <c r="D64" s="163"/>
      <c r="E64" s="163">
        <f>'将来負担比率（分子）の構造'!J$43</f>
        <v>32423</v>
      </c>
      <c r="F64" s="163"/>
      <c r="G64" s="163"/>
      <c r="H64" s="163">
        <f>'将来負担比率（分子）の構造'!K$43</f>
        <v>30883</v>
      </c>
      <c r="I64" s="163"/>
      <c r="J64" s="163"/>
      <c r="K64" s="163">
        <f>'将来負担比率（分子）の構造'!L$43</f>
        <v>29856</v>
      </c>
      <c r="L64" s="163"/>
      <c r="M64" s="163"/>
      <c r="N64" s="163">
        <f>'将来負担比率（分子）の構造'!M$43</f>
        <v>29941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133006</v>
      </c>
      <c r="C66" s="163"/>
      <c r="D66" s="163"/>
      <c r="E66" s="163">
        <f>'将来負担比率（分子）の構造'!J$41</f>
        <v>128986</v>
      </c>
      <c r="F66" s="163"/>
      <c r="G66" s="163"/>
      <c r="H66" s="163">
        <f>'将来負担比率（分子）の構造'!K$41</f>
        <v>123425</v>
      </c>
      <c r="I66" s="163"/>
      <c r="J66" s="163"/>
      <c r="K66" s="163">
        <f>'将来負担比率（分子）の構造'!L$41</f>
        <v>119806</v>
      </c>
      <c r="L66" s="163"/>
      <c r="M66" s="163"/>
      <c r="N66" s="163">
        <f>'将来負担比率（分子）の構造'!M$41</f>
        <v>112319</v>
      </c>
      <c r="O66" s="163"/>
      <c r="P66" s="163"/>
    </row>
    <row r="67" spans="1:16" x14ac:dyDescent="0.15">
      <c r="A67" s="163" t="s">
        <v>72</v>
      </c>
      <c r="B67" s="163" t="e">
        <f>NA()</f>
        <v>#N/A</v>
      </c>
      <c r="C67" s="163">
        <f>IF(ISNUMBER('将来負担比率（分子）の構造'!I$53), IF('将来負担比率（分子）の構造'!I$53 &lt; 0, 0, '将来負担比率（分子）の構造'!I$53), NA())</f>
        <v>51932</v>
      </c>
      <c r="D67" s="163" t="e">
        <f>NA()</f>
        <v>#N/A</v>
      </c>
      <c r="E67" s="163" t="e">
        <f>NA()</f>
        <v>#N/A</v>
      </c>
      <c r="F67" s="163">
        <f>IF(ISNUMBER('将来負担比率（分子）の構造'!J$53), IF('将来負担比率（分子）の構造'!J$53 &lt; 0, 0, '将来負担比率（分子）の構造'!J$53), NA())</f>
        <v>49387</v>
      </c>
      <c r="G67" s="163" t="e">
        <f>NA()</f>
        <v>#N/A</v>
      </c>
      <c r="H67" s="163" t="e">
        <f>NA()</f>
        <v>#N/A</v>
      </c>
      <c r="I67" s="163">
        <f>IF(ISNUMBER('将来負担比率（分子）の構造'!K$53), IF('将来負担比率（分子）の構造'!K$53 &lt; 0, 0, '将来負担比率（分子）の構造'!K$53), NA())</f>
        <v>45500</v>
      </c>
      <c r="J67" s="163" t="e">
        <f>NA()</f>
        <v>#N/A</v>
      </c>
      <c r="K67" s="163" t="e">
        <f>NA()</f>
        <v>#N/A</v>
      </c>
      <c r="L67" s="163">
        <f>IF(ISNUMBER('将来負担比率（分子）の構造'!L$53), IF('将来負担比率（分子）の構造'!L$53 &lt; 0, 0, '将来負担比率（分子）の構造'!L$53), NA())</f>
        <v>47326</v>
      </c>
      <c r="M67" s="163" t="e">
        <f>NA()</f>
        <v>#N/A</v>
      </c>
      <c r="N67" s="163" t="e">
        <f>NA()</f>
        <v>#N/A</v>
      </c>
      <c r="O67" s="163">
        <f>IF(ISNUMBER('将来負担比率（分子）の構造'!M$53), IF('将来負担比率（分子）の構造'!M$53 &lt; 0, 0, '将来負担比率（分子）の構造'!M$53), NA())</f>
        <v>49392</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5585</v>
      </c>
      <c r="C72" s="167">
        <f>基金残高に係る経年分析!G55</f>
        <v>5351</v>
      </c>
      <c r="D72" s="167">
        <f>基金残高に係る経年分析!H55</f>
        <v>3929</v>
      </c>
    </row>
    <row r="73" spans="1:16" x14ac:dyDescent="0.15">
      <c r="A73" s="166" t="s">
        <v>75</v>
      </c>
      <c r="B73" s="167">
        <f>基金残高に係る経年分析!F56</f>
        <v>258</v>
      </c>
      <c r="C73" s="167">
        <f>基金残高に係る経年分析!G56</f>
        <v>581</v>
      </c>
      <c r="D73" s="167">
        <f>基金残高に係る経年分析!H56</f>
        <v>850</v>
      </c>
    </row>
    <row r="74" spans="1:16" x14ac:dyDescent="0.15">
      <c r="A74" s="166" t="s">
        <v>76</v>
      </c>
      <c r="B74" s="167">
        <f>基金残高に係る経年分析!F57</f>
        <v>4212</v>
      </c>
      <c r="C74" s="167">
        <f>基金残高に係る経年分析!G57</f>
        <v>4236</v>
      </c>
      <c r="D74" s="167">
        <f>基金残高に係る経年分析!H57</f>
        <v>4490</v>
      </c>
    </row>
  </sheetData>
  <sheetProtection algorithmName="SHA-512" hashValue="jP6krNT1jgJzoIhASjPcK8Kdm0Zu6k2jHkPV3twxKIW1DOYDFG9x1GqrYe9DUea/ploQajYHHNeoNurUbq10lg==" saltValue="vTeQLpcjwi1Rs9EAJ53v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V20" zoomScale="130" zoomScaleNormal="130" workbookViewId="0">
      <selection activeCell="B18" sqref="B18:Q1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205</v>
      </c>
      <c r="DI1" s="718"/>
      <c r="DJ1" s="718"/>
      <c r="DK1" s="718"/>
      <c r="DL1" s="718"/>
      <c r="DM1" s="718"/>
      <c r="DN1" s="719"/>
      <c r="DO1" s="202"/>
      <c r="DP1" s="717" t="s">
        <v>206</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207</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208</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209</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210</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211</v>
      </c>
      <c r="S4" s="680"/>
      <c r="T4" s="680"/>
      <c r="U4" s="680"/>
      <c r="V4" s="680"/>
      <c r="W4" s="680"/>
      <c r="X4" s="680"/>
      <c r="Y4" s="681"/>
      <c r="Z4" s="679" t="s">
        <v>212</v>
      </c>
      <c r="AA4" s="680"/>
      <c r="AB4" s="680"/>
      <c r="AC4" s="681"/>
      <c r="AD4" s="679" t="s">
        <v>213</v>
      </c>
      <c r="AE4" s="680"/>
      <c r="AF4" s="680"/>
      <c r="AG4" s="680"/>
      <c r="AH4" s="680"/>
      <c r="AI4" s="680"/>
      <c r="AJ4" s="680"/>
      <c r="AK4" s="681"/>
      <c r="AL4" s="679" t="s">
        <v>212</v>
      </c>
      <c r="AM4" s="680"/>
      <c r="AN4" s="680"/>
      <c r="AO4" s="681"/>
      <c r="AP4" s="720" t="s">
        <v>214</v>
      </c>
      <c r="AQ4" s="720"/>
      <c r="AR4" s="720"/>
      <c r="AS4" s="720"/>
      <c r="AT4" s="720"/>
      <c r="AU4" s="720"/>
      <c r="AV4" s="720"/>
      <c r="AW4" s="720"/>
      <c r="AX4" s="720"/>
      <c r="AY4" s="720"/>
      <c r="AZ4" s="720"/>
      <c r="BA4" s="720"/>
      <c r="BB4" s="720"/>
      <c r="BC4" s="720"/>
      <c r="BD4" s="720"/>
      <c r="BE4" s="720"/>
      <c r="BF4" s="720"/>
      <c r="BG4" s="720" t="s">
        <v>215</v>
      </c>
      <c r="BH4" s="720"/>
      <c r="BI4" s="720"/>
      <c r="BJ4" s="720"/>
      <c r="BK4" s="720"/>
      <c r="BL4" s="720"/>
      <c r="BM4" s="720"/>
      <c r="BN4" s="720"/>
      <c r="BO4" s="720" t="s">
        <v>212</v>
      </c>
      <c r="BP4" s="720"/>
      <c r="BQ4" s="720"/>
      <c r="BR4" s="720"/>
      <c r="BS4" s="720" t="s">
        <v>216</v>
      </c>
      <c r="BT4" s="720"/>
      <c r="BU4" s="720"/>
      <c r="BV4" s="720"/>
      <c r="BW4" s="720"/>
      <c r="BX4" s="720"/>
      <c r="BY4" s="720"/>
      <c r="BZ4" s="720"/>
      <c r="CA4" s="720"/>
      <c r="CB4" s="720"/>
      <c r="CD4" s="679" t="s">
        <v>217</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218</v>
      </c>
      <c r="C5" s="677"/>
      <c r="D5" s="677"/>
      <c r="E5" s="677"/>
      <c r="F5" s="677"/>
      <c r="G5" s="677"/>
      <c r="H5" s="677"/>
      <c r="I5" s="677"/>
      <c r="J5" s="677"/>
      <c r="K5" s="677"/>
      <c r="L5" s="677"/>
      <c r="M5" s="677"/>
      <c r="N5" s="677"/>
      <c r="O5" s="677"/>
      <c r="P5" s="677"/>
      <c r="Q5" s="678"/>
      <c r="R5" s="673">
        <v>33902827</v>
      </c>
      <c r="S5" s="674"/>
      <c r="T5" s="674"/>
      <c r="U5" s="674"/>
      <c r="V5" s="674"/>
      <c r="W5" s="674"/>
      <c r="X5" s="674"/>
      <c r="Y5" s="702"/>
      <c r="Z5" s="715">
        <v>24.3</v>
      </c>
      <c r="AA5" s="715"/>
      <c r="AB5" s="715"/>
      <c r="AC5" s="715"/>
      <c r="AD5" s="716">
        <v>33902827</v>
      </c>
      <c r="AE5" s="716"/>
      <c r="AF5" s="716"/>
      <c r="AG5" s="716"/>
      <c r="AH5" s="716"/>
      <c r="AI5" s="716"/>
      <c r="AJ5" s="716"/>
      <c r="AK5" s="716"/>
      <c r="AL5" s="703">
        <v>46.6</v>
      </c>
      <c r="AM5" s="685"/>
      <c r="AN5" s="685"/>
      <c r="AO5" s="704"/>
      <c r="AP5" s="676" t="s">
        <v>219</v>
      </c>
      <c r="AQ5" s="677"/>
      <c r="AR5" s="677"/>
      <c r="AS5" s="677"/>
      <c r="AT5" s="677"/>
      <c r="AU5" s="677"/>
      <c r="AV5" s="677"/>
      <c r="AW5" s="677"/>
      <c r="AX5" s="677"/>
      <c r="AY5" s="677"/>
      <c r="AZ5" s="677"/>
      <c r="BA5" s="677"/>
      <c r="BB5" s="677"/>
      <c r="BC5" s="677"/>
      <c r="BD5" s="677"/>
      <c r="BE5" s="677"/>
      <c r="BF5" s="678"/>
      <c r="BG5" s="621">
        <v>33848578</v>
      </c>
      <c r="BH5" s="622"/>
      <c r="BI5" s="622"/>
      <c r="BJ5" s="622"/>
      <c r="BK5" s="622"/>
      <c r="BL5" s="622"/>
      <c r="BM5" s="622"/>
      <c r="BN5" s="623"/>
      <c r="BO5" s="659">
        <v>99.8</v>
      </c>
      <c r="BP5" s="659"/>
      <c r="BQ5" s="659"/>
      <c r="BR5" s="659"/>
      <c r="BS5" s="660">
        <v>2581840</v>
      </c>
      <c r="BT5" s="660"/>
      <c r="BU5" s="660"/>
      <c r="BV5" s="660"/>
      <c r="BW5" s="660"/>
      <c r="BX5" s="660"/>
      <c r="BY5" s="660"/>
      <c r="BZ5" s="660"/>
      <c r="CA5" s="660"/>
      <c r="CB5" s="695"/>
      <c r="CD5" s="679" t="s">
        <v>214</v>
      </c>
      <c r="CE5" s="680"/>
      <c r="CF5" s="680"/>
      <c r="CG5" s="680"/>
      <c r="CH5" s="680"/>
      <c r="CI5" s="680"/>
      <c r="CJ5" s="680"/>
      <c r="CK5" s="680"/>
      <c r="CL5" s="680"/>
      <c r="CM5" s="680"/>
      <c r="CN5" s="680"/>
      <c r="CO5" s="680"/>
      <c r="CP5" s="680"/>
      <c r="CQ5" s="681"/>
      <c r="CR5" s="679" t="s">
        <v>220</v>
      </c>
      <c r="CS5" s="680"/>
      <c r="CT5" s="680"/>
      <c r="CU5" s="680"/>
      <c r="CV5" s="680"/>
      <c r="CW5" s="680"/>
      <c r="CX5" s="680"/>
      <c r="CY5" s="681"/>
      <c r="CZ5" s="679" t="s">
        <v>212</v>
      </c>
      <c r="DA5" s="680"/>
      <c r="DB5" s="680"/>
      <c r="DC5" s="681"/>
      <c r="DD5" s="679" t="s">
        <v>221</v>
      </c>
      <c r="DE5" s="680"/>
      <c r="DF5" s="680"/>
      <c r="DG5" s="680"/>
      <c r="DH5" s="680"/>
      <c r="DI5" s="680"/>
      <c r="DJ5" s="680"/>
      <c r="DK5" s="680"/>
      <c r="DL5" s="680"/>
      <c r="DM5" s="680"/>
      <c r="DN5" s="680"/>
      <c r="DO5" s="680"/>
      <c r="DP5" s="681"/>
      <c r="DQ5" s="679" t="s">
        <v>222</v>
      </c>
      <c r="DR5" s="680"/>
      <c r="DS5" s="680"/>
      <c r="DT5" s="680"/>
      <c r="DU5" s="680"/>
      <c r="DV5" s="680"/>
      <c r="DW5" s="680"/>
      <c r="DX5" s="680"/>
      <c r="DY5" s="680"/>
      <c r="DZ5" s="680"/>
      <c r="EA5" s="680"/>
      <c r="EB5" s="680"/>
      <c r="EC5" s="681"/>
    </row>
    <row r="6" spans="2:143" ht="11.25" customHeight="1" x14ac:dyDescent="0.15">
      <c r="B6" s="618" t="s">
        <v>223</v>
      </c>
      <c r="C6" s="619"/>
      <c r="D6" s="619"/>
      <c r="E6" s="619"/>
      <c r="F6" s="619"/>
      <c r="G6" s="619"/>
      <c r="H6" s="619"/>
      <c r="I6" s="619"/>
      <c r="J6" s="619"/>
      <c r="K6" s="619"/>
      <c r="L6" s="619"/>
      <c r="M6" s="619"/>
      <c r="N6" s="619"/>
      <c r="O6" s="619"/>
      <c r="P6" s="619"/>
      <c r="Q6" s="620"/>
      <c r="R6" s="621">
        <v>958433</v>
      </c>
      <c r="S6" s="622"/>
      <c r="T6" s="622"/>
      <c r="U6" s="622"/>
      <c r="V6" s="622"/>
      <c r="W6" s="622"/>
      <c r="X6" s="622"/>
      <c r="Y6" s="623"/>
      <c r="Z6" s="659">
        <v>0.7</v>
      </c>
      <c r="AA6" s="659"/>
      <c r="AB6" s="659"/>
      <c r="AC6" s="659"/>
      <c r="AD6" s="660">
        <v>958433</v>
      </c>
      <c r="AE6" s="660"/>
      <c r="AF6" s="660"/>
      <c r="AG6" s="660"/>
      <c r="AH6" s="660"/>
      <c r="AI6" s="660"/>
      <c r="AJ6" s="660"/>
      <c r="AK6" s="660"/>
      <c r="AL6" s="624">
        <v>1.3</v>
      </c>
      <c r="AM6" s="625"/>
      <c r="AN6" s="625"/>
      <c r="AO6" s="661"/>
      <c r="AP6" s="618" t="s">
        <v>224</v>
      </c>
      <c r="AQ6" s="619"/>
      <c r="AR6" s="619"/>
      <c r="AS6" s="619"/>
      <c r="AT6" s="619"/>
      <c r="AU6" s="619"/>
      <c r="AV6" s="619"/>
      <c r="AW6" s="619"/>
      <c r="AX6" s="619"/>
      <c r="AY6" s="619"/>
      <c r="AZ6" s="619"/>
      <c r="BA6" s="619"/>
      <c r="BB6" s="619"/>
      <c r="BC6" s="619"/>
      <c r="BD6" s="619"/>
      <c r="BE6" s="619"/>
      <c r="BF6" s="620"/>
      <c r="BG6" s="621">
        <v>33848578</v>
      </c>
      <c r="BH6" s="622"/>
      <c r="BI6" s="622"/>
      <c r="BJ6" s="622"/>
      <c r="BK6" s="622"/>
      <c r="BL6" s="622"/>
      <c r="BM6" s="622"/>
      <c r="BN6" s="623"/>
      <c r="BO6" s="659">
        <v>99.8</v>
      </c>
      <c r="BP6" s="659"/>
      <c r="BQ6" s="659"/>
      <c r="BR6" s="659"/>
      <c r="BS6" s="660">
        <v>2581840</v>
      </c>
      <c r="BT6" s="660"/>
      <c r="BU6" s="660"/>
      <c r="BV6" s="660"/>
      <c r="BW6" s="660"/>
      <c r="BX6" s="660"/>
      <c r="BY6" s="660"/>
      <c r="BZ6" s="660"/>
      <c r="CA6" s="660"/>
      <c r="CB6" s="695"/>
      <c r="CD6" s="676" t="s">
        <v>225</v>
      </c>
      <c r="CE6" s="677"/>
      <c r="CF6" s="677"/>
      <c r="CG6" s="677"/>
      <c r="CH6" s="677"/>
      <c r="CI6" s="677"/>
      <c r="CJ6" s="677"/>
      <c r="CK6" s="677"/>
      <c r="CL6" s="677"/>
      <c r="CM6" s="677"/>
      <c r="CN6" s="677"/>
      <c r="CO6" s="677"/>
      <c r="CP6" s="677"/>
      <c r="CQ6" s="678"/>
      <c r="CR6" s="621">
        <v>586662</v>
      </c>
      <c r="CS6" s="622"/>
      <c r="CT6" s="622"/>
      <c r="CU6" s="622"/>
      <c r="CV6" s="622"/>
      <c r="CW6" s="622"/>
      <c r="CX6" s="622"/>
      <c r="CY6" s="623"/>
      <c r="CZ6" s="703">
        <v>0.4</v>
      </c>
      <c r="DA6" s="685"/>
      <c r="DB6" s="685"/>
      <c r="DC6" s="705"/>
      <c r="DD6" s="627" t="s">
        <v>123</v>
      </c>
      <c r="DE6" s="622"/>
      <c r="DF6" s="622"/>
      <c r="DG6" s="622"/>
      <c r="DH6" s="622"/>
      <c r="DI6" s="622"/>
      <c r="DJ6" s="622"/>
      <c r="DK6" s="622"/>
      <c r="DL6" s="622"/>
      <c r="DM6" s="622"/>
      <c r="DN6" s="622"/>
      <c r="DO6" s="622"/>
      <c r="DP6" s="623"/>
      <c r="DQ6" s="627">
        <v>586419</v>
      </c>
      <c r="DR6" s="622"/>
      <c r="DS6" s="622"/>
      <c r="DT6" s="622"/>
      <c r="DU6" s="622"/>
      <c r="DV6" s="622"/>
      <c r="DW6" s="622"/>
      <c r="DX6" s="622"/>
      <c r="DY6" s="622"/>
      <c r="DZ6" s="622"/>
      <c r="EA6" s="622"/>
      <c r="EB6" s="622"/>
      <c r="EC6" s="658"/>
    </row>
    <row r="7" spans="2:143" ht="11.25" customHeight="1" x14ac:dyDescent="0.15">
      <c r="B7" s="618" t="s">
        <v>226</v>
      </c>
      <c r="C7" s="619"/>
      <c r="D7" s="619"/>
      <c r="E7" s="619"/>
      <c r="F7" s="619"/>
      <c r="G7" s="619"/>
      <c r="H7" s="619"/>
      <c r="I7" s="619"/>
      <c r="J7" s="619"/>
      <c r="K7" s="619"/>
      <c r="L7" s="619"/>
      <c r="M7" s="619"/>
      <c r="N7" s="619"/>
      <c r="O7" s="619"/>
      <c r="P7" s="619"/>
      <c r="Q7" s="620"/>
      <c r="R7" s="621">
        <v>15211</v>
      </c>
      <c r="S7" s="622"/>
      <c r="T7" s="622"/>
      <c r="U7" s="622"/>
      <c r="V7" s="622"/>
      <c r="W7" s="622"/>
      <c r="X7" s="622"/>
      <c r="Y7" s="623"/>
      <c r="Z7" s="659">
        <v>0</v>
      </c>
      <c r="AA7" s="659"/>
      <c r="AB7" s="659"/>
      <c r="AC7" s="659"/>
      <c r="AD7" s="660">
        <v>15211</v>
      </c>
      <c r="AE7" s="660"/>
      <c r="AF7" s="660"/>
      <c r="AG7" s="660"/>
      <c r="AH7" s="660"/>
      <c r="AI7" s="660"/>
      <c r="AJ7" s="660"/>
      <c r="AK7" s="660"/>
      <c r="AL7" s="624">
        <v>0</v>
      </c>
      <c r="AM7" s="625"/>
      <c r="AN7" s="625"/>
      <c r="AO7" s="661"/>
      <c r="AP7" s="618" t="s">
        <v>227</v>
      </c>
      <c r="AQ7" s="619"/>
      <c r="AR7" s="619"/>
      <c r="AS7" s="619"/>
      <c r="AT7" s="619"/>
      <c r="AU7" s="619"/>
      <c r="AV7" s="619"/>
      <c r="AW7" s="619"/>
      <c r="AX7" s="619"/>
      <c r="AY7" s="619"/>
      <c r="AZ7" s="619"/>
      <c r="BA7" s="619"/>
      <c r="BB7" s="619"/>
      <c r="BC7" s="619"/>
      <c r="BD7" s="619"/>
      <c r="BE7" s="619"/>
      <c r="BF7" s="620"/>
      <c r="BG7" s="621">
        <v>14477473</v>
      </c>
      <c r="BH7" s="622"/>
      <c r="BI7" s="622"/>
      <c r="BJ7" s="622"/>
      <c r="BK7" s="622"/>
      <c r="BL7" s="622"/>
      <c r="BM7" s="622"/>
      <c r="BN7" s="623"/>
      <c r="BO7" s="659">
        <v>42.7</v>
      </c>
      <c r="BP7" s="659"/>
      <c r="BQ7" s="659"/>
      <c r="BR7" s="659"/>
      <c r="BS7" s="660">
        <v>580583</v>
      </c>
      <c r="BT7" s="660"/>
      <c r="BU7" s="660"/>
      <c r="BV7" s="660"/>
      <c r="BW7" s="660"/>
      <c r="BX7" s="660"/>
      <c r="BY7" s="660"/>
      <c r="BZ7" s="660"/>
      <c r="CA7" s="660"/>
      <c r="CB7" s="695"/>
      <c r="CD7" s="618" t="s">
        <v>228</v>
      </c>
      <c r="CE7" s="619"/>
      <c r="CF7" s="619"/>
      <c r="CG7" s="619"/>
      <c r="CH7" s="619"/>
      <c r="CI7" s="619"/>
      <c r="CJ7" s="619"/>
      <c r="CK7" s="619"/>
      <c r="CL7" s="619"/>
      <c r="CM7" s="619"/>
      <c r="CN7" s="619"/>
      <c r="CO7" s="619"/>
      <c r="CP7" s="619"/>
      <c r="CQ7" s="620"/>
      <c r="CR7" s="621">
        <v>11844092</v>
      </c>
      <c r="CS7" s="622"/>
      <c r="CT7" s="622"/>
      <c r="CU7" s="622"/>
      <c r="CV7" s="622"/>
      <c r="CW7" s="622"/>
      <c r="CX7" s="622"/>
      <c r="CY7" s="623"/>
      <c r="CZ7" s="659">
        <v>8.6999999999999993</v>
      </c>
      <c r="DA7" s="659"/>
      <c r="DB7" s="659"/>
      <c r="DC7" s="659"/>
      <c r="DD7" s="627">
        <v>317238</v>
      </c>
      <c r="DE7" s="622"/>
      <c r="DF7" s="622"/>
      <c r="DG7" s="622"/>
      <c r="DH7" s="622"/>
      <c r="DI7" s="622"/>
      <c r="DJ7" s="622"/>
      <c r="DK7" s="622"/>
      <c r="DL7" s="622"/>
      <c r="DM7" s="622"/>
      <c r="DN7" s="622"/>
      <c r="DO7" s="622"/>
      <c r="DP7" s="623"/>
      <c r="DQ7" s="627">
        <v>8736227</v>
      </c>
      <c r="DR7" s="622"/>
      <c r="DS7" s="622"/>
      <c r="DT7" s="622"/>
      <c r="DU7" s="622"/>
      <c r="DV7" s="622"/>
      <c r="DW7" s="622"/>
      <c r="DX7" s="622"/>
      <c r="DY7" s="622"/>
      <c r="DZ7" s="622"/>
      <c r="EA7" s="622"/>
      <c r="EB7" s="622"/>
      <c r="EC7" s="658"/>
    </row>
    <row r="8" spans="2:143" ht="11.25" customHeight="1" x14ac:dyDescent="0.15">
      <c r="B8" s="618" t="s">
        <v>229</v>
      </c>
      <c r="C8" s="619"/>
      <c r="D8" s="619"/>
      <c r="E8" s="619"/>
      <c r="F8" s="619"/>
      <c r="G8" s="619"/>
      <c r="H8" s="619"/>
      <c r="I8" s="619"/>
      <c r="J8" s="619"/>
      <c r="K8" s="619"/>
      <c r="L8" s="619"/>
      <c r="M8" s="619"/>
      <c r="N8" s="619"/>
      <c r="O8" s="619"/>
      <c r="P8" s="619"/>
      <c r="Q8" s="620"/>
      <c r="R8" s="621">
        <v>134689</v>
      </c>
      <c r="S8" s="622"/>
      <c r="T8" s="622"/>
      <c r="U8" s="622"/>
      <c r="V8" s="622"/>
      <c r="W8" s="622"/>
      <c r="X8" s="622"/>
      <c r="Y8" s="623"/>
      <c r="Z8" s="659">
        <v>0.1</v>
      </c>
      <c r="AA8" s="659"/>
      <c r="AB8" s="659"/>
      <c r="AC8" s="659"/>
      <c r="AD8" s="660">
        <v>134689</v>
      </c>
      <c r="AE8" s="660"/>
      <c r="AF8" s="660"/>
      <c r="AG8" s="660"/>
      <c r="AH8" s="660"/>
      <c r="AI8" s="660"/>
      <c r="AJ8" s="660"/>
      <c r="AK8" s="660"/>
      <c r="AL8" s="624">
        <v>0.2</v>
      </c>
      <c r="AM8" s="625"/>
      <c r="AN8" s="625"/>
      <c r="AO8" s="661"/>
      <c r="AP8" s="618" t="s">
        <v>230</v>
      </c>
      <c r="AQ8" s="619"/>
      <c r="AR8" s="619"/>
      <c r="AS8" s="619"/>
      <c r="AT8" s="619"/>
      <c r="AU8" s="619"/>
      <c r="AV8" s="619"/>
      <c r="AW8" s="619"/>
      <c r="AX8" s="619"/>
      <c r="AY8" s="619"/>
      <c r="AZ8" s="619"/>
      <c r="BA8" s="619"/>
      <c r="BB8" s="619"/>
      <c r="BC8" s="619"/>
      <c r="BD8" s="619"/>
      <c r="BE8" s="619"/>
      <c r="BF8" s="620"/>
      <c r="BG8" s="621">
        <v>401157</v>
      </c>
      <c r="BH8" s="622"/>
      <c r="BI8" s="622"/>
      <c r="BJ8" s="622"/>
      <c r="BK8" s="622"/>
      <c r="BL8" s="622"/>
      <c r="BM8" s="622"/>
      <c r="BN8" s="623"/>
      <c r="BO8" s="659">
        <v>1.2</v>
      </c>
      <c r="BP8" s="659"/>
      <c r="BQ8" s="659"/>
      <c r="BR8" s="659"/>
      <c r="BS8" s="660" t="s">
        <v>123</v>
      </c>
      <c r="BT8" s="660"/>
      <c r="BU8" s="660"/>
      <c r="BV8" s="660"/>
      <c r="BW8" s="660"/>
      <c r="BX8" s="660"/>
      <c r="BY8" s="660"/>
      <c r="BZ8" s="660"/>
      <c r="CA8" s="660"/>
      <c r="CB8" s="695"/>
      <c r="CD8" s="618" t="s">
        <v>231</v>
      </c>
      <c r="CE8" s="619"/>
      <c r="CF8" s="619"/>
      <c r="CG8" s="619"/>
      <c r="CH8" s="619"/>
      <c r="CI8" s="619"/>
      <c r="CJ8" s="619"/>
      <c r="CK8" s="619"/>
      <c r="CL8" s="619"/>
      <c r="CM8" s="619"/>
      <c r="CN8" s="619"/>
      <c r="CO8" s="619"/>
      <c r="CP8" s="619"/>
      <c r="CQ8" s="620"/>
      <c r="CR8" s="621">
        <v>63501259</v>
      </c>
      <c r="CS8" s="622"/>
      <c r="CT8" s="622"/>
      <c r="CU8" s="622"/>
      <c r="CV8" s="622"/>
      <c r="CW8" s="622"/>
      <c r="CX8" s="622"/>
      <c r="CY8" s="623"/>
      <c r="CZ8" s="659">
        <v>46.8</v>
      </c>
      <c r="DA8" s="659"/>
      <c r="DB8" s="659"/>
      <c r="DC8" s="659"/>
      <c r="DD8" s="627">
        <v>423019</v>
      </c>
      <c r="DE8" s="622"/>
      <c r="DF8" s="622"/>
      <c r="DG8" s="622"/>
      <c r="DH8" s="622"/>
      <c r="DI8" s="622"/>
      <c r="DJ8" s="622"/>
      <c r="DK8" s="622"/>
      <c r="DL8" s="622"/>
      <c r="DM8" s="622"/>
      <c r="DN8" s="622"/>
      <c r="DO8" s="622"/>
      <c r="DP8" s="623"/>
      <c r="DQ8" s="627">
        <v>29789777</v>
      </c>
      <c r="DR8" s="622"/>
      <c r="DS8" s="622"/>
      <c r="DT8" s="622"/>
      <c r="DU8" s="622"/>
      <c r="DV8" s="622"/>
      <c r="DW8" s="622"/>
      <c r="DX8" s="622"/>
      <c r="DY8" s="622"/>
      <c r="DZ8" s="622"/>
      <c r="EA8" s="622"/>
      <c r="EB8" s="622"/>
      <c r="EC8" s="658"/>
    </row>
    <row r="9" spans="2:143" ht="11.25" customHeight="1" x14ac:dyDescent="0.15">
      <c r="B9" s="618" t="s">
        <v>232</v>
      </c>
      <c r="C9" s="619"/>
      <c r="D9" s="619"/>
      <c r="E9" s="619"/>
      <c r="F9" s="619"/>
      <c r="G9" s="619"/>
      <c r="H9" s="619"/>
      <c r="I9" s="619"/>
      <c r="J9" s="619"/>
      <c r="K9" s="619"/>
      <c r="L9" s="619"/>
      <c r="M9" s="619"/>
      <c r="N9" s="619"/>
      <c r="O9" s="619"/>
      <c r="P9" s="619"/>
      <c r="Q9" s="620"/>
      <c r="R9" s="621">
        <v>164448</v>
      </c>
      <c r="S9" s="622"/>
      <c r="T9" s="622"/>
      <c r="U9" s="622"/>
      <c r="V9" s="622"/>
      <c r="W9" s="622"/>
      <c r="X9" s="622"/>
      <c r="Y9" s="623"/>
      <c r="Z9" s="659">
        <v>0.1</v>
      </c>
      <c r="AA9" s="659"/>
      <c r="AB9" s="659"/>
      <c r="AC9" s="659"/>
      <c r="AD9" s="660">
        <v>164448</v>
      </c>
      <c r="AE9" s="660"/>
      <c r="AF9" s="660"/>
      <c r="AG9" s="660"/>
      <c r="AH9" s="660"/>
      <c r="AI9" s="660"/>
      <c r="AJ9" s="660"/>
      <c r="AK9" s="660"/>
      <c r="AL9" s="624">
        <v>0.2</v>
      </c>
      <c r="AM9" s="625"/>
      <c r="AN9" s="625"/>
      <c r="AO9" s="661"/>
      <c r="AP9" s="618" t="s">
        <v>233</v>
      </c>
      <c r="AQ9" s="619"/>
      <c r="AR9" s="619"/>
      <c r="AS9" s="619"/>
      <c r="AT9" s="619"/>
      <c r="AU9" s="619"/>
      <c r="AV9" s="619"/>
      <c r="AW9" s="619"/>
      <c r="AX9" s="619"/>
      <c r="AY9" s="619"/>
      <c r="AZ9" s="619"/>
      <c r="BA9" s="619"/>
      <c r="BB9" s="619"/>
      <c r="BC9" s="619"/>
      <c r="BD9" s="619"/>
      <c r="BE9" s="619"/>
      <c r="BF9" s="620"/>
      <c r="BG9" s="621">
        <v>11154577</v>
      </c>
      <c r="BH9" s="622"/>
      <c r="BI9" s="622"/>
      <c r="BJ9" s="622"/>
      <c r="BK9" s="622"/>
      <c r="BL9" s="622"/>
      <c r="BM9" s="622"/>
      <c r="BN9" s="623"/>
      <c r="BO9" s="659">
        <v>32.9</v>
      </c>
      <c r="BP9" s="659"/>
      <c r="BQ9" s="659"/>
      <c r="BR9" s="659"/>
      <c r="BS9" s="660" t="s">
        <v>123</v>
      </c>
      <c r="BT9" s="660"/>
      <c r="BU9" s="660"/>
      <c r="BV9" s="660"/>
      <c r="BW9" s="660"/>
      <c r="BX9" s="660"/>
      <c r="BY9" s="660"/>
      <c r="BZ9" s="660"/>
      <c r="CA9" s="660"/>
      <c r="CB9" s="695"/>
      <c r="CD9" s="618" t="s">
        <v>234</v>
      </c>
      <c r="CE9" s="619"/>
      <c r="CF9" s="619"/>
      <c r="CG9" s="619"/>
      <c r="CH9" s="619"/>
      <c r="CI9" s="619"/>
      <c r="CJ9" s="619"/>
      <c r="CK9" s="619"/>
      <c r="CL9" s="619"/>
      <c r="CM9" s="619"/>
      <c r="CN9" s="619"/>
      <c r="CO9" s="619"/>
      <c r="CP9" s="619"/>
      <c r="CQ9" s="620"/>
      <c r="CR9" s="621">
        <v>9799998</v>
      </c>
      <c r="CS9" s="622"/>
      <c r="CT9" s="622"/>
      <c r="CU9" s="622"/>
      <c r="CV9" s="622"/>
      <c r="CW9" s="622"/>
      <c r="CX9" s="622"/>
      <c r="CY9" s="623"/>
      <c r="CZ9" s="659">
        <v>7.2</v>
      </c>
      <c r="DA9" s="659"/>
      <c r="DB9" s="659"/>
      <c r="DC9" s="659"/>
      <c r="DD9" s="627">
        <v>1399115</v>
      </c>
      <c r="DE9" s="622"/>
      <c r="DF9" s="622"/>
      <c r="DG9" s="622"/>
      <c r="DH9" s="622"/>
      <c r="DI9" s="622"/>
      <c r="DJ9" s="622"/>
      <c r="DK9" s="622"/>
      <c r="DL9" s="622"/>
      <c r="DM9" s="622"/>
      <c r="DN9" s="622"/>
      <c r="DO9" s="622"/>
      <c r="DP9" s="623"/>
      <c r="DQ9" s="627">
        <v>7607290</v>
      </c>
      <c r="DR9" s="622"/>
      <c r="DS9" s="622"/>
      <c r="DT9" s="622"/>
      <c r="DU9" s="622"/>
      <c r="DV9" s="622"/>
      <c r="DW9" s="622"/>
      <c r="DX9" s="622"/>
      <c r="DY9" s="622"/>
      <c r="DZ9" s="622"/>
      <c r="EA9" s="622"/>
      <c r="EB9" s="622"/>
      <c r="EC9" s="658"/>
    </row>
    <row r="10" spans="2:143" ht="11.25" customHeight="1" x14ac:dyDescent="0.15">
      <c r="B10" s="618" t="s">
        <v>235</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236</v>
      </c>
      <c r="AQ10" s="619"/>
      <c r="AR10" s="619"/>
      <c r="AS10" s="619"/>
      <c r="AT10" s="619"/>
      <c r="AU10" s="619"/>
      <c r="AV10" s="619"/>
      <c r="AW10" s="619"/>
      <c r="AX10" s="619"/>
      <c r="AY10" s="619"/>
      <c r="AZ10" s="619"/>
      <c r="BA10" s="619"/>
      <c r="BB10" s="619"/>
      <c r="BC10" s="619"/>
      <c r="BD10" s="619"/>
      <c r="BE10" s="619"/>
      <c r="BF10" s="620"/>
      <c r="BG10" s="621">
        <v>882749</v>
      </c>
      <c r="BH10" s="622"/>
      <c r="BI10" s="622"/>
      <c r="BJ10" s="622"/>
      <c r="BK10" s="622"/>
      <c r="BL10" s="622"/>
      <c r="BM10" s="622"/>
      <c r="BN10" s="623"/>
      <c r="BO10" s="659">
        <v>2.6</v>
      </c>
      <c r="BP10" s="659"/>
      <c r="BQ10" s="659"/>
      <c r="BR10" s="659"/>
      <c r="BS10" s="660" t="s">
        <v>123</v>
      </c>
      <c r="BT10" s="660"/>
      <c r="BU10" s="660"/>
      <c r="BV10" s="660"/>
      <c r="BW10" s="660"/>
      <c r="BX10" s="660"/>
      <c r="BY10" s="660"/>
      <c r="BZ10" s="660"/>
      <c r="CA10" s="660"/>
      <c r="CB10" s="695"/>
      <c r="CD10" s="618" t="s">
        <v>237</v>
      </c>
      <c r="CE10" s="619"/>
      <c r="CF10" s="619"/>
      <c r="CG10" s="619"/>
      <c r="CH10" s="619"/>
      <c r="CI10" s="619"/>
      <c r="CJ10" s="619"/>
      <c r="CK10" s="619"/>
      <c r="CL10" s="619"/>
      <c r="CM10" s="619"/>
      <c r="CN10" s="619"/>
      <c r="CO10" s="619"/>
      <c r="CP10" s="619"/>
      <c r="CQ10" s="620"/>
      <c r="CR10" s="621">
        <v>70851</v>
      </c>
      <c r="CS10" s="622"/>
      <c r="CT10" s="622"/>
      <c r="CU10" s="622"/>
      <c r="CV10" s="622"/>
      <c r="CW10" s="622"/>
      <c r="CX10" s="622"/>
      <c r="CY10" s="623"/>
      <c r="CZ10" s="659">
        <v>0.1</v>
      </c>
      <c r="DA10" s="659"/>
      <c r="DB10" s="659"/>
      <c r="DC10" s="659"/>
      <c r="DD10" s="627">
        <v>475</v>
      </c>
      <c r="DE10" s="622"/>
      <c r="DF10" s="622"/>
      <c r="DG10" s="622"/>
      <c r="DH10" s="622"/>
      <c r="DI10" s="622"/>
      <c r="DJ10" s="622"/>
      <c r="DK10" s="622"/>
      <c r="DL10" s="622"/>
      <c r="DM10" s="622"/>
      <c r="DN10" s="622"/>
      <c r="DO10" s="622"/>
      <c r="DP10" s="623"/>
      <c r="DQ10" s="627">
        <v>69217</v>
      </c>
      <c r="DR10" s="622"/>
      <c r="DS10" s="622"/>
      <c r="DT10" s="622"/>
      <c r="DU10" s="622"/>
      <c r="DV10" s="622"/>
      <c r="DW10" s="622"/>
      <c r="DX10" s="622"/>
      <c r="DY10" s="622"/>
      <c r="DZ10" s="622"/>
      <c r="EA10" s="622"/>
      <c r="EB10" s="622"/>
      <c r="EC10" s="658"/>
    </row>
    <row r="11" spans="2:143" ht="11.25" customHeight="1" x14ac:dyDescent="0.15">
      <c r="B11" s="618" t="s">
        <v>238</v>
      </c>
      <c r="C11" s="619"/>
      <c r="D11" s="619"/>
      <c r="E11" s="619"/>
      <c r="F11" s="619"/>
      <c r="G11" s="619"/>
      <c r="H11" s="619"/>
      <c r="I11" s="619"/>
      <c r="J11" s="619"/>
      <c r="K11" s="619"/>
      <c r="L11" s="619"/>
      <c r="M11" s="619"/>
      <c r="N11" s="619"/>
      <c r="O11" s="619"/>
      <c r="P11" s="619"/>
      <c r="Q11" s="620"/>
      <c r="R11" s="621">
        <v>7587607</v>
      </c>
      <c r="S11" s="622"/>
      <c r="T11" s="622"/>
      <c r="U11" s="622"/>
      <c r="V11" s="622"/>
      <c r="W11" s="622"/>
      <c r="X11" s="622"/>
      <c r="Y11" s="623"/>
      <c r="Z11" s="624">
        <v>5.4</v>
      </c>
      <c r="AA11" s="625"/>
      <c r="AB11" s="625"/>
      <c r="AC11" s="626"/>
      <c r="AD11" s="627">
        <v>7587607</v>
      </c>
      <c r="AE11" s="622"/>
      <c r="AF11" s="622"/>
      <c r="AG11" s="622"/>
      <c r="AH11" s="622"/>
      <c r="AI11" s="622"/>
      <c r="AJ11" s="622"/>
      <c r="AK11" s="623"/>
      <c r="AL11" s="624">
        <v>10.4</v>
      </c>
      <c r="AM11" s="625"/>
      <c r="AN11" s="625"/>
      <c r="AO11" s="661"/>
      <c r="AP11" s="618" t="s">
        <v>239</v>
      </c>
      <c r="AQ11" s="619"/>
      <c r="AR11" s="619"/>
      <c r="AS11" s="619"/>
      <c r="AT11" s="619"/>
      <c r="AU11" s="619"/>
      <c r="AV11" s="619"/>
      <c r="AW11" s="619"/>
      <c r="AX11" s="619"/>
      <c r="AY11" s="619"/>
      <c r="AZ11" s="619"/>
      <c r="BA11" s="619"/>
      <c r="BB11" s="619"/>
      <c r="BC11" s="619"/>
      <c r="BD11" s="619"/>
      <c r="BE11" s="619"/>
      <c r="BF11" s="620"/>
      <c r="BG11" s="621">
        <v>2038990</v>
      </c>
      <c r="BH11" s="622"/>
      <c r="BI11" s="622"/>
      <c r="BJ11" s="622"/>
      <c r="BK11" s="622"/>
      <c r="BL11" s="622"/>
      <c r="BM11" s="622"/>
      <c r="BN11" s="623"/>
      <c r="BO11" s="659">
        <v>6</v>
      </c>
      <c r="BP11" s="659"/>
      <c r="BQ11" s="659"/>
      <c r="BR11" s="659"/>
      <c r="BS11" s="660">
        <v>580583</v>
      </c>
      <c r="BT11" s="660"/>
      <c r="BU11" s="660"/>
      <c r="BV11" s="660"/>
      <c r="BW11" s="660"/>
      <c r="BX11" s="660"/>
      <c r="BY11" s="660"/>
      <c r="BZ11" s="660"/>
      <c r="CA11" s="660"/>
      <c r="CB11" s="695"/>
      <c r="CD11" s="618" t="s">
        <v>240</v>
      </c>
      <c r="CE11" s="619"/>
      <c r="CF11" s="619"/>
      <c r="CG11" s="619"/>
      <c r="CH11" s="619"/>
      <c r="CI11" s="619"/>
      <c r="CJ11" s="619"/>
      <c r="CK11" s="619"/>
      <c r="CL11" s="619"/>
      <c r="CM11" s="619"/>
      <c r="CN11" s="619"/>
      <c r="CO11" s="619"/>
      <c r="CP11" s="619"/>
      <c r="CQ11" s="620"/>
      <c r="CR11" s="621">
        <v>1538288</v>
      </c>
      <c r="CS11" s="622"/>
      <c r="CT11" s="622"/>
      <c r="CU11" s="622"/>
      <c r="CV11" s="622"/>
      <c r="CW11" s="622"/>
      <c r="CX11" s="622"/>
      <c r="CY11" s="623"/>
      <c r="CZ11" s="659">
        <v>1.1000000000000001</v>
      </c>
      <c r="DA11" s="659"/>
      <c r="DB11" s="659"/>
      <c r="DC11" s="659"/>
      <c r="DD11" s="627">
        <v>154816</v>
      </c>
      <c r="DE11" s="622"/>
      <c r="DF11" s="622"/>
      <c r="DG11" s="622"/>
      <c r="DH11" s="622"/>
      <c r="DI11" s="622"/>
      <c r="DJ11" s="622"/>
      <c r="DK11" s="622"/>
      <c r="DL11" s="622"/>
      <c r="DM11" s="622"/>
      <c r="DN11" s="622"/>
      <c r="DO11" s="622"/>
      <c r="DP11" s="623"/>
      <c r="DQ11" s="627">
        <v>1175573</v>
      </c>
      <c r="DR11" s="622"/>
      <c r="DS11" s="622"/>
      <c r="DT11" s="622"/>
      <c r="DU11" s="622"/>
      <c r="DV11" s="622"/>
      <c r="DW11" s="622"/>
      <c r="DX11" s="622"/>
      <c r="DY11" s="622"/>
      <c r="DZ11" s="622"/>
      <c r="EA11" s="622"/>
      <c r="EB11" s="622"/>
      <c r="EC11" s="658"/>
    </row>
    <row r="12" spans="2:143" ht="11.25" customHeight="1" x14ac:dyDescent="0.15">
      <c r="B12" s="618" t="s">
        <v>241</v>
      </c>
      <c r="C12" s="619"/>
      <c r="D12" s="619"/>
      <c r="E12" s="619"/>
      <c r="F12" s="619"/>
      <c r="G12" s="619"/>
      <c r="H12" s="619"/>
      <c r="I12" s="619"/>
      <c r="J12" s="619"/>
      <c r="K12" s="619"/>
      <c r="L12" s="619"/>
      <c r="M12" s="619"/>
      <c r="N12" s="619"/>
      <c r="O12" s="619"/>
      <c r="P12" s="619"/>
      <c r="Q12" s="620"/>
      <c r="R12" s="621">
        <v>22687</v>
      </c>
      <c r="S12" s="622"/>
      <c r="T12" s="622"/>
      <c r="U12" s="622"/>
      <c r="V12" s="622"/>
      <c r="W12" s="622"/>
      <c r="X12" s="622"/>
      <c r="Y12" s="623"/>
      <c r="Z12" s="659">
        <v>0</v>
      </c>
      <c r="AA12" s="659"/>
      <c r="AB12" s="659"/>
      <c r="AC12" s="659"/>
      <c r="AD12" s="660">
        <v>22687</v>
      </c>
      <c r="AE12" s="660"/>
      <c r="AF12" s="660"/>
      <c r="AG12" s="660"/>
      <c r="AH12" s="660"/>
      <c r="AI12" s="660"/>
      <c r="AJ12" s="660"/>
      <c r="AK12" s="660"/>
      <c r="AL12" s="624">
        <v>0</v>
      </c>
      <c r="AM12" s="625"/>
      <c r="AN12" s="625"/>
      <c r="AO12" s="661"/>
      <c r="AP12" s="618" t="s">
        <v>242</v>
      </c>
      <c r="AQ12" s="619"/>
      <c r="AR12" s="619"/>
      <c r="AS12" s="619"/>
      <c r="AT12" s="619"/>
      <c r="AU12" s="619"/>
      <c r="AV12" s="619"/>
      <c r="AW12" s="619"/>
      <c r="AX12" s="619"/>
      <c r="AY12" s="619"/>
      <c r="AZ12" s="619"/>
      <c r="BA12" s="619"/>
      <c r="BB12" s="619"/>
      <c r="BC12" s="619"/>
      <c r="BD12" s="619"/>
      <c r="BE12" s="619"/>
      <c r="BF12" s="620"/>
      <c r="BG12" s="621">
        <v>16275747</v>
      </c>
      <c r="BH12" s="622"/>
      <c r="BI12" s="622"/>
      <c r="BJ12" s="622"/>
      <c r="BK12" s="622"/>
      <c r="BL12" s="622"/>
      <c r="BM12" s="622"/>
      <c r="BN12" s="623"/>
      <c r="BO12" s="659">
        <v>48</v>
      </c>
      <c r="BP12" s="659"/>
      <c r="BQ12" s="659"/>
      <c r="BR12" s="659"/>
      <c r="BS12" s="660">
        <v>2001257</v>
      </c>
      <c r="BT12" s="660"/>
      <c r="BU12" s="660"/>
      <c r="BV12" s="660"/>
      <c r="BW12" s="660"/>
      <c r="BX12" s="660"/>
      <c r="BY12" s="660"/>
      <c r="BZ12" s="660"/>
      <c r="CA12" s="660"/>
      <c r="CB12" s="695"/>
      <c r="CD12" s="618" t="s">
        <v>243</v>
      </c>
      <c r="CE12" s="619"/>
      <c r="CF12" s="619"/>
      <c r="CG12" s="619"/>
      <c r="CH12" s="619"/>
      <c r="CI12" s="619"/>
      <c r="CJ12" s="619"/>
      <c r="CK12" s="619"/>
      <c r="CL12" s="619"/>
      <c r="CM12" s="619"/>
      <c r="CN12" s="619"/>
      <c r="CO12" s="619"/>
      <c r="CP12" s="619"/>
      <c r="CQ12" s="620"/>
      <c r="CR12" s="621">
        <v>1960778</v>
      </c>
      <c r="CS12" s="622"/>
      <c r="CT12" s="622"/>
      <c r="CU12" s="622"/>
      <c r="CV12" s="622"/>
      <c r="CW12" s="622"/>
      <c r="CX12" s="622"/>
      <c r="CY12" s="623"/>
      <c r="CZ12" s="659">
        <v>1.4</v>
      </c>
      <c r="DA12" s="659"/>
      <c r="DB12" s="659"/>
      <c r="DC12" s="659"/>
      <c r="DD12" s="627">
        <v>3146</v>
      </c>
      <c r="DE12" s="622"/>
      <c r="DF12" s="622"/>
      <c r="DG12" s="622"/>
      <c r="DH12" s="622"/>
      <c r="DI12" s="622"/>
      <c r="DJ12" s="622"/>
      <c r="DK12" s="622"/>
      <c r="DL12" s="622"/>
      <c r="DM12" s="622"/>
      <c r="DN12" s="622"/>
      <c r="DO12" s="622"/>
      <c r="DP12" s="623"/>
      <c r="DQ12" s="627">
        <v>1658331</v>
      </c>
      <c r="DR12" s="622"/>
      <c r="DS12" s="622"/>
      <c r="DT12" s="622"/>
      <c r="DU12" s="622"/>
      <c r="DV12" s="622"/>
      <c r="DW12" s="622"/>
      <c r="DX12" s="622"/>
      <c r="DY12" s="622"/>
      <c r="DZ12" s="622"/>
      <c r="EA12" s="622"/>
      <c r="EB12" s="622"/>
      <c r="EC12" s="658"/>
    </row>
    <row r="13" spans="2:143" ht="11.25" customHeight="1" x14ac:dyDescent="0.15">
      <c r="B13" s="618" t="s">
        <v>244</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245</v>
      </c>
      <c r="AQ13" s="619"/>
      <c r="AR13" s="619"/>
      <c r="AS13" s="619"/>
      <c r="AT13" s="619"/>
      <c r="AU13" s="619"/>
      <c r="AV13" s="619"/>
      <c r="AW13" s="619"/>
      <c r="AX13" s="619"/>
      <c r="AY13" s="619"/>
      <c r="AZ13" s="619"/>
      <c r="BA13" s="619"/>
      <c r="BB13" s="619"/>
      <c r="BC13" s="619"/>
      <c r="BD13" s="619"/>
      <c r="BE13" s="619"/>
      <c r="BF13" s="620"/>
      <c r="BG13" s="621">
        <v>16131079</v>
      </c>
      <c r="BH13" s="622"/>
      <c r="BI13" s="622"/>
      <c r="BJ13" s="622"/>
      <c r="BK13" s="622"/>
      <c r="BL13" s="622"/>
      <c r="BM13" s="622"/>
      <c r="BN13" s="623"/>
      <c r="BO13" s="659">
        <v>47.6</v>
      </c>
      <c r="BP13" s="659"/>
      <c r="BQ13" s="659"/>
      <c r="BR13" s="659"/>
      <c r="BS13" s="660">
        <v>2001257</v>
      </c>
      <c r="BT13" s="660"/>
      <c r="BU13" s="660"/>
      <c r="BV13" s="660"/>
      <c r="BW13" s="660"/>
      <c r="BX13" s="660"/>
      <c r="BY13" s="660"/>
      <c r="BZ13" s="660"/>
      <c r="CA13" s="660"/>
      <c r="CB13" s="695"/>
      <c r="CD13" s="618" t="s">
        <v>246</v>
      </c>
      <c r="CE13" s="619"/>
      <c r="CF13" s="619"/>
      <c r="CG13" s="619"/>
      <c r="CH13" s="619"/>
      <c r="CI13" s="619"/>
      <c r="CJ13" s="619"/>
      <c r="CK13" s="619"/>
      <c r="CL13" s="619"/>
      <c r="CM13" s="619"/>
      <c r="CN13" s="619"/>
      <c r="CO13" s="619"/>
      <c r="CP13" s="619"/>
      <c r="CQ13" s="620"/>
      <c r="CR13" s="621">
        <v>14898238</v>
      </c>
      <c r="CS13" s="622"/>
      <c r="CT13" s="622"/>
      <c r="CU13" s="622"/>
      <c r="CV13" s="622"/>
      <c r="CW13" s="622"/>
      <c r="CX13" s="622"/>
      <c r="CY13" s="623"/>
      <c r="CZ13" s="659">
        <v>11</v>
      </c>
      <c r="DA13" s="659"/>
      <c r="DB13" s="659"/>
      <c r="DC13" s="659"/>
      <c r="DD13" s="627">
        <v>2305058</v>
      </c>
      <c r="DE13" s="622"/>
      <c r="DF13" s="622"/>
      <c r="DG13" s="622"/>
      <c r="DH13" s="622"/>
      <c r="DI13" s="622"/>
      <c r="DJ13" s="622"/>
      <c r="DK13" s="622"/>
      <c r="DL13" s="622"/>
      <c r="DM13" s="622"/>
      <c r="DN13" s="622"/>
      <c r="DO13" s="622"/>
      <c r="DP13" s="623"/>
      <c r="DQ13" s="627">
        <v>11270841</v>
      </c>
      <c r="DR13" s="622"/>
      <c r="DS13" s="622"/>
      <c r="DT13" s="622"/>
      <c r="DU13" s="622"/>
      <c r="DV13" s="622"/>
      <c r="DW13" s="622"/>
      <c r="DX13" s="622"/>
      <c r="DY13" s="622"/>
      <c r="DZ13" s="622"/>
      <c r="EA13" s="622"/>
      <c r="EB13" s="622"/>
      <c r="EC13" s="658"/>
    </row>
    <row r="14" spans="2:143" ht="11.25" customHeight="1" x14ac:dyDescent="0.15">
      <c r="B14" s="618" t="s">
        <v>247</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248</v>
      </c>
      <c r="AQ14" s="619"/>
      <c r="AR14" s="619"/>
      <c r="AS14" s="619"/>
      <c r="AT14" s="619"/>
      <c r="AU14" s="619"/>
      <c r="AV14" s="619"/>
      <c r="AW14" s="619"/>
      <c r="AX14" s="619"/>
      <c r="AY14" s="619"/>
      <c r="AZ14" s="619"/>
      <c r="BA14" s="619"/>
      <c r="BB14" s="619"/>
      <c r="BC14" s="619"/>
      <c r="BD14" s="619"/>
      <c r="BE14" s="619"/>
      <c r="BF14" s="620"/>
      <c r="BG14" s="621">
        <v>887337</v>
      </c>
      <c r="BH14" s="622"/>
      <c r="BI14" s="622"/>
      <c r="BJ14" s="622"/>
      <c r="BK14" s="622"/>
      <c r="BL14" s="622"/>
      <c r="BM14" s="622"/>
      <c r="BN14" s="623"/>
      <c r="BO14" s="659">
        <v>2.6</v>
      </c>
      <c r="BP14" s="659"/>
      <c r="BQ14" s="659"/>
      <c r="BR14" s="659"/>
      <c r="BS14" s="660" t="s">
        <v>123</v>
      </c>
      <c r="BT14" s="660"/>
      <c r="BU14" s="660"/>
      <c r="BV14" s="660"/>
      <c r="BW14" s="660"/>
      <c r="BX14" s="660"/>
      <c r="BY14" s="660"/>
      <c r="BZ14" s="660"/>
      <c r="CA14" s="660"/>
      <c r="CB14" s="695"/>
      <c r="CD14" s="618" t="s">
        <v>249</v>
      </c>
      <c r="CE14" s="619"/>
      <c r="CF14" s="619"/>
      <c r="CG14" s="619"/>
      <c r="CH14" s="619"/>
      <c r="CI14" s="619"/>
      <c r="CJ14" s="619"/>
      <c r="CK14" s="619"/>
      <c r="CL14" s="619"/>
      <c r="CM14" s="619"/>
      <c r="CN14" s="619"/>
      <c r="CO14" s="619"/>
      <c r="CP14" s="619"/>
      <c r="CQ14" s="620"/>
      <c r="CR14" s="621">
        <v>4223909</v>
      </c>
      <c r="CS14" s="622"/>
      <c r="CT14" s="622"/>
      <c r="CU14" s="622"/>
      <c r="CV14" s="622"/>
      <c r="CW14" s="622"/>
      <c r="CX14" s="622"/>
      <c r="CY14" s="623"/>
      <c r="CZ14" s="659">
        <v>3.1</v>
      </c>
      <c r="DA14" s="659"/>
      <c r="DB14" s="659"/>
      <c r="DC14" s="659"/>
      <c r="DD14" s="627" t="s">
        <v>123</v>
      </c>
      <c r="DE14" s="622"/>
      <c r="DF14" s="622"/>
      <c r="DG14" s="622"/>
      <c r="DH14" s="622"/>
      <c r="DI14" s="622"/>
      <c r="DJ14" s="622"/>
      <c r="DK14" s="622"/>
      <c r="DL14" s="622"/>
      <c r="DM14" s="622"/>
      <c r="DN14" s="622"/>
      <c r="DO14" s="622"/>
      <c r="DP14" s="623"/>
      <c r="DQ14" s="627">
        <v>4033328</v>
      </c>
      <c r="DR14" s="622"/>
      <c r="DS14" s="622"/>
      <c r="DT14" s="622"/>
      <c r="DU14" s="622"/>
      <c r="DV14" s="622"/>
      <c r="DW14" s="622"/>
      <c r="DX14" s="622"/>
      <c r="DY14" s="622"/>
      <c r="DZ14" s="622"/>
      <c r="EA14" s="622"/>
      <c r="EB14" s="622"/>
      <c r="EC14" s="658"/>
    </row>
    <row r="15" spans="2:143" ht="11.25" customHeight="1" x14ac:dyDescent="0.15">
      <c r="B15" s="618" t="s">
        <v>250</v>
      </c>
      <c r="C15" s="619"/>
      <c r="D15" s="619"/>
      <c r="E15" s="619"/>
      <c r="F15" s="619"/>
      <c r="G15" s="619"/>
      <c r="H15" s="619"/>
      <c r="I15" s="619"/>
      <c r="J15" s="619"/>
      <c r="K15" s="619"/>
      <c r="L15" s="619"/>
      <c r="M15" s="619"/>
      <c r="N15" s="619"/>
      <c r="O15" s="619"/>
      <c r="P15" s="619"/>
      <c r="Q15" s="620"/>
      <c r="R15" s="621">
        <v>89592</v>
      </c>
      <c r="S15" s="622"/>
      <c r="T15" s="622"/>
      <c r="U15" s="622"/>
      <c r="V15" s="622"/>
      <c r="W15" s="622"/>
      <c r="X15" s="622"/>
      <c r="Y15" s="623"/>
      <c r="Z15" s="659">
        <v>0.1</v>
      </c>
      <c r="AA15" s="659"/>
      <c r="AB15" s="659"/>
      <c r="AC15" s="659"/>
      <c r="AD15" s="660">
        <v>89592</v>
      </c>
      <c r="AE15" s="660"/>
      <c r="AF15" s="660"/>
      <c r="AG15" s="660"/>
      <c r="AH15" s="660"/>
      <c r="AI15" s="660"/>
      <c r="AJ15" s="660"/>
      <c r="AK15" s="660"/>
      <c r="AL15" s="624">
        <v>0.1</v>
      </c>
      <c r="AM15" s="625"/>
      <c r="AN15" s="625"/>
      <c r="AO15" s="661"/>
      <c r="AP15" s="618" t="s">
        <v>251</v>
      </c>
      <c r="AQ15" s="619"/>
      <c r="AR15" s="619"/>
      <c r="AS15" s="619"/>
      <c r="AT15" s="619"/>
      <c r="AU15" s="619"/>
      <c r="AV15" s="619"/>
      <c r="AW15" s="619"/>
      <c r="AX15" s="619"/>
      <c r="AY15" s="619"/>
      <c r="AZ15" s="619"/>
      <c r="BA15" s="619"/>
      <c r="BB15" s="619"/>
      <c r="BC15" s="619"/>
      <c r="BD15" s="619"/>
      <c r="BE15" s="619"/>
      <c r="BF15" s="620"/>
      <c r="BG15" s="621">
        <v>2207709</v>
      </c>
      <c r="BH15" s="622"/>
      <c r="BI15" s="622"/>
      <c r="BJ15" s="622"/>
      <c r="BK15" s="622"/>
      <c r="BL15" s="622"/>
      <c r="BM15" s="622"/>
      <c r="BN15" s="623"/>
      <c r="BO15" s="659">
        <v>6.5</v>
      </c>
      <c r="BP15" s="659"/>
      <c r="BQ15" s="659"/>
      <c r="BR15" s="659"/>
      <c r="BS15" s="660" t="s">
        <v>123</v>
      </c>
      <c r="BT15" s="660"/>
      <c r="BU15" s="660"/>
      <c r="BV15" s="660"/>
      <c r="BW15" s="660"/>
      <c r="BX15" s="660"/>
      <c r="BY15" s="660"/>
      <c r="BZ15" s="660"/>
      <c r="CA15" s="660"/>
      <c r="CB15" s="695"/>
      <c r="CD15" s="618" t="s">
        <v>252</v>
      </c>
      <c r="CE15" s="619"/>
      <c r="CF15" s="619"/>
      <c r="CG15" s="619"/>
      <c r="CH15" s="619"/>
      <c r="CI15" s="619"/>
      <c r="CJ15" s="619"/>
      <c r="CK15" s="619"/>
      <c r="CL15" s="619"/>
      <c r="CM15" s="619"/>
      <c r="CN15" s="619"/>
      <c r="CO15" s="619"/>
      <c r="CP15" s="619"/>
      <c r="CQ15" s="620"/>
      <c r="CR15" s="621">
        <v>13712529</v>
      </c>
      <c r="CS15" s="622"/>
      <c r="CT15" s="622"/>
      <c r="CU15" s="622"/>
      <c r="CV15" s="622"/>
      <c r="CW15" s="622"/>
      <c r="CX15" s="622"/>
      <c r="CY15" s="623"/>
      <c r="CZ15" s="659">
        <v>10.1</v>
      </c>
      <c r="DA15" s="659"/>
      <c r="DB15" s="659"/>
      <c r="DC15" s="659"/>
      <c r="DD15" s="627">
        <v>1994142</v>
      </c>
      <c r="DE15" s="622"/>
      <c r="DF15" s="622"/>
      <c r="DG15" s="622"/>
      <c r="DH15" s="622"/>
      <c r="DI15" s="622"/>
      <c r="DJ15" s="622"/>
      <c r="DK15" s="622"/>
      <c r="DL15" s="622"/>
      <c r="DM15" s="622"/>
      <c r="DN15" s="622"/>
      <c r="DO15" s="622"/>
      <c r="DP15" s="623"/>
      <c r="DQ15" s="627">
        <v>10808381</v>
      </c>
      <c r="DR15" s="622"/>
      <c r="DS15" s="622"/>
      <c r="DT15" s="622"/>
      <c r="DU15" s="622"/>
      <c r="DV15" s="622"/>
      <c r="DW15" s="622"/>
      <c r="DX15" s="622"/>
      <c r="DY15" s="622"/>
      <c r="DZ15" s="622"/>
      <c r="EA15" s="622"/>
      <c r="EB15" s="622"/>
      <c r="EC15" s="658"/>
    </row>
    <row r="16" spans="2:143" ht="11.25" customHeight="1" x14ac:dyDescent="0.15">
      <c r="B16" s="618" t="s">
        <v>253</v>
      </c>
      <c r="C16" s="619"/>
      <c r="D16" s="619"/>
      <c r="E16" s="619"/>
      <c r="F16" s="619"/>
      <c r="G16" s="619"/>
      <c r="H16" s="619"/>
      <c r="I16" s="619"/>
      <c r="J16" s="619"/>
      <c r="K16" s="619"/>
      <c r="L16" s="619"/>
      <c r="M16" s="619"/>
      <c r="N16" s="619"/>
      <c r="O16" s="619"/>
      <c r="P16" s="619"/>
      <c r="Q16" s="620"/>
      <c r="R16" s="621">
        <v>512788</v>
      </c>
      <c r="S16" s="622"/>
      <c r="T16" s="622"/>
      <c r="U16" s="622"/>
      <c r="V16" s="622"/>
      <c r="W16" s="622"/>
      <c r="X16" s="622"/>
      <c r="Y16" s="623"/>
      <c r="Z16" s="659">
        <v>0.4</v>
      </c>
      <c r="AA16" s="659"/>
      <c r="AB16" s="659"/>
      <c r="AC16" s="659"/>
      <c r="AD16" s="660">
        <v>512788</v>
      </c>
      <c r="AE16" s="660"/>
      <c r="AF16" s="660"/>
      <c r="AG16" s="660"/>
      <c r="AH16" s="660"/>
      <c r="AI16" s="660"/>
      <c r="AJ16" s="660"/>
      <c r="AK16" s="660"/>
      <c r="AL16" s="624">
        <v>0.7</v>
      </c>
      <c r="AM16" s="625"/>
      <c r="AN16" s="625"/>
      <c r="AO16" s="661"/>
      <c r="AP16" s="618" t="s">
        <v>254</v>
      </c>
      <c r="AQ16" s="619"/>
      <c r="AR16" s="619"/>
      <c r="AS16" s="619"/>
      <c r="AT16" s="619"/>
      <c r="AU16" s="619"/>
      <c r="AV16" s="619"/>
      <c r="AW16" s="619"/>
      <c r="AX16" s="619"/>
      <c r="AY16" s="619"/>
      <c r="AZ16" s="619"/>
      <c r="BA16" s="619"/>
      <c r="BB16" s="619"/>
      <c r="BC16" s="619"/>
      <c r="BD16" s="619"/>
      <c r="BE16" s="619"/>
      <c r="BF16" s="620"/>
      <c r="BG16" s="621">
        <v>312</v>
      </c>
      <c r="BH16" s="622"/>
      <c r="BI16" s="622"/>
      <c r="BJ16" s="622"/>
      <c r="BK16" s="622"/>
      <c r="BL16" s="622"/>
      <c r="BM16" s="622"/>
      <c r="BN16" s="623"/>
      <c r="BO16" s="659">
        <v>0</v>
      </c>
      <c r="BP16" s="659"/>
      <c r="BQ16" s="659"/>
      <c r="BR16" s="659"/>
      <c r="BS16" s="660" t="s">
        <v>123</v>
      </c>
      <c r="BT16" s="660"/>
      <c r="BU16" s="660"/>
      <c r="BV16" s="660"/>
      <c r="BW16" s="660"/>
      <c r="BX16" s="660"/>
      <c r="BY16" s="660"/>
      <c r="BZ16" s="660"/>
      <c r="CA16" s="660"/>
      <c r="CB16" s="695"/>
      <c r="CD16" s="618" t="s">
        <v>255</v>
      </c>
      <c r="CE16" s="619"/>
      <c r="CF16" s="619"/>
      <c r="CG16" s="619"/>
      <c r="CH16" s="619"/>
      <c r="CI16" s="619"/>
      <c r="CJ16" s="619"/>
      <c r="CK16" s="619"/>
      <c r="CL16" s="619"/>
      <c r="CM16" s="619"/>
      <c r="CN16" s="619"/>
      <c r="CO16" s="619"/>
      <c r="CP16" s="619"/>
      <c r="CQ16" s="620"/>
      <c r="CR16" s="621" t="s">
        <v>123</v>
      </c>
      <c r="CS16" s="622"/>
      <c r="CT16" s="622"/>
      <c r="CU16" s="622"/>
      <c r="CV16" s="622"/>
      <c r="CW16" s="622"/>
      <c r="CX16" s="622"/>
      <c r="CY16" s="623"/>
      <c r="CZ16" s="659" t="s">
        <v>123</v>
      </c>
      <c r="DA16" s="659"/>
      <c r="DB16" s="659"/>
      <c r="DC16" s="659"/>
      <c r="DD16" s="627" t="s">
        <v>123</v>
      </c>
      <c r="DE16" s="622"/>
      <c r="DF16" s="622"/>
      <c r="DG16" s="622"/>
      <c r="DH16" s="622"/>
      <c r="DI16" s="622"/>
      <c r="DJ16" s="622"/>
      <c r="DK16" s="622"/>
      <c r="DL16" s="622"/>
      <c r="DM16" s="622"/>
      <c r="DN16" s="622"/>
      <c r="DO16" s="622"/>
      <c r="DP16" s="623"/>
      <c r="DQ16" s="627" t="s">
        <v>123</v>
      </c>
      <c r="DR16" s="622"/>
      <c r="DS16" s="622"/>
      <c r="DT16" s="622"/>
      <c r="DU16" s="622"/>
      <c r="DV16" s="622"/>
      <c r="DW16" s="622"/>
      <c r="DX16" s="622"/>
      <c r="DY16" s="622"/>
      <c r="DZ16" s="622"/>
      <c r="EA16" s="622"/>
      <c r="EB16" s="622"/>
      <c r="EC16" s="658"/>
    </row>
    <row r="17" spans="2:133" ht="11.25" customHeight="1" x14ac:dyDescent="0.15">
      <c r="B17" s="618" t="s">
        <v>256</v>
      </c>
      <c r="C17" s="619"/>
      <c r="D17" s="619"/>
      <c r="E17" s="619"/>
      <c r="F17" s="619"/>
      <c r="G17" s="619"/>
      <c r="H17" s="619"/>
      <c r="I17" s="619"/>
      <c r="J17" s="619"/>
      <c r="K17" s="619"/>
      <c r="L17" s="619"/>
      <c r="M17" s="619"/>
      <c r="N17" s="619"/>
      <c r="O17" s="619"/>
      <c r="P17" s="619"/>
      <c r="Q17" s="620"/>
      <c r="R17" s="621">
        <v>1390931</v>
      </c>
      <c r="S17" s="622"/>
      <c r="T17" s="622"/>
      <c r="U17" s="622"/>
      <c r="V17" s="622"/>
      <c r="W17" s="622"/>
      <c r="X17" s="622"/>
      <c r="Y17" s="623"/>
      <c r="Z17" s="659">
        <v>1</v>
      </c>
      <c r="AA17" s="659"/>
      <c r="AB17" s="659"/>
      <c r="AC17" s="659"/>
      <c r="AD17" s="660">
        <v>1390931</v>
      </c>
      <c r="AE17" s="660"/>
      <c r="AF17" s="660"/>
      <c r="AG17" s="660"/>
      <c r="AH17" s="660"/>
      <c r="AI17" s="660"/>
      <c r="AJ17" s="660"/>
      <c r="AK17" s="660"/>
      <c r="AL17" s="624">
        <v>1.9</v>
      </c>
      <c r="AM17" s="625"/>
      <c r="AN17" s="625"/>
      <c r="AO17" s="661"/>
      <c r="AP17" s="618" t="s">
        <v>257</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258</v>
      </c>
      <c r="CE17" s="619"/>
      <c r="CF17" s="619"/>
      <c r="CG17" s="619"/>
      <c r="CH17" s="619"/>
      <c r="CI17" s="619"/>
      <c r="CJ17" s="619"/>
      <c r="CK17" s="619"/>
      <c r="CL17" s="619"/>
      <c r="CM17" s="619"/>
      <c r="CN17" s="619"/>
      <c r="CO17" s="619"/>
      <c r="CP17" s="619"/>
      <c r="CQ17" s="620"/>
      <c r="CR17" s="621">
        <v>12458041</v>
      </c>
      <c r="CS17" s="622"/>
      <c r="CT17" s="622"/>
      <c r="CU17" s="622"/>
      <c r="CV17" s="622"/>
      <c r="CW17" s="622"/>
      <c r="CX17" s="622"/>
      <c r="CY17" s="623"/>
      <c r="CZ17" s="659">
        <v>9.1999999999999993</v>
      </c>
      <c r="DA17" s="659"/>
      <c r="DB17" s="659"/>
      <c r="DC17" s="659"/>
      <c r="DD17" s="627" t="s">
        <v>123</v>
      </c>
      <c r="DE17" s="622"/>
      <c r="DF17" s="622"/>
      <c r="DG17" s="622"/>
      <c r="DH17" s="622"/>
      <c r="DI17" s="622"/>
      <c r="DJ17" s="622"/>
      <c r="DK17" s="622"/>
      <c r="DL17" s="622"/>
      <c r="DM17" s="622"/>
      <c r="DN17" s="622"/>
      <c r="DO17" s="622"/>
      <c r="DP17" s="623"/>
      <c r="DQ17" s="627">
        <v>12278033</v>
      </c>
      <c r="DR17" s="622"/>
      <c r="DS17" s="622"/>
      <c r="DT17" s="622"/>
      <c r="DU17" s="622"/>
      <c r="DV17" s="622"/>
      <c r="DW17" s="622"/>
      <c r="DX17" s="622"/>
      <c r="DY17" s="622"/>
      <c r="DZ17" s="622"/>
      <c r="EA17" s="622"/>
      <c r="EB17" s="622"/>
      <c r="EC17" s="658"/>
    </row>
    <row r="18" spans="2:133" ht="11.25" customHeight="1" x14ac:dyDescent="0.15">
      <c r="B18" s="618" t="s">
        <v>259</v>
      </c>
      <c r="C18" s="619"/>
      <c r="D18" s="619"/>
      <c r="E18" s="619"/>
      <c r="F18" s="619"/>
      <c r="G18" s="619"/>
      <c r="H18" s="619"/>
      <c r="I18" s="619"/>
      <c r="J18" s="619"/>
      <c r="K18" s="619"/>
      <c r="L18" s="619"/>
      <c r="M18" s="619"/>
      <c r="N18" s="619"/>
      <c r="O18" s="619"/>
      <c r="P18" s="619"/>
      <c r="Q18" s="620"/>
      <c r="R18" s="621">
        <v>276574</v>
      </c>
      <c r="S18" s="622"/>
      <c r="T18" s="622"/>
      <c r="U18" s="622"/>
      <c r="V18" s="622"/>
      <c r="W18" s="622"/>
      <c r="X18" s="622"/>
      <c r="Y18" s="623"/>
      <c r="Z18" s="659">
        <v>0.2</v>
      </c>
      <c r="AA18" s="659"/>
      <c r="AB18" s="659"/>
      <c r="AC18" s="659"/>
      <c r="AD18" s="660">
        <v>276574</v>
      </c>
      <c r="AE18" s="660"/>
      <c r="AF18" s="660"/>
      <c r="AG18" s="660"/>
      <c r="AH18" s="660"/>
      <c r="AI18" s="660"/>
      <c r="AJ18" s="660"/>
      <c r="AK18" s="660"/>
      <c r="AL18" s="624">
        <v>0.4</v>
      </c>
      <c r="AM18" s="625"/>
      <c r="AN18" s="625"/>
      <c r="AO18" s="661"/>
      <c r="AP18" s="618" t="s">
        <v>260</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261</v>
      </c>
      <c r="CE18" s="619"/>
      <c r="CF18" s="619"/>
      <c r="CG18" s="619"/>
      <c r="CH18" s="619"/>
      <c r="CI18" s="619"/>
      <c r="CJ18" s="619"/>
      <c r="CK18" s="619"/>
      <c r="CL18" s="619"/>
      <c r="CM18" s="619"/>
      <c r="CN18" s="619"/>
      <c r="CO18" s="619"/>
      <c r="CP18" s="619"/>
      <c r="CQ18" s="620"/>
      <c r="CR18" s="621">
        <v>1006825</v>
      </c>
      <c r="CS18" s="622"/>
      <c r="CT18" s="622"/>
      <c r="CU18" s="622"/>
      <c r="CV18" s="622"/>
      <c r="CW18" s="622"/>
      <c r="CX18" s="622"/>
      <c r="CY18" s="623"/>
      <c r="CZ18" s="659">
        <v>0.7</v>
      </c>
      <c r="DA18" s="659"/>
      <c r="DB18" s="659"/>
      <c r="DC18" s="659"/>
      <c r="DD18" s="627" t="s">
        <v>123</v>
      </c>
      <c r="DE18" s="622"/>
      <c r="DF18" s="622"/>
      <c r="DG18" s="622"/>
      <c r="DH18" s="622"/>
      <c r="DI18" s="622"/>
      <c r="DJ18" s="622"/>
      <c r="DK18" s="622"/>
      <c r="DL18" s="622"/>
      <c r="DM18" s="622"/>
      <c r="DN18" s="622"/>
      <c r="DO18" s="622"/>
      <c r="DP18" s="623"/>
      <c r="DQ18" s="627">
        <v>1006525</v>
      </c>
      <c r="DR18" s="622"/>
      <c r="DS18" s="622"/>
      <c r="DT18" s="622"/>
      <c r="DU18" s="622"/>
      <c r="DV18" s="622"/>
      <c r="DW18" s="622"/>
      <c r="DX18" s="622"/>
      <c r="DY18" s="622"/>
      <c r="DZ18" s="622"/>
      <c r="EA18" s="622"/>
      <c r="EB18" s="622"/>
      <c r="EC18" s="658"/>
    </row>
    <row r="19" spans="2:133" ht="11.25" customHeight="1" x14ac:dyDescent="0.15">
      <c r="B19" s="618" t="s">
        <v>262</v>
      </c>
      <c r="C19" s="619"/>
      <c r="D19" s="619"/>
      <c r="E19" s="619"/>
      <c r="F19" s="619"/>
      <c r="G19" s="619"/>
      <c r="H19" s="619"/>
      <c r="I19" s="619"/>
      <c r="J19" s="619"/>
      <c r="K19" s="619"/>
      <c r="L19" s="619"/>
      <c r="M19" s="619"/>
      <c r="N19" s="619"/>
      <c r="O19" s="619"/>
      <c r="P19" s="619"/>
      <c r="Q19" s="620"/>
      <c r="R19" s="621">
        <v>1103420</v>
      </c>
      <c r="S19" s="622"/>
      <c r="T19" s="622"/>
      <c r="U19" s="622"/>
      <c r="V19" s="622"/>
      <c r="W19" s="622"/>
      <c r="X19" s="622"/>
      <c r="Y19" s="623"/>
      <c r="Z19" s="659">
        <v>0.8</v>
      </c>
      <c r="AA19" s="659"/>
      <c r="AB19" s="659"/>
      <c r="AC19" s="659"/>
      <c r="AD19" s="660">
        <v>1103420</v>
      </c>
      <c r="AE19" s="660"/>
      <c r="AF19" s="660"/>
      <c r="AG19" s="660"/>
      <c r="AH19" s="660"/>
      <c r="AI19" s="660"/>
      <c r="AJ19" s="660"/>
      <c r="AK19" s="660"/>
      <c r="AL19" s="624">
        <v>1.5</v>
      </c>
      <c r="AM19" s="625"/>
      <c r="AN19" s="625"/>
      <c r="AO19" s="661"/>
      <c r="AP19" s="618" t="s">
        <v>263</v>
      </c>
      <c r="AQ19" s="619"/>
      <c r="AR19" s="619"/>
      <c r="AS19" s="619"/>
      <c r="AT19" s="619"/>
      <c r="AU19" s="619"/>
      <c r="AV19" s="619"/>
      <c r="AW19" s="619"/>
      <c r="AX19" s="619"/>
      <c r="AY19" s="619"/>
      <c r="AZ19" s="619"/>
      <c r="BA19" s="619"/>
      <c r="BB19" s="619"/>
      <c r="BC19" s="619"/>
      <c r="BD19" s="619"/>
      <c r="BE19" s="619"/>
      <c r="BF19" s="620"/>
      <c r="BG19" s="621">
        <v>54249</v>
      </c>
      <c r="BH19" s="622"/>
      <c r="BI19" s="622"/>
      <c r="BJ19" s="622"/>
      <c r="BK19" s="622"/>
      <c r="BL19" s="622"/>
      <c r="BM19" s="622"/>
      <c r="BN19" s="623"/>
      <c r="BO19" s="659">
        <v>0.2</v>
      </c>
      <c r="BP19" s="659"/>
      <c r="BQ19" s="659"/>
      <c r="BR19" s="659"/>
      <c r="BS19" s="660" t="s">
        <v>123</v>
      </c>
      <c r="BT19" s="660"/>
      <c r="BU19" s="660"/>
      <c r="BV19" s="660"/>
      <c r="BW19" s="660"/>
      <c r="BX19" s="660"/>
      <c r="BY19" s="660"/>
      <c r="BZ19" s="660"/>
      <c r="CA19" s="660"/>
      <c r="CB19" s="695"/>
      <c r="CD19" s="618" t="s">
        <v>264</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15">
      <c r="B20" s="696" t="s">
        <v>265</v>
      </c>
      <c r="C20" s="697"/>
      <c r="D20" s="697"/>
      <c r="E20" s="697"/>
      <c r="F20" s="697"/>
      <c r="G20" s="697"/>
      <c r="H20" s="697"/>
      <c r="I20" s="697"/>
      <c r="J20" s="697"/>
      <c r="K20" s="697"/>
      <c r="L20" s="697"/>
      <c r="M20" s="697"/>
      <c r="N20" s="697"/>
      <c r="O20" s="697"/>
      <c r="P20" s="697"/>
      <c r="Q20" s="698"/>
      <c r="R20" s="621">
        <v>10937</v>
      </c>
      <c r="S20" s="622"/>
      <c r="T20" s="622"/>
      <c r="U20" s="622"/>
      <c r="V20" s="622"/>
      <c r="W20" s="622"/>
      <c r="X20" s="622"/>
      <c r="Y20" s="623"/>
      <c r="Z20" s="659">
        <v>0</v>
      </c>
      <c r="AA20" s="659"/>
      <c r="AB20" s="659"/>
      <c r="AC20" s="659"/>
      <c r="AD20" s="660">
        <v>10937</v>
      </c>
      <c r="AE20" s="660"/>
      <c r="AF20" s="660"/>
      <c r="AG20" s="660"/>
      <c r="AH20" s="660"/>
      <c r="AI20" s="660"/>
      <c r="AJ20" s="660"/>
      <c r="AK20" s="660"/>
      <c r="AL20" s="624">
        <v>0</v>
      </c>
      <c r="AM20" s="625"/>
      <c r="AN20" s="625"/>
      <c r="AO20" s="661"/>
      <c r="AP20" s="618" t="s">
        <v>266</v>
      </c>
      <c r="AQ20" s="619"/>
      <c r="AR20" s="619"/>
      <c r="AS20" s="619"/>
      <c r="AT20" s="619"/>
      <c r="AU20" s="619"/>
      <c r="AV20" s="619"/>
      <c r="AW20" s="619"/>
      <c r="AX20" s="619"/>
      <c r="AY20" s="619"/>
      <c r="AZ20" s="619"/>
      <c r="BA20" s="619"/>
      <c r="BB20" s="619"/>
      <c r="BC20" s="619"/>
      <c r="BD20" s="619"/>
      <c r="BE20" s="619"/>
      <c r="BF20" s="620"/>
      <c r="BG20" s="621">
        <v>54249</v>
      </c>
      <c r="BH20" s="622"/>
      <c r="BI20" s="622"/>
      <c r="BJ20" s="622"/>
      <c r="BK20" s="622"/>
      <c r="BL20" s="622"/>
      <c r="BM20" s="622"/>
      <c r="BN20" s="623"/>
      <c r="BO20" s="659">
        <v>0.2</v>
      </c>
      <c r="BP20" s="659"/>
      <c r="BQ20" s="659"/>
      <c r="BR20" s="659"/>
      <c r="BS20" s="660" t="s">
        <v>123</v>
      </c>
      <c r="BT20" s="660"/>
      <c r="BU20" s="660"/>
      <c r="BV20" s="660"/>
      <c r="BW20" s="660"/>
      <c r="BX20" s="660"/>
      <c r="BY20" s="660"/>
      <c r="BZ20" s="660"/>
      <c r="CA20" s="660"/>
      <c r="CB20" s="695"/>
      <c r="CD20" s="618" t="s">
        <v>267</v>
      </c>
      <c r="CE20" s="619"/>
      <c r="CF20" s="619"/>
      <c r="CG20" s="619"/>
      <c r="CH20" s="619"/>
      <c r="CI20" s="619"/>
      <c r="CJ20" s="619"/>
      <c r="CK20" s="619"/>
      <c r="CL20" s="619"/>
      <c r="CM20" s="619"/>
      <c r="CN20" s="619"/>
      <c r="CO20" s="619"/>
      <c r="CP20" s="619"/>
      <c r="CQ20" s="620"/>
      <c r="CR20" s="621">
        <v>135601470</v>
      </c>
      <c r="CS20" s="622"/>
      <c r="CT20" s="622"/>
      <c r="CU20" s="622"/>
      <c r="CV20" s="622"/>
      <c r="CW20" s="622"/>
      <c r="CX20" s="622"/>
      <c r="CY20" s="623"/>
      <c r="CZ20" s="659">
        <v>100</v>
      </c>
      <c r="DA20" s="659"/>
      <c r="DB20" s="659"/>
      <c r="DC20" s="659"/>
      <c r="DD20" s="627">
        <v>6597009</v>
      </c>
      <c r="DE20" s="622"/>
      <c r="DF20" s="622"/>
      <c r="DG20" s="622"/>
      <c r="DH20" s="622"/>
      <c r="DI20" s="622"/>
      <c r="DJ20" s="622"/>
      <c r="DK20" s="622"/>
      <c r="DL20" s="622"/>
      <c r="DM20" s="622"/>
      <c r="DN20" s="622"/>
      <c r="DO20" s="622"/>
      <c r="DP20" s="623"/>
      <c r="DQ20" s="627">
        <v>89019942</v>
      </c>
      <c r="DR20" s="622"/>
      <c r="DS20" s="622"/>
      <c r="DT20" s="622"/>
      <c r="DU20" s="622"/>
      <c r="DV20" s="622"/>
      <c r="DW20" s="622"/>
      <c r="DX20" s="622"/>
      <c r="DY20" s="622"/>
      <c r="DZ20" s="622"/>
      <c r="EA20" s="622"/>
      <c r="EB20" s="622"/>
      <c r="EC20" s="658"/>
    </row>
    <row r="21" spans="2:133" ht="11.25" customHeight="1" x14ac:dyDescent="0.15">
      <c r="B21" s="618" t="s">
        <v>268</v>
      </c>
      <c r="C21" s="619"/>
      <c r="D21" s="619"/>
      <c r="E21" s="619"/>
      <c r="F21" s="619"/>
      <c r="G21" s="619"/>
      <c r="H21" s="619"/>
      <c r="I21" s="619"/>
      <c r="J21" s="619"/>
      <c r="K21" s="619"/>
      <c r="L21" s="619"/>
      <c r="M21" s="619"/>
      <c r="N21" s="619"/>
      <c r="O21" s="619"/>
      <c r="P21" s="619"/>
      <c r="Q21" s="620"/>
      <c r="R21" s="621">
        <v>32354540</v>
      </c>
      <c r="S21" s="622"/>
      <c r="T21" s="622"/>
      <c r="U21" s="622"/>
      <c r="V21" s="622"/>
      <c r="W21" s="622"/>
      <c r="X21" s="622"/>
      <c r="Y21" s="623"/>
      <c r="Z21" s="659">
        <v>23.2</v>
      </c>
      <c r="AA21" s="659"/>
      <c r="AB21" s="659"/>
      <c r="AC21" s="659"/>
      <c r="AD21" s="660">
        <v>27643585</v>
      </c>
      <c r="AE21" s="660"/>
      <c r="AF21" s="660"/>
      <c r="AG21" s="660"/>
      <c r="AH21" s="660"/>
      <c r="AI21" s="660"/>
      <c r="AJ21" s="660"/>
      <c r="AK21" s="660"/>
      <c r="AL21" s="624">
        <v>38</v>
      </c>
      <c r="AM21" s="625"/>
      <c r="AN21" s="625"/>
      <c r="AO21" s="661"/>
      <c r="AP21" s="618" t="s">
        <v>269</v>
      </c>
      <c r="AQ21" s="699"/>
      <c r="AR21" s="699"/>
      <c r="AS21" s="699"/>
      <c r="AT21" s="699"/>
      <c r="AU21" s="699"/>
      <c r="AV21" s="699"/>
      <c r="AW21" s="699"/>
      <c r="AX21" s="699"/>
      <c r="AY21" s="699"/>
      <c r="AZ21" s="699"/>
      <c r="BA21" s="699"/>
      <c r="BB21" s="699"/>
      <c r="BC21" s="699"/>
      <c r="BD21" s="699"/>
      <c r="BE21" s="699"/>
      <c r="BF21" s="700"/>
      <c r="BG21" s="621">
        <v>54249</v>
      </c>
      <c r="BH21" s="622"/>
      <c r="BI21" s="622"/>
      <c r="BJ21" s="622"/>
      <c r="BK21" s="622"/>
      <c r="BL21" s="622"/>
      <c r="BM21" s="622"/>
      <c r="BN21" s="623"/>
      <c r="BO21" s="659">
        <v>0.2</v>
      </c>
      <c r="BP21" s="659"/>
      <c r="BQ21" s="659"/>
      <c r="BR21" s="659"/>
      <c r="BS21" s="660" t="s">
        <v>123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270</v>
      </c>
      <c r="C22" s="619"/>
      <c r="D22" s="619"/>
      <c r="E22" s="619"/>
      <c r="F22" s="619"/>
      <c r="G22" s="619"/>
      <c r="H22" s="619"/>
      <c r="I22" s="619"/>
      <c r="J22" s="619"/>
      <c r="K22" s="619"/>
      <c r="L22" s="619"/>
      <c r="M22" s="619"/>
      <c r="N22" s="619"/>
      <c r="O22" s="619"/>
      <c r="P22" s="619"/>
      <c r="Q22" s="620"/>
      <c r="R22" s="621">
        <v>27643585</v>
      </c>
      <c r="S22" s="622"/>
      <c r="T22" s="622"/>
      <c r="U22" s="622"/>
      <c r="V22" s="622"/>
      <c r="W22" s="622"/>
      <c r="X22" s="622"/>
      <c r="Y22" s="623"/>
      <c r="Z22" s="659">
        <v>19.8</v>
      </c>
      <c r="AA22" s="659"/>
      <c r="AB22" s="659"/>
      <c r="AC22" s="659"/>
      <c r="AD22" s="660">
        <v>27643585</v>
      </c>
      <c r="AE22" s="660"/>
      <c r="AF22" s="660"/>
      <c r="AG22" s="660"/>
      <c r="AH22" s="660"/>
      <c r="AI22" s="660"/>
      <c r="AJ22" s="660"/>
      <c r="AK22" s="660"/>
      <c r="AL22" s="624">
        <v>38</v>
      </c>
      <c r="AM22" s="625"/>
      <c r="AN22" s="625"/>
      <c r="AO22" s="661"/>
      <c r="AP22" s="618" t="s">
        <v>271</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9" t="s">
        <v>272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273</v>
      </c>
      <c r="C23" s="619"/>
      <c r="D23" s="619"/>
      <c r="E23" s="619"/>
      <c r="F23" s="619"/>
      <c r="G23" s="619"/>
      <c r="H23" s="619"/>
      <c r="I23" s="619"/>
      <c r="J23" s="619"/>
      <c r="K23" s="619"/>
      <c r="L23" s="619"/>
      <c r="M23" s="619"/>
      <c r="N23" s="619"/>
      <c r="O23" s="619"/>
      <c r="P23" s="619"/>
      <c r="Q23" s="620"/>
      <c r="R23" s="621">
        <v>4710786</v>
      </c>
      <c r="S23" s="622"/>
      <c r="T23" s="622"/>
      <c r="U23" s="622"/>
      <c r="V23" s="622"/>
      <c r="W23" s="622"/>
      <c r="X23" s="622"/>
      <c r="Y23" s="623"/>
      <c r="Z23" s="659">
        <v>3.4</v>
      </c>
      <c r="AA23" s="659"/>
      <c r="AB23" s="659"/>
      <c r="AC23" s="659"/>
      <c r="AD23" s="660" t="s">
        <v>123</v>
      </c>
      <c r="AE23" s="660"/>
      <c r="AF23" s="660"/>
      <c r="AG23" s="660"/>
      <c r="AH23" s="660"/>
      <c r="AI23" s="660"/>
      <c r="AJ23" s="660"/>
      <c r="AK23" s="660"/>
      <c r="AL23" s="624" t="s">
        <v>123</v>
      </c>
      <c r="AM23" s="625"/>
      <c r="AN23" s="625"/>
      <c r="AO23" s="661"/>
      <c r="AP23" s="618" t="s">
        <v>274</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5"/>
      <c r="CD23" s="679" t="s">
        <v>214</v>
      </c>
      <c r="CE23" s="680"/>
      <c r="CF23" s="680"/>
      <c r="CG23" s="680"/>
      <c r="CH23" s="680"/>
      <c r="CI23" s="680"/>
      <c r="CJ23" s="680"/>
      <c r="CK23" s="680"/>
      <c r="CL23" s="680"/>
      <c r="CM23" s="680"/>
      <c r="CN23" s="680"/>
      <c r="CO23" s="680"/>
      <c r="CP23" s="680"/>
      <c r="CQ23" s="681"/>
      <c r="CR23" s="679" t="s">
        <v>275</v>
      </c>
      <c r="CS23" s="680"/>
      <c r="CT23" s="680"/>
      <c r="CU23" s="680"/>
      <c r="CV23" s="680"/>
      <c r="CW23" s="680"/>
      <c r="CX23" s="680"/>
      <c r="CY23" s="681"/>
      <c r="CZ23" s="679" t="s">
        <v>276</v>
      </c>
      <c r="DA23" s="680"/>
      <c r="DB23" s="680"/>
      <c r="DC23" s="681"/>
      <c r="DD23" s="679" t="s">
        <v>277</v>
      </c>
      <c r="DE23" s="680"/>
      <c r="DF23" s="680"/>
      <c r="DG23" s="680"/>
      <c r="DH23" s="680"/>
      <c r="DI23" s="680"/>
      <c r="DJ23" s="680"/>
      <c r="DK23" s="681"/>
      <c r="DL23" s="711" t="s">
        <v>278</v>
      </c>
      <c r="DM23" s="712"/>
      <c r="DN23" s="712"/>
      <c r="DO23" s="712"/>
      <c r="DP23" s="712"/>
      <c r="DQ23" s="712"/>
      <c r="DR23" s="712"/>
      <c r="DS23" s="712"/>
      <c r="DT23" s="712"/>
      <c r="DU23" s="712"/>
      <c r="DV23" s="713"/>
      <c r="DW23" s="679" t="s">
        <v>279</v>
      </c>
      <c r="DX23" s="680"/>
      <c r="DY23" s="680"/>
      <c r="DZ23" s="680"/>
      <c r="EA23" s="680"/>
      <c r="EB23" s="680"/>
      <c r="EC23" s="681"/>
    </row>
    <row r="24" spans="2:133" ht="11.25" customHeight="1" x14ac:dyDescent="0.15">
      <c r="B24" s="618" t="s">
        <v>280</v>
      </c>
      <c r="C24" s="619"/>
      <c r="D24" s="619"/>
      <c r="E24" s="619"/>
      <c r="F24" s="619"/>
      <c r="G24" s="619"/>
      <c r="H24" s="619"/>
      <c r="I24" s="619"/>
      <c r="J24" s="619"/>
      <c r="K24" s="619"/>
      <c r="L24" s="619"/>
      <c r="M24" s="619"/>
      <c r="N24" s="619"/>
      <c r="O24" s="619"/>
      <c r="P24" s="619"/>
      <c r="Q24" s="620"/>
      <c r="R24" s="621">
        <v>169</v>
      </c>
      <c r="S24" s="622"/>
      <c r="T24" s="622"/>
      <c r="U24" s="622"/>
      <c r="V24" s="622"/>
      <c r="W24" s="622"/>
      <c r="X24" s="622"/>
      <c r="Y24" s="623"/>
      <c r="Z24" s="659">
        <v>0</v>
      </c>
      <c r="AA24" s="659"/>
      <c r="AB24" s="659"/>
      <c r="AC24" s="659"/>
      <c r="AD24" s="660" t="s">
        <v>123</v>
      </c>
      <c r="AE24" s="660"/>
      <c r="AF24" s="660"/>
      <c r="AG24" s="660"/>
      <c r="AH24" s="660"/>
      <c r="AI24" s="660"/>
      <c r="AJ24" s="660"/>
      <c r="AK24" s="660"/>
      <c r="AL24" s="624" t="s">
        <v>123</v>
      </c>
      <c r="AM24" s="625"/>
      <c r="AN24" s="625"/>
      <c r="AO24" s="661"/>
      <c r="AP24" s="618" t="s">
        <v>281</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6" t="s">
        <v>282</v>
      </c>
      <c r="CE24" s="677"/>
      <c r="CF24" s="677"/>
      <c r="CG24" s="677"/>
      <c r="CH24" s="677"/>
      <c r="CI24" s="677"/>
      <c r="CJ24" s="677"/>
      <c r="CK24" s="677"/>
      <c r="CL24" s="677"/>
      <c r="CM24" s="677"/>
      <c r="CN24" s="677"/>
      <c r="CO24" s="677"/>
      <c r="CP24" s="677"/>
      <c r="CQ24" s="678"/>
      <c r="CR24" s="673">
        <v>75918633</v>
      </c>
      <c r="CS24" s="674"/>
      <c r="CT24" s="674"/>
      <c r="CU24" s="674"/>
      <c r="CV24" s="674"/>
      <c r="CW24" s="674"/>
      <c r="CX24" s="674"/>
      <c r="CY24" s="702"/>
      <c r="CZ24" s="703">
        <v>56</v>
      </c>
      <c r="DA24" s="685"/>
      <c r="DB24" s="685"/>
      <c r="DC24" s="705"/>
      <c r="DD24" s="701">
        <v>43503116</v>
      </c>
      <c r="DE24" s="674"/>
      <c r="DF24" s="674"/>
      <c r="DG24" s="674"/>
      <c r="DH24" s="674"/>
      <c r="DI24" s="674"/>
      <c r="DJ24" s="674"/>
      <c r="DK24" s="702"/>
      <c r="DL24" s="701">
        <v>36966857</v>
      </c>
      <c r="DM24" s="674"/>
      <c r="DN24" s="674"/>
      <c r="DO24" s="674"/>
      <c r="DP24" s="674"/>
      <c r="DQ24" s="674"/>
      <c r="DR24" s="674"/>
      <c r="DS24" s="674"/>
      <c r="DT24" s="674"/>
      <c r="DU24" s="674"/>
      <c r="DV24" s="702"/>
      <c r="DW24" s="703">
        <v>50.4</v>
      </c>
      <c r="DX24" s="685"/>
      <c r="DY24" s="685"/>
      <c r="DZ24" s="685"/>
      <c r="EA24" s="685"/>
      <c r="EB24" s="685"/>
      <c r="EC24" s="704"/>
    </row>
    <row r="25" spans="2:133" ht="11.25" customHeight="1" x14ac:dyDescent="0.15">
      <c r="B25" s="618" t="s">
        <v>283</v>
      </c>
      <c r="C25" s="619"/>
      <c r="D25" s="619"/>
      <c r="E25" s="619"/>
      <c r="F25" s="619"/>
      <c r="G25" s="619"/>
      <c r="H25" s="619"/>
      <c r="I25" s="619"/>
      <c r="J25" s="619"/>
      <c r="K25" s="619"/>
      <c r="L25" s="619"/>
      <c r="M25" s="619"/>
      <c r="N25" s="619"/>
      <c r="O25" s="619"/>
      <c r="P25" s="619"/>
      <c r="Q25" s="620"/>
      <c r="R25" s="621">
        <v>77133753</v>
      </c>
      <c r="S25" s="622"/>
      <c r="T25" s="622"/>
      <c r="U25" s="622"/>
      <c r="V25" s="622"/>
      <c r="W25" s="622"/>
      <c r="X25" s="622"/>
      <c r="Y25" s="623"/>
      <c r="Z25" s="659">
        <v>55.3</v>
      </c>
      <c r="AA25" s="659"/>
      <c r="AB25" s="659"/>
      <c r="AC25" s="659"/>
      <c r="AD25" s="660">
        <v>72422798</v>
      </c>
      <c r="AE25" s="660"/>
      <c r="AF25" s="660"/>
      <c r="AG25" s="660"/>
      <c r="AH25" s="660"/>
      <c r="AI25" s="660"/>
      <c r="AJ25" s="660"/>
      <c r="AK25" s="660"/>
      <c r="AL25" s="624">
        <v>99.6</v>
      </c>
      <c r="AM25" s="625"/>
      <c r="AN25" s="625"/>
      <c r="AO25" s="661"/>
      <c r="AP25" s="618" t="s">
        <v>284</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5"/>
      <c r="CD25" s="618" t="s">
        <v>285</v>
      </c>
      <c r="CE25" s="619"/>
      <c r="CF25" s="619"/>
      <c r="CG25" s="619"/>
      <c r="CH25" s="619"/>
      <c r="CI25" s="619"/>
      <c r="CJ25" s="619"/>
      <c r="CK25" s="619"/>
      <c r="CL25" s="619"/>
      <c r="CM25" s="619"/>
      <c r="CN25" s="619"/>
      <c r="CO25" s="619"/>
      <c r="CP25" s="619"/>
      <c r="CQ25" s="620"/>
      <c r="CR25" s="621">
        <v>14748722</v>
      </c>
      <c r="CS25" s="634"/>
      <c r="CT25" s="634"/>
      <c r="CU25" s="634"/>
      <c r="CV25" s="634"/>
      <c r="CW25" s="634"/>
      <c r="CX25" s="634"/>
      <c r="CY25" s="635"/>
      <c r="CZ25" s="624">
        <v>10.9</v>
      </c>
      <c r="DA25" s="636"/>
      <c r="DB25" s="636"/>
      <c r="DC25" s="637"/>
      <c r="DD25" s="627">
        <v>13274208</v>
      </c>
      <c r="DE25" s="634"/>
      <c r="DF25" s="634"/>
      <c r="DG25" s="634"/>
      <c r="DH25" s="634"/>
      <c r="DI25" s="634"/>
      <c r="DJ25" s="634"/>
      <c r="DK25" s="635"/>
      <c r="DL25" s="627">
        <v>11467133</v>
      </c>
      <c r="DM25" s="634"/>
      <c r="DN25" s="634"/>
      <c r="DO25" s="634"/>
      <c r="DP25" s="634"/>
      <c r="DQ25" s="634"/>
      <c r="DR25" s="634"/>
      <c r="DS25" s="634"/>
      <c r="DT25" s="634"/>
      <c r="DU25" s="634"/>
      <c r="DV25" s="635"/>
      <c r="DW25" s="624">
        <v>15.6</v>
      </c>
      <c r="DX25" s="636"/>
      <c r="DY25" s="636"/>
      <c r="DZ25" s="636"/>
      <c r="EA25" s="636"/>
      <c r="EB25" s="636"/>
      <c r="EC25" s="648"/>
    </row>
    <row r="26" spans="2:133" ht="11.25" customHeight="1" x14ac:dyDescent="0.15">
      <c r="B26" s="618" t="s">
        <v>286</v>
      </c>
      <c r="C26" s="619"/>
      <c r="D26" s="619"/>
      <c r="E26" s="619"/>
      <c r="F26" s="619"/>
      <c r="G26" s="619"/>
      <c r="H26" s="619"/>
      <c r="I26" s="619"/>
      <c r="J26" s="619"/>
      <c r="K26" s="619"/>
      <c r="L26" s="619"/>
      <c r="M26" s="619"/>
      <c r="N26" s="619"/>
      <c r="O26" s="619"/>
      <c r="P26" s="619"/>
      <c r="Q26" s="620"/>
      <c r="R26" s="621">
        <v>30802</v>
      </c>
      <c r="S26" s="622"/>
      <c r="T26" s="622"/>
      <c r="U26" s="622"/>
      <c r="V26" s="622"/>
      <c r="W26" s="622"/>
      <c r="X26" s="622"/>
      <c r="Y26" s="623"/>
      <c r="Z26" s="659">
        <v>0</v>
      </c>
      <c r="AA26" s="659"/>
      <c r="AB26" s="659"/>
      <c r="AC26" s="659"/>
      <c r="AD26" s="660">
        <v>30802</v>
      </c>
      <c r="AE26" s="660"/>
      <c r="AF26" s="660"/>
      <c r="AG26" s="660"/>
      <c r="AH26" s="660"/>
      <c r="AI26" s="660"/>
      <c r="AJ26" s="660"/>
      <c r="AK26" s="660"/>
      <c r="AL26" s="624">
        <v>0</v>
      </c>
      <c r="AM26" s="625"/>
      <c r="AN26" s="625"/>
      <c r="AO26" s="661"/>
      <c r="AP26" s="618" t="s">
        <v>287</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288</v>
      </c>
      <c r="CE26" s="619"/>
      <c r="CF26" s="619"/>
      <c r="CG26" s="619"/>
      <c r="CH26" s="619"/>
      <c r="CI26" s="619"/>
      <c r="CJ26" s="619"/>
      <c r="CK26" s="619"/>
      <c r="CL26" s="619"/>
      <c r="CM26" s="619"/>
      <c r="CN26" s="619"/>
      <c r="CO26" s="619"/>
      <c r="CP26" s="619"/>
      <c r="CQ26" s="620"/>
      <c r="CR26" s="621">
        <v>8994111</v>
      </c>
      <c r="CS26" s="622"/>
      <c r="CT26" s="622"/>
      <c r="CU26" s="622"/>
      <c r="CV26" s="622"/>
      <c r="CW26" s="622"/>
      <c r="CX26" s="622"/>
      <c r="CY26" s="623"/>
      <c r="CZ26" s="624">
        <v>6.6</v>
      </c>
      <c r="DA26" s="636"/>
      <c r="DB26" s="636"/>
      <c r="DC26" s="637"/>
      <c r="DD26" s="627">
        <v>8221031</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15">
      <c r="B27" s="618" t="s">
        <v>289</v>
      </c>
      <c r="C27" s="619"/>
      <c r="D27" s="619"/>
      <c r="E27" s="619"/>
      <c r="F27" s="619"/>
      <c r="G27" s="619"/>
      <c r="H27" s="619"/>
      <c r="I27" s="619"/>
      <c r="J27" s="619"/>
      <c r="K27" s="619"/>
      <c r="L27" s="619"/>
      <c r="M27" s="619"/>
      <c r="N27" s="619"/>
      <c r="O27" s="619"/>
      <c r="P27" s="619"/>
      <c r="Q27" s="620"/>
      <c r="R27" s="621">
        <v>352673</v>
      </c>
      <c r="S27" s="622"/>
      <c r="T27" s="622"/>
      <c r="U27" s="622"/>
      <c r="V27" s="622"/>
      <c r="W27" s="622"/>
      <c r="X27" s="622"/>
      <c r="Y27" s="623"/>
      <c r="Z27" s="659">
        <v>0.3</v>
      </c>
      <c r="AA27" s="659"/>
      <c r="AB27" s="659"/>
      <c r="AC27" s="659"/>
      <c r="AD27" s="660" t="s">
        <v>123</v>
      </c>
      <c r="AE27" s="660"/>
      <c r="AF27" s="660"/>
      <c r="AG27" s="660"/>
      <c r="AH27" s="660"/>
      <c r="AI27" s="660"/>
      <c r="AJ27" s="660"/>
      <c r="AK27" s="660"/>
      <c r="AL27" s="624" t="s">
        <v>123</v>
      </c>
      <c r="AM27" s="625"/>
      <c r="AN27" s="625"/>
      <c r="AO27" s="661"/>
      <c r="AP27" s="618" t="s">
        <v>290</v>
      </c>
      <c r="AQ27" s="619"/>
      <c r="AR27" s="619"/>
      <c r="AS27" s="619"/>
      <c r="AT27" s="619"/>
      <c r="AU27" s="619"/>
      <c r="AV27" s="619"/>
      <c r="AW27" s="619"/>
      <c r="AX27" s="619"/>
      <c r="AY27" s="619"/>
      <c r="AZ27" s="619"/>
      <c r="BA27" s="619"/>
      <c r="BB27" s="619"/>
      <c r="BC27" s="619"/>
      <c r="BD27" s="619"/>
      <c r="BE27" s="619"/>
      <c r="BF27" s="620"/>
      <c r="BG27" s="621">
        <v>33902827</v>
      </c>
      <c r="BH27" s="622"/>
      <c r="BI27" s="622"/>
      <c r="BJ27" s="622"/>
      <c r="BK27" s="622"/>
      <c r="BL27" s="622"/>
      <c r="BM27" s="622"/>
      <c r="BN27" s="623"/>
      <c r="BO27" s="659">
        <v>100</v>
      </c>
      <c r="BP27" s="659"/>
      <c r="BQ27" s="659"/>
      <c r="BR27" s="659"/>
      <c r="BS27" s="660">
        <v>2581840</v>
      </c>
      <c r="BT27" s="660"/>
      <c r="BU27" s="660"/>
      <c r="BV27" s="660"/>
      <c r="BW27" s="660"/>
      <c r="BX27" s="660"/>
      <c r="BY27" s="660"/>
      <c r="BZ27" s="660"/>
      <c r="CA27" s="660"/>
      <c r="CB27" s="695"/>
      <c r="CD27" s="618" t="s">
        <v>291</v>
      </c>
      <c r="CE27" s="619"/>
      <c r="CF27" s="619"/>
      <c r="CG27" s="619"/>
      <c r="CH27" s="619"/>
      <c r="CI27" s="619"/>
      <c r="CJ27" s="619"/>
      <c r="CK27" s="619"/>
      <c r="CL27" s="619"/>
      <c r="CM27" s="619"/>
      <c r="CN27" s="619"/>
      <c r="CO27" s="619"/>
      <c r="CP27" s="619"/>
      <c r="CQ27" s="620"/>
      <c r="CR27" s="621">
        <v>48711870</v>
      </c>
      <c r="CS27" s="634"/>
      <c r="CT27" s="634"/>
      <c r="CU27" s="634"/>
      <c r="CV27" s="634"/>
      <c r="CW27" s="634"/>
      <c r="CX27" s="634"/>
      <c r="CY27" s="635"/>
      <c r="CZ27" s="624">
        <v>35.9</v>
      </c>
      <c r="DA27" s="636"/>
      <c r="DB27" s="636"/>
      <c r="DC27" s="637"/>
      <c r="DD27" s="627">
        <v>17950875</v>
      </c>
      <c r="DE27" s="634"/>
      <c r="DF27" s="634"/>
      <c r="DG27" s="634"/>
      <c r="DH27" s="634"/>
      <c r="DI27" s="634"/>
      <c r="DJ27" s="634"/>
      <c r="DK27" s="635"/>
      <c r="DL27" s="627">
        <v>13221691</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15">
      <c r="B28" s="618" t="s">
        <v>292</v>
      </c>
      <c r="C28" s="619"/>
      <c r="D28" s="619"/>
      <c r="E28" s="619"/>
      <c r="F28" s="619"/>
      <c r="G28" s="619"/>
      <c r="H28" s="619"/>
      <c r="I28" s="619"/>
      <c r="J28" s="619"/>
      <c r="K28" s="619"/>
      <c r="L28" s="619"/>
      <c r="M28" s="619"/>
      <c r="N28" s="619"/>
      <c r="O28" s="619"/>
      <c r="P28" s="619"/>
      <c r="Q28" s="620"/>
      <c r="R28" s="621">
        <v>972004</v>
      </c>
      <c r="S28" s="622"/>
      <c r="T28" s="622"/>
      <c r="U28" s="622"/>
      <c r="V28" s="622"/>
      <c r="W28" s="622"/>
      <c r="X28" s="622"/>
      <c r="Y28" s="623"/>
      <c r="Z28" s="659">
        <v>0.7</v>
      </c>
      <c r="AA28" s="659"/>
      <c r="AB28" s="659"/>
      <c r="AC28" s="659"/>
      <c r="AD28" s="660">
        <v>74907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293</v>
      </c>
      <c r="CE28" s="619"/>
      <c r="CF28" s="619"/>
      <c r="CG28" s="619"/>
      <c r="CH28" s="619"/>
      <c r="CI28" s="619"/>
      <c r="CJ28" s="619"/>
      <c r="CK28" s="619"/>
      <c r="CL28" s="619"/>
      <c r="CM28" s="619"/>
      <c r="CN28" s="619"/>
      <c r="CO28" s="619"/>
      <c r="CP28" s="619"/>
      <c r="CQ28" s="620"/>
      <c r="CR28" s="621">
        <v>12458041</v>
      </c>
      <c r="CS28" s="622"/>
      <c r="CT28" s="622"/>
      <c r="CU28" s="622"/>
      <c r="CV28" s="622"/>
      <c r="CW28" s="622"/>
      <c r="CX28" s="622"/>
      <c r="CY28" s="623"/>
      <c r="CZ28" s="624">
        <v>9.1999999999999993</v>
      </c>
      <c r="DA28" s="636"/>
      <c r="DB28" s="636"/>
      <c r="DC28" s="637"/>
      <c r="DD28" s="627">
        <v>12278033</v>
      </c>
      <c r="DE28" s="622"/>
      <c r="DF28" s="622"/>
      <c r="DG28" s="622"/>
      <c r="DH28" s="622"/>
      <c r="DI28" s="622"/>
      <c r="DJ28" s="622"/>
      <c r="DK28" s="623"/>
      <c r="DL28" s="627">
        <v>12278033</v>
      </c>
      <c r="DM28" s="622"/>
      <c r="DN28" s="622"/>
      <c r="DO28" s="622"/>
      <c r="DP28" s="622"/>
      <c r="DQ28" s="622"/>
      <c r="DR28" s="622"/>
      <c r="DS28" s="622"/>
      <c r="DT28" s="622"/>
      <c r="DU28" s="622"/>
      <c r="DV28" s="623"/>
      <c r="DW28" s="624">
        <v>16.7</v>
      </c>
      <c r="DX28" s="636"/>
      <c r="DY28" s="636"/>
      <c r="DZ28" s="636"/>
      <c r="EA28" s="636"/>
      <c r="EB28" s="636"/>
      <c r="EC28" s="648"/>
    </row>
    <row r="29" spans="2:133" ht="11.25" customHeight="1" x14ac:dyDescent="0.15">
      <c r="B29" s="618" t="s">
        <v>294</v>
      </c>
      <c r="C29" s="619"/>
      <c r="D29" s="619"/>
      <c r="E29" s="619"/>
      <c r="F29" s="619"/>
      <c r="G29" s="619"/>
      <c r="H29" s="619"/>
      <c r="I29" s="619"/>
      <c r="J29" s="619"/>
      <c r="K29" s="619"/>
      <c r="L29" s="619"/>
      <c r="M29" s="619"/>
      <c r="N29" s="619"/>
      <c r="O29" s="619"/>
      <c r="P29" s="619"/>
      <c r="Q29" s="620"/>
      <c r="R29" s="621">
        <v>558832</v>
      </c>
      <c r="S29" s="622"/>
      <c r="T29" s="622"/>
      <c r="U29" s="622"/>
      <c r="V29" s="622"/>
      <c r="W29" s="622"/>
      <c r="X29" s="622"/>
      <c r="Y29" s="623"/>
      <c r="Z29" s="659">
        <v>0.4</v>
      </c>
      <c r="AA29" s="659"/>
      <c r="AB29" s="659"/>
      <c r="AC29" s="659"/>
      <c r="AD29" s="660">
        <v>63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295</v>
      </c>
      <c r="CE29" s="641"/>
      <c r="CF29" s="618" t="s">
        <v>67</v>
      </c>
      <c r="CG29" s="619"/>
      <c r="CH29" s="619"/>
      <c r="CI29" s="619"/>
      <c r="CJ29" s="619"/>
      <c r="CK29" s="619"/>
      <c r="CL29" s="619"/>
      <c r="CM29" s="619"/>
      <c r="CN29" s="619"/>
      <c r="CO29" s="619"/>
      <c r="CP29" s="619"/>
      <c r="CQ29" s="620"/>
      <c r="CR29" s="621">
        <v>12457115</v>
      </c>
      <c r="CS29" s="634"/>
      <c r="CT29" s="634"/>
      <c r="CU29" s="634"/>
      <c r="CV29" s="634"/>
      <c r="CW29" s="634"/>
      <c r="CX29" s="634"/>
      <c r="CY29" s="635"/>
      <c r="CZ29" s="624">
        <v>9.1999999999999993</v>
      </c>
      <c r="DA29" s="636"/>
      <c r="DB29" s="636"/>
      <c r="DC29" s="637"/>
      <c r="DD29" s="627">
        <v>12277107</v>
      </c>
      <c r="DE29" s="634"/>
      <c r="DF29" s="634"/>
      <c r="DG29" s="634"/>
      <c r="DH29" s="634"/>
      <c r="DI29" s="634"/>
      <c r="DJ29" s="634"/>
      <c r="DK29" s="635"/>
      <c r="DL29" s="627">
        <v>12277107</v>
      </c>
      <c r="DM29" s="634"/>
      <c r="DN29" s="634"/>
      <c r="DO29" s="634"/>
      <c r="DP29" s="634"/>
      <c r="DQ29" s="634"/>
      <c r="DR29" s="634"/>
      <c r="DS29" s="634"/>
      <c r="DT29" s="634"/>
      <c r="DU29" s="634"/>
      <c r="DV29" s="635"/>
      <c r="DW29" s="624">
        <v>16.7</v>
      </c>
      <c r="DX29" s="636"/>
      <c r="DY29" s="636"/>
      <c r="DZ29" s="636"/>
      <c r="EA29" s="636"/>
      <c r="EB29" s="636"/>
      <c r="EC29" s="648"/>
    </row>
    <row r="30" spans="2:133" ht="11.25" customHeight="1" x14ac:dyDescent="0.15">
      <c r="B30" s="618" t="s">
        <v>296</v>
      </c>
      <c r="C30" s="619"/>
      <c r="D30" s="619"/>
      <c r="E30" s="619"/>
      <c r="F30" s="619"/>
      <c r="G30" s="619"/>
      <c r="H30" s="619"/>
      <c r="I30" s="619"/>
      <c r="J30" s="619"/>
      <c r="K30" s="619"/>
      <c r="L30" s="619"/>
      <c r="M30" s="619"/>
      <c r="N30" s="619"/>
      <c r="O30" s="619"/>
      <c r="P30" s="619"/>
      <c r="Q30" s="620"/>
      <c r="R30" s="621">
        <v>32205960</v>
      </c>
      <c r="S30" s="622"/>
      <c r="T30" s="622"/>
      <c r="U30" s="622"/>
      <c r="V30" s="622"/>
      <c r="W30" s="622"/>
      <c r="X30" s="622"/>
      <c r="Y30" s="623"/>
      <c r="Z30" s="659">
        <v>23.1</v>
      </c>
      <c r="AA30" s="659"/>
      <c r="AB30" s="659"/>
      <c r="AC30" s="659"/>
      <c r="AD30" s="660" t="s">
        <v>123</v>
      </c>
      <c r="AE30" s="660"/>
      <c r="AF30" s="660"/>
      <c r="AG30" s="660"/>
      <c r="AH30" s="660"/>
      <c r="AI30" s="660"/>
      <c r="AJ30" s="660"/>
      <c r="AK30" s="660"/>
      <c r="AL30" s="624" t="s">
        <v>123</v>
      </c>
      <c r="AM30" s="625"/>
      <c r="AN30" s="625"/>
      <c r="AO30" s="661"/>
      <c r="AP30" s="679" t="s">
        <v>214</v>
      </c>
      <c r="AQ30" s="680"/>
      <c r="AR30" s="680"/>
      <c r="AS30" s="680"/>
      <c r="AT30" s="680"/>
      <c r="AU30" s="680"/>
      <c r="AV30" s="680"/>
      <c r="AW30" s="680"/>
      <c r="AX30" s="680"/>
      <c r="AY30" s="680"/>
      <c r="AZ30" s="680"/>
      <c r="BA30" s="680"/>
      <c r="BB30" s="680"/>
      <c r="BC30" s="680"/>
      <c r="BD30" s="680"/>
      <c r="BE30" s="680"/>
      <c r="BF30" s="681"/>
      <c r="BG30" s="679" t="s">
        <v>297</v>
      </c>
      <c r="BH30" s="693"/>
      <c r="BI30" s="693"/>
      <c r="BJ30" s="693"/>
      <c r="BK30" s="693"/>
      <c r="BL30" s="693"/>
      <c r="BM30" s="693"/>
      <c r="BN30" s="693"/>
      <c r="BO30" s="693"/>
      <c r="BP30" s="693"/>
      <c r="BQ30" s="694"/>
      <c r="BR30" s="679" t="s">
        <v>298</v>
      </c>
      <c r="BS30" s="693"/>
      <c r="BT30" s="693"/>
      <c r="BU30" s="693"/>
      <c r="BV30" s="693"/>
      <c r="BW30" s="693"/>
      <c r="BX30" s="693"/>
      <c r="BY30" s="693"/>
      <c r="BZ30" s="693"/>
      <c r="CA30" s="693"/>
      <c r="CB30" s="694"/>
      <c r="CD30" s="642"/>
      <c r="CE30" s="643"/>
      <c r="CF30" s="618" t="s">
        <v>299</v>
      </c>
      <c r="CG30" s="619"/>
      <c r="CH30" s="619"/>
      <c r="CI30" s="619"/>
      <c r="CJ30" s="619"/>
      <c r="CK30" s="619"/>
      <c r="CL30" s="619"/>
      <c r="CM30" s="619"/>
      <c r="CN30" s="619"/>
      <c r="CO30" s="619"/>
      <c r="CP30" s="619"/>
      <c r="CQ30" s="620"/>
      <c r="CR30" s="621">
        <v>11927018</v>
      </c>
      <c r="CS30" s="622"/>
      <c r="CT30" s="622"/>
      <c r="CU30" s="622"/>
      <c r="CV30" s="622"/>
      <c r="CW30" s="622"/>
      <c r="CX30" s="622"/>
      <c r="CY30" s="623"/>
      <c r="CZ30" s="624">
        <v>8.8000000000000007</v>
      </c>
      <c r="DA30" s="636"/>
      <c r="DB30" s="636"/>
      <c r="DC30" s="637"/>
      <c r="DD30" s="627">
        <v>11747493</v>
      </c>
      <c r="DE30" s="622"/>
      <c r="DF30" s="622"/>
      <c r="DG30" s="622"/>
      <c r="DH30" s="622"/>
      <c r="DI30" s="622"/>
      <c r="DJ30" s="622"/>
      <c r="DK30" s="623"/>
      <c r="DL30" s="627">
        <v>11747493</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15">
      <c r="B31" s="696" t="s">
        <v>300</v>
      </c>
      <c r="C31" s="697"/>
      <c r="D31" s="697"/>
      <c r="E31" s="697"/>
      <c r="F31" s="697"/>
      <c r="G31" s="697"/>
      <c r="H31" s="697"/>
      <c r="I31" s="697"/>
      <c r="J31" s="697"/>
      <c r="K31" s="697"/>
      <c r="L31" s="697"/>
      <c r="M31" s="697"/>
      <c r="N31" s="697"/>
      <c r="O31" s="697"/>
      <c r="P31" s="697"/>
      <c r="Q31" s="698"/>
      <c r="R31" s="621">
        <v>3113</v>
      </c>
      <c r="S31" s="622"/>
      <c r="T31" s="622"/>
      <c r="U31" s="622"/>
      <c r="V31" s="622"/>
      <c r="W31" s="622"/>
      <c r="X31" s="622"/>
      <c r="Y31" s="623"/>
      <c r="Z31" s="659">
        <v>0</v>
      </c>
      <c r="AA31" s="659"/>
      <c r="AB31" s="659"/>
      <c r="AC31" s="659"/>
      <c r="AD31" s="660">
        <v>3113</v>
      </c>
      <c r="AE31" s="660"/>
      <c r="AF31" s="660"/>
      <c r="AG31" s="660"/>
      <c r="AH31" s="660"/>
      <c r="AI31" s="660"/>
      <c r="AJ31" s="660"/>
      <c r="AK31" s="660"/>
      <c r="AL31" s="624">
        <v>0</v>
      </c>
      <c r="AM31" s="625"/>
      <c r="AN31" s="625"/>
      <c r="AO31" s="661"/>
      <c r="AP31" s="687" t="s">
        <v>301</v>
      </c>
      <c r="AQ31" s="688"/>
      <c r="AR31" s="688"/>
      <c r="AS31" s="688"/>
      <c r="AT31" s="689" t="s">
        <v>302</v>
      </c>
      <c r="AU31" s="206"/>
      <c r="AV31" s="206"/>
      <c r="AW31" s="206"/>
      <c r="AX31" s="676" t="s">
        <v>180</v>
      </c>
      <c r="AY31" s="677"/>
      <c r="AZ31" s="677"/>
      <c r="BA31" s="677"/>
      <c r="BB31" s="677"/>
      <c r="BC31" s="677"/>
      <c r="BD31" s="677"/>
      <c r="BE31" s="677"/>
      <c r="BF31" s="678"/>
      <c r="BG31" s="683">
        <v>99</v>
      </c>
      <c r="BH31" s="684"/>
      <c r="BI31" s="684"/>
      <c r="BJ31" s="684"/>
      <c r="BK31" s="684"/>
      <c r="BL31" s="684"/>
      <c r="BM31" s="685">
        <v>96.1</v>
      </c>
      <c r="BN31" s="684"/>
      <c r="BO31" s="684"/>
      <c r="BP31" s="684"/>
      <c r="BQ31" s="686"/>
      <c r="BR31" s="683">
        <v>99.1</v>
      </c>
      <c r="BS31" s="684"/>
      <c r="BT31" s="684"/>
      <c r="BU31" s="684"/>
      <c r="BV31" s="684"/>
      <c r="BW31" s="684"/>
      <c r="BX31" s="685">
        <v>95.8</v>
      </c>
      <c r="BY31" s="684"/>
      <c r="BZ31" s="684"/>
      <c r="CA31" s="684"/>
      <c r="CB31" s="686"/>
      <c r="CD31" s="642"/>
      <c r="CE31" s="643"/>
      <c r="CF31" s="618" t="s">
        <v>303</v>
      </c>
      <c r="CG31" s="619"/>
      <c r="CH31" s="619"/>
      <c r="CI31" s="619"/>
      <c r="CJ31" s="619"/>
      <c r="CK31" s="619"/>
      <c r="CL31" s="619"/>
      <c r="CM31" s="619"/>
      <c r="CN31" s="619"/>
      <c r="CO31" s="619"/>
      <c r="CP31" s="619"/>
      <c r="CQ31" s="620"/>
      <c r="CR31" s="621">
        <v>530097</v>
      </c>
      <c r="CS31" s="634"/>
      <c r="CT31" s="634"/>
      <c r="CU31" s="634"/>
      <c r="CV31" s="634"/>
      <c r="CW31" s="634"/>
      <c r="CX31" s="634"/>
      <c r="CY31" s="635"/>
      <c r="CZ31" s="624">
        <v>0.4</v>
      </c>
      <c r="DA31" s="636"/>
      <c r="DB31" s="636"/>
      <c r="DC31" s="637"/>
      <c r="DD31" s="627">
        <v>529614</v>
      </c>
      <c r="DE31" s="634"/>
      <c r="DF31" s="634"/>
      <c r="DG31" s="634"/>
      <c r="DH31" s="634"/>
      <c r="DI31" s="634"/>
      <c r="DJ31" s="634"/>
      <c r="DK31" s="635"/>
      <c r="DL31" s="627">
        <v>529614</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304</v>
      </c>
      <c r="C32" s="619"/>
      <c r="D32" s="619"/>
      <c r="E32" s="619"/>
      <c r="F32" s="619"/>
      <c r="G32" s="619"/>
      <c r="H32" s="619"/>
      <c r="I32" s="619"/>
      <c r="J32" s="619"/>
      <c r="K32" s="619"/>
      <c r="L32" s="619"/>
      <c r="M32" s="619"/>
      <c r="N32" s="619"/>
      <c r="O32" s="619"/>
      <c r="P32" s="619"/>
      <c r="Q32" s="620"/>
      <c r="R32" s="621">
        <v>9767909</v>
      </c>
      <c r="S32" s="622"/>
      <c r="T32" s="622"/>
      <c r="U32" s="622"/>
      <c r="V32" s="622"/>
      <c r="W32" s="622"/>
      <c r="X32" s="622"/>
      <c r="Y32" s="623"/>
      <c r="Z32" s="659">
        <v>7</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305</v>
      </c>
      <c r="AX32" s="618" t="s">
        <v>306</v>
      </c>
      <c r="AY32" s="619"/>
      <c r="AZ32" s="619"/>
      <c r="BA32" s="619"/>
      <c r="BB32" s="619"/>
      <c r="BC32" s="619"/>
      <c r="BD32" s="619"/>
      <c r="BE32" s="619"/>
      <c r="BF32" s="620"/>
      <c r="BG32" s="692">
        <v>99</v>
      </c>
      <c r="BH32" s="634"/>
      <c r="BI32" s="634"/>
      <c r="BJ32" s="634"/>
      <c r="BK32" s="634"/>
      <c r="BL32" s="634"/>
      <c r="BM32" s="625">
        <v>96.4</v>
      </c>
      <c r="BN32" s="634"/>
      <c r="BO32" s="634"/>
      <c r="BP32" s="634"/>
      <c r="BQ32" s="657"/>
      <c r="BR32" s="692">
        <v>99.1</v>
      </c>
      <c r="BS32" s="634"/>
      <c r="BT32" s="634"/>
      <c r="BU32" s="634"/>
      <c r="BV32" s="634"/>
      <c r="BW32" s="634"/>
      <c r="BX32" s="625">
        <v>96.5</v>
      </c>
      <c r="BY32" s="634"/>
      <c r="BZ32" s="634"/>
      <c r="CA32" s="634"/>
      <c r="CB32" s="657"/>
      <c r="CD32" s="644"/>
      <c r="CE32" s="645"/>
      <c r="CF32" s="618" t="s">
        <v>307</v>
      </c>
      <c r="CG32" s="619"/>
      <c r="CH32" s="619"/>
      <c r="CI32" s="619"/>
      <c r="CJ32" s="619"/>
      <c r="CK32" s="619"/>
      <c r="CL32" s="619"/>
      <c r="CM32" s="619"/>
      <c r="CN32" s="619"/>
      <c r="CO32" s="619"/>
      <c r="CP32" s="619"/>
      <c r="CQ32" s="620"/>
      <c r="CR32" s="621">
        <v>926</v>
      </c>
      <c r="CS32" s="622"/>
      <c r="CT32" s="622"/>
      <c r="CU32" s="622"/>
      <c r="CV32" s="622"/>
      <c r="CW32" s="622"/>
      <c r="CX32" s="622"/>
      <c r="CY32" s="623"/>
      <c r="CZ32" s="624">
        <v>0</v>
      </c>
      <c r="DA32" s="636"/>
      <c r="DB32" s="636"/>
      <c r="DC32" s="637"/>
      <c r="DD32" s="627">
        <v>926</v>
      </c>
      <c r="DE32" s="622"/>
      <c r="DF32" s="622"/>
      <c r="DG32" s="622"/>
      <c r="DH32" s="622"/>
      <c r="DI32" s="622"/>
      <c r="DJ32" s="622"/>
      <c r="DK32" s="623"/>
      <c r="DL32" s="627">
        <v>926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308</v>
      </c>
      <c r="C33" s="619"/>
      <c r="D33" s="619"/>
      <c r="E33" s="619"/>
      <c r="F33" s="619"/>
      <c r="G33" s="619"/>
      <c r="H33" s="619"/>
      <c r="I33" s="619"/>
      <c r="J33" s="619"/>
      <c r="K33" s="619"/>
      <c r="L33" s="619"/>
      <c r="M33" s="619"/>
      <c r="N33" s="619"/>
      <c r="O33" s="619"/>
      <c r="P33" s="619"/>
      <c r="Q33" s="620"/>
      <c r="R33" s="621">
        <v>249279</v>
      </c>
      <c r="S33" s="622"/>
      <c r="T33" s="622"/>
      <c r="U33" s="622"/>
      <c r="V33" s="622"/>
      <c r="W33" s="622"/>
      <c r="X33" s="622"/>
      <c r="Y33" s="623"/>
      <c r="Z33" s="659">
        <v>0.2</v>
      </c>
      <c r="AA33" s="659"/>
      <c r="AB33" s="659"/>
      <c r="AC33" s="659"/>
      <c r="AD33" s="660">
        <v>125317</v>
      </c>
      <c r="AE33" s="660"/>
      <c r="AF33" s="660"/>
      <c r="AG33" s="660"/>
      <c r="AH33" s="660"/>
      <c r="AI33" s="660"/>
      <c r="AJ33" s="660"/>
      <c r="AK33" s="660"/>
      <c r="AL33" s="624">
        <v>0.2</v>
      </c>
      <c r="AM33" s="625"/>
      <c r="AN33" s="625"/>
      <c r="AO33" s="661"/>
      <c r="AP33" s="664"/>
      <c r="AQ33" s="665"/>
      <c r="AR33" s="665"/>
      <c r="AS33" s="665"/>
      <c r="AT33" s="691"/>
      <c r="AU33" s="207"/>
      <c r="AV33" s="207"/>
      <c r="AW33" s="207"/>
      <c r="AX33" s="602" t="s">
        <v>309</v>
      </c>
      <c r="AY33" s="603"/>
      <c r="AZ33" s="603"/>
      <c r="BA33" s="603"/>
      <c r="BB33" s="603"/>
      <c r="BC33" s="603"/>
      <c r="BD33" s="603"/>
      <c r="BE33" s="603"/>
      <c r="BF33" s="604"/>
      <c r="BG33" s="682">
        <v>98.9</v>
      </c>
      <c r="BH33" s="606"/>
      <c r="BI33" s="606"/>
      <c r="BJ33" s="606"/>
      <c r="BK33" s="606"/>
      <c r="BL33" s="606"/>
      <c r="BM33" s="652">
        <v>95.2</v>
      </c>
      <c r="BN33" s="606"/>
      <c r="BO33" s="606"/>
      <c r="BP33" s="606"/>
      <c r="BQ33" s="669"/>
      <c r="BR33" s="682">
        <v>99</v>
      </c>
      <c r="BS33" s="606"/>
      <c r="BT33" s="606"/>
      <c r="BU33" s="606"/>
      <c r="BV33" s="606"/>
      <c r="BW33" s="606"/>
      <c r="BX33" s="652">
        <v>94.6</v>
      </c>
      <c r="BY33" s="606"/>
      <c r="BZ33" s="606"/>
      <c r="CA33" s="606"/>
      <c r="CB33" s="669"/>
      <c r="CD33" s="618" t="s">
        <v>310</v>
      </c>
      <c r="CE33" s="619"/>
      <c r="CF33" s="619"/>
      <c r="CG33" s="619"/>
      <c r="CH33" s="619"/>
      <c r="CI33" s="619"/>
      <c r="CJ33" s="619"/>
      <c r="CK33" s="619"/>
      <c r="CL33" s="619"/>
      <c r="CM33" s="619"/>
      <c r="CN33" s="619"/>
      <c r="CO33" s="619"/>
      <c r="CP33" s="619"/>
      <c r="CQ33" s="620"/>
      <c r="CR33" s="621">
        <v>53085828</v>
      </c>
      <c r="CS33" s="634"/>
      <c r="CT33" s="634"/>
      <c r="CU33" s="634"/>
      <c r="CV33" s="634"/>
      <c r="CW33" s="634"/>
      <c r="CX33" s="634"/>
      <c r="CY33" s="635"/>
      <c r="CZ33" s="624">
        <v>39.1</v>
      </c>
      <c r="DA33" s="636"/>
      <c r="DB33" s="636"/>
      <c r="DC33" s="637"/>
      <c r="DD33" s="627">
        <v>44017278</v>
      </c>
      <c r="DE33" s="634"/>
      <c r="DF33" s="634"/>
      <c r="DG33" s="634"/>
      <c r="DH33" s="634"/>
      <c r="DI33" s="634"/>
      <c r="DJ33" s="634"/>
      <c r="DK33" s="635"/>
      <c r="DL33" s="627">
        <v>30805534</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15">
      <c r="B34" s="618" t="s">
        <v>311</v>
      </c>
      <c r="C34" s="619"/>
      <c r="D34" s="619"/>
      <c r="E34" s="619"/>
      <c r="F34" s="619"/>
      <c r="G34" s="619"/>
      <c r="H34" s="619"/>
      <c r="I34" s="619"/>
      <c r="J34" s="619"/>
      <c r="K34" s="619"/>
      <c r="L34" s="619"/>
      <c r="M34" s="619"/>
      <c r="N34" s="619"/>
      <c r="O34" s="619"/>
      <c r="P34" s="619"/>
      <c r="Q34" s="620"/>
      <c r="R34" s="621">
        <v>1576465</v>
      </c>
      <c r="S34" s="622"/>
      <c r="T34" s="622"/>
      <c r="U34" s="622"/>
      <c r="V34" s="622"/>
      <c r="W34" s="622"/>
      <c r="X34" s="622"/>
      <c r="Y34" s="623"/>
      <c r="Z34" s="659">
        <v>1.1000000000000001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312</v>
      </c>
      <c r="CE34" s="619"/>
      <c r="CF34" s="619"/>
      <c r="CG34" s="619"/>
      <c r="CH34" s="619"/>
      <c r="CI34" s="619"/>
      <c r="CJ34" s="619"/>
      <c r="CK34" s="619"/>
      <c r="CL34" s="619"/>
      <c r="CM34" s="619"/>
      <c r="CN34" s="619"/>
      <c r="CO34" s="619"/>
      <c r="CP34" s="619"/>
      <c r="CQ34" s="620"/>
      <c r="CR34" s="621">
        <v>15744738</v>
      </c>
      <c r="CS34" s="622"/>
      <c r="CT34" s="622"/>
      <c r="CU34" s="622"/>
      <c r="CV34" s="622"/>
      <c r="CW34" s="622"/>
      <c r="CX34" s="622"/>
      <c r="CY34" s="623"/>
      <c r="CZ34" s="624">
        <v>11.6</v>
      </c>
      <c r="DA34" s="636"/>
      <c r="DB34" s="636"/>
      <c r="DC34" s="637"/>
      <c r="DD34" s="627">
        <v>12147664</v>
      </c>
      <c r="DE34" s="622"/>
      <c r="DF34" s="622"/>
      <c r="DG34" s="622"/>
      <c r="DH34" s="622"/>
      <c r="DI34" s="622"/>
      <c r="DJ34" s="622"/>
      <c r="DK34" s="623"/>
      <c r="DL34" s="627">
        <v>11206067</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15">
      <c r="B35" s="618" t="s">
        <v>313</v>
      </c>
      <c r="C35" s="619"/>
      <c r="D35" s="619"/>
      <c r="E35" s="619"/>
      <c r="F35" s="619"/>
      <c r="G35" s="619"/>
      <c r="H35" s="619"/>
      <c r="I35" s="619"/>
      <c r="J35" s="619"/>
      <c r="K35" s="619"/>
      <c r="L35" s="619"/>
      <c r="M35" s="619"/>
      <c r="N35" s="619"/>
      <c r="O35" s="619"/>
      <c r="P35" s="619"/>
      <c r="Q35" s="620"/>
      <c r="R35" s="621">
        <v>6233878</v>
      </c>
      <c r="S35" s="622"/>
      <c r="T35" s="622"/>
      <c r="U35" s="622"/>
      <c r="V35" s="622"/>
      <c r="W35" s="622"/>
      <c r="X35" s="622"/>
      <c r="Y35" s="623"/>
      <c r="Z35" s="659">
        <v>4.5</v>
      </c>
      <c r="AA35" s="659"/>
      <c r="AB35" s="659"/>
      <c r="AC35" s="659"/>
      <c r="AD35" s="660" t="s">
        <v>123</v>
      </c>
      <c r="AE35" s="660"/>
      <c r="AF35" s="660"/>
      <c r="AG35" s="660"/>
      <c r="AH35" s="660"/>
      <c r="AI35" s="660"/>
      <c r="AJ35" s="660"/>
      <c r="AK35" s="660"/>
      <c r="AL35" s="624" t="s">
        <v>123</v>
      </c>
      <c r="AM35" s="625"/>
      <c r="AN35" s="625"/>
      <c r="AO35" s="661"/>
      <c r="AP35" s="210"/>
      <c r="AQ35" s="679" t="s">
        <v>314</v>
      </c>
      <c r="AR35" s="680"/>
      <c r="AS35" s="680"/>
      <c r="AT35" s="680"/>
      <c r="AU35" s="680"/>
      <c r="AV35" s="680"/>
      <c r="AW35" s="680"/>
      <c r="AX35" s="680"/>
      <c r="AY35" s="680"/>
      <c r="AZ35" s="680"/>
      <c r="BA35" s="680"/>
      <c r="BB35" s="680"/>
      <c r="BC35" s="680"/>
      <c r="BD35" s="680"/>
      <c r="BE35" s="680"/>
      <c r="BF35" s="681"/>
      <c r="BG35" s="679" t="s">
        <v>315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316</v>
      </c>
      <c r="CE35" s="619"/>
      <c r="CF35" s="619"/>
      <c r="CG35" s="619"/>
      <c r="CH35" s="619"/>
      <c r="CI35" s="619"/>
      <c r="CJ35" s="619"/>
      <c r="CK35" s="619"/>
      <c r="CL35" s="619"/>
      <c r="CM35" s="619"/>
      <c r="CN35" s="619"/>
      <c r="CO35" s="619"/>
      <c r="CP35" s="619"/>
      <c r="CQ35" s="620"/>
      <c r="CR35" s="621">
        <v>8210503</v>
      </c>
      <c r="CS35" s="634"/>
      <c r="CT35" s="634"/>
      <c r="CU35" s="634"/>
      <c r="CV35" s="634"/>
      <c r="CW35" s="634"/>
      <c r="CX35" s="634"/>
      <c r="CY35" s="635"/>
      <c r="CZ35" s="624">
        <v>6.1</v>
      </c>
      <c r="DA35" s="636"/>
      <c r="DB35" s="636"/>
      <c r="DC35" s="637"/>
      <c r="DD35" s="627">
        <v>6811154</v>
      </c>
      <c r="DE35" s="634"/>
      <c r="DF35" s="634"/>
      <c r="DG35" s="634"/>
      <c r="DH35" s="634"/>
      <c r="DI35" s="634"/>
      <c r="DJ35" s="634"/>
      <c r="DK35" s="635"/>
      <c r="DL35" s="627">
        <v>2891646</v>
      </c>
      <c r="DM35" s="634"/>
      <c r="DN35" s="634"/>
      <c r="DO35" s="634"/>
      <c r="DP35" s="634"/>
      <c r="DQ35" s="634"/>
      <c r="DR35" s="634"/>
      <c r="DS35" s="634"/>
      <c r="DT35" s="634"/>
      <c r="DU35" s="634"/>
      <c r="DV35" s="635"/>
      <c r="DW35" s="624">
        <v>3.9</v>
      </c>
      <c r="DX35" s="636"/>
      <c r="DY35" s="636"/>
      <c r="DZ35" s="636"/>
      <c r="EA35" s="636"/>
      <c r="EB35" s="636"/>
      <c r="EC35" s="648"/>
    </row>
    <row r="36" spans="2:133" ht="11.25" customHeight="1" x14ac:dyDescent="0.15">
      <c r="B36" s="618" t="s">
        <v>317</v>
      </c>
      <c r="C36" s="619"/>
      <c r="D36" s="619"/>
      <c r="E36" s="619"/>
      <c r="F36" s="619"/>
      <c r="G36" s="619"/>
      <c r="H36" s="619"/>
      <c r="I36" s="619"/>
      <c r="J36" s="619"/>
      <c r="K36" s="619"/>
      <c r="L36" s="619"/>
      <c r="M36" s="619"/>
      <c r="N36" s="619"/>
      <c r="O36" s="619"/>
      <c r="P36" s="619"/>
      <c r="Q36" s="620"/>
      <c r="R36" s="621">
        <v>3339812</v>
      </c>
      <c r="S36" s="622"/>
      <c r="T36" s="622"/>
      <c r="U36" s="622"/>
      <c r="V36" s="622"/>
      <c r="W36" s="622"/>
      <c r="X36" s="622"/>
      <c r="Y36" s="623"/>
      <c r="Z36" s="659">
        <v>2.4</v>
      </c>
      <c r="AA36" s="659"/>
      <c r="AB36" s="659"/>
      <c r="AC36" s="659"/>
      <c r="AD36" s="660" t="s">
        <v>123</v>
      </c>
      <c r="AE36" s="660"/>
      <c r="AF36" s="660"/>
      <c r="AG36" s="660"/>
      <c r="AH36" s="660"/>
      <c r="AI36" s="660"/>
      <c r="AJ36" s="660"/>
      <c r="AK36" s="660"/>
      <c r="AL36" s="624" t="s">
        <v>123</v>
      </c>
      <c r="AM36" s="625"/>
      <c r="AN36" s="625"/>
      <c r="AO36" s="661"/>
      <c r="AP36" s="210"/>
      <c r="AQ36" s="670" t="s">
        <v>318</v>
      </c>
      <c r="AR36" s="671"/>
      <c r="AS36" s="671"/>
      <c r="AT36" s="671"/>
      <c r="AU36" s="671"/>
      <c r="AV36" s="671"/>
      <c r="AW36" s="671"/>
      <c r="AX36" s="671"/>
      <c r="AY36" s="672"/>
      <c r="AZ36" s="673">
        <v>18587370</v>
      </c>
      <c r="BA36" s="674"/>
      <c r="BB36" s="674"/>
      <c r="BC36" s="674"/>
      <c r="BD36" s="674"/>
      <c r="BE36" s="674"/>
      <c r="BF36" s="675"/>
      <c r="BG36" s="676" t="s">
        <v>319</v>
      </c>
      <c r="BH36" s="677"/>
      <c r="BI36" s="677"/>
      <c r="BJ36" s="677"/>
      <c r="BK36" s="677"/>
      <c r="BL36" s="677"/>
      <c r="BM36" s="677"/>
      <c r="BN36" s="677"/>
      <c r="BO36" s="677"/>
      <c r="BP36" s="677"/>
      <c r="BQ36" s="677"/>
      <c r="BR36" s="677"/>
      <c r="BS36" s="677"/>
      <c r="BT36" s="677"/>
      <c r="BU36" s="678"/>
      <c r="BV36" s="673">
        <v>57614</v>
      </c>
      <c r="BW36" s="674"/>
      <c r="BX36" s="674"/>
      <c r="BY36" s="674"/>
      <c r="BZ36" s="674"/>
      <c r="CA36" s="674"/>
      <c r="CB36" s="675"/>
      <c r="CD36" s="618" t="s">
        <v>320</v>
      </c>
      <c r="CE36" s="619"/>
      <c r="CF36" s="619"/>
      <c r="CG36" s="619"/>
      <c r="CH36" s="619"/>
      <c r="CI36" s="619"/>
      <c r="CJ36" s="619"/>
      <c r="CK36" s="619"/>
      <c r="CL36" s="619"/>
      <c r="CM36" s="619"/>
      <c r="CN36" s="619"/>
      <c r="CO36" s="619"/>
      <c r="CP36" s="619"/>
      <c r="CQ36" s="620"/>
      <c r="CR36" s="621">
        <v>14706880</v>
      </c>
      <c r="CS36" s="622"/>
      <c r="CT36" s="622"/>
      <c r="CU36" s="622"/>
      <c r="CV36" s="622"/>
      <c r="CW36" s="622"/>
      <c r="CX36" s="622"/>
      <c r="CY36" s="623"/>
      <c r="CZ36" s="624">
        <v>10.8</v>
      </c>
      <c r="DA36" s="636"/>
      <c r="DB36" s="636"/>
      <c r="DC36" s="637"/>
      <c r="DD36" s="627">
        <v>13933799</v>
      </c>
      <c r="DE36" s="622"/>
      <c r="DF36" s="622"/>
      <c r="DG36" s="622"/>
      <c r="DH36" s="622"/>
      <c r="DI36" s="622"/>
      <c r="DJ36" s="622"/>
      <c r="DK36" s="623"/>
      <c r="DL36" s="627">
        <v>7561579</v>
      </c>
      <c r="DM36" s="622"/>
      <c r="DN36" s="622"/>
      <c r="DO36" s="622"/>
      <c r="DP36" s="622"/>
      <c r="DQ36" s="622"/>
      <c r="DR36" s="622"/>
      <c r="DS36" s="622"/>
      <c r="DT36" s="622"/>
      <c r="DU36" s="622"/>
      <c r="DV36" s="623"/>
      <c r="DW36" s="624">
        <v>10.3</v>
      </c>
      <c r="DX36" s="636"/>
      <c r="DY36" s="636"/>
      <c r="DZ36" s="636"/>
      <c r="EA36" s="636"/>
      <c r="EB36" s="636"/>
      <c r="EC36" s="648"/>
    </row>
    <row r="37" spans="2:133" ht="11.25" customHeight="1" x14ac:dyDescent="0.15">
      <c r="B37" s="618" t="s">
        <v>321</v>
      </c>
      <c r="C37" s="619"/>
      <c r="D37" s="619"/>
      <c r="E37" s="619"/>
      <c r="F37" s="619"/>
      <c r="G37" s="619"/>
      <c r="H37" s="619"/>
      <c r="I37" s="619"/>
      <c r="J37" s="619"/>
      <c r="K37" s="619"/>
      <c r="L37" s="619"/>
      <c r="M37" s="619"/>
      <c r="N37" s="619"/>
      <c r="O37" s="619"/>
      <c r="P37" s="619"/>
      <c r="Q37" s="620"/>
      <c r="R37" s="621">
        <v>2644961</v>
      </c>
      <c r="S37" s="622"/>
      <c r="T37" s="622"/>
      <c r="U37" s="622"/>
      <c r="V37" s="622"/>
      <c r="W37" s="622"/>
      <c r="X37" s="622"/>
      <c r="Y37" s="623"/>
      <c r="Z37" s="659">
        <v>1.9</v>
      </c>
      <c r="AA37" s="659"/>
      <c r="AB37" s="659"/>
      <c r="AC37" s="659"/>
      <c r="AD37" s="660">
        <v>54829</v>
      </c>
      <c r="AE37" s="660"/>
      <c r="AF37" s="660"/>
      <c r="AG37" s="660"/>
      <c r="AH37" s="660"/>
      <c r="AI37" s="660"/>
      <c r="AJ37" s="660"/>
      <c r="AK37" s="660"/>
      <c r="AL37" s="624">
        <v>0.1</v>
      </c>
      <c r="AM37" s="625"/>
      <c r="AN37" s="625"/>
      <c r="AO37" s="661"/>
      <c r="AQ37" s="654" t="s">
        <v>322</v>
      </c>
      <c r="AR37" s="655"/>
      <c r="AS37" s="655"/>
      <c r="AT37" s="655"/>
      <c r="AU37" s="655"/>
      <c r="AV37" s="655"/>
      <c r="AW37" s="655"/>
      <c r="AX37" s="655"/>
      <c r="AY37" s="656"/>
      <c r="AZ37" s="621">
        <v>2830347</v>
      </c>
      <c r="BA37" s="622"/>
      <c r="BB37" s="622"/>
      <c r="BC37" s="622"/>
      <c r="BD37" s="634"/>
      <c r="BE37" s="634"/>
      <c r="BF37" s="657"/>
      <c r="BG37" s="618" t="s">
        <v>323</v>
      </c>
      <c r="BH37" s="619"/>
      <c r="BI37" s="619"/>
      <c r="BJ37" s="619"/>
      <c r="BK37" s="619"/>
      <c r="BL37" s="619"/>
      <c r="BM37" s="619"/>
      <c r="BN37" s="619"/>
      <c r="BO37" s="619"/>
      <c r="BP37" s="619"/>
      <c r="BQ37" s="619"/>
      <c r="BR37" s="619"/>
      <c r="BS37" s="619"/>
      <c r="BT37" s="619"/>
      <c r="BU37" s="620"/>
      <c r="BV37" s="621">
        <v>-452865</v>
      </c>
      <c r="BW37" s="622"/>
      <c r="BX37" s="622"/>
      <c r="BY37" s="622"/>
      <c r="BZ37" s="622"/>
      <c r="CA37" s="622"/>
      <c r="CB37" s="658"/>
      <c r="CD37" s="618" t="s">
        <v>324</v>
      </c>
      <c r="CE37" s="619"/>
      <c r="CF37" s="619"/>
      <c r="CG37" s="619"/>
      <c r="CH37" s="619"/>
      <c r="CI37" s="619"/>
      <c r="CJ37" s="619"/>
      <c r="CK37" s="619"/>
      <c r="CL37" s="619"/>
      <c r="CM37" s="619"/>
      <c r="CN37" s="619"/>
      <c r="CO37" s="619"/>
      <c r="CP37" s="619"/>
      <c r="CQ37" s="620"/>
      <c r="CR37" s="621">
        <v>4695067</v>
      </c>
      <c r="CS37" s="634"/>
      <c r="CT37" s="634"/>
      <c r="CU37" s="634"/>
      <c r="CV37" s="634"/>
      <c r="CW37" s="634"/>
      <c r="CX37" s="634"/>
      <c r="CY37" s="635"/>
      <c r="CZ37" s="624">
        <v>3.5</v>
      </c>
      <c r="DA37" s="636"/>
      <c r="DB37" s="636"/>
      <c r="DC37" s="637"/>
      <c r="DD37" s="627">
        <v>4480776</v>
      </c>
      <c r="DE37" s="634"/>
      <c r="DF37" s="634"/>
      <c r="DG37" s="634"/>
      <c r="DH37" s="634"/>
      <c r="DI37" s="634"/>
      <c r="DJ37" s="634"/>
      <c r="DK37" s="635"/>
      <c r="DL37" s="627">
        <v>4228609</v>
      </c>
      <c r="DM37" s="634"/>
      <c r="DN37" s="634"/>
      <c r="DO37" s="634"/>
      <c r="DP37" s="634"/>
      <c r="DQ37" s="634"/>
      <c r="DR37" s="634"/>
      <c r="DS37" s="634"/>
      <c r="DT37" s="634"/>
      <c r="DU37" s="634"/>
      <c r="DV37" s="635"/>
      <c r="DW37" s="624">
        <v>5.8</v>
      </c>
      <c r="DX37" s="636"/>
      <c r="DY37" s="636"/>
      <c r="DZ37" s="636"/>
      <c r="EA37" s="636"/>
      <c r="EB37" s="636"/>
      <c r="EC37" s="648"/>
    </row>
    <row r="38" spans="2:133" ht="11.25" customHeight="1" x14ac:dyDescent="0.15">
      <c r="B38" s="618" t="s">
        <v>325</v>
      </c>
      <c r="C38" s="619"/>
      <c r="D38" s="619"/>
      <c r="E38" s="619"/>
      <c r="F38" s="619"/>
      <c r="G38" s="619"/>
      <c r="H38" s="619"/>
      <c r="I38" s="619"/>
      <c r="J38" s="619"/>
      <c r="K38" s="619"/>
      <c r="L38" s="619"/>
      <c r="M38" s="619"/>
      <c r="N38" s="619"/>
      <c r="O38" s="619"/>
      <c r="P38" s="619"/>
      <c r="Q38" s="620"/>
      <c r="R38" s="621">
        <v>4440701</v>
      </c>
      <c r="S38" s="622"/>
      <c r="T38" s="622"/>
      <c r="U38" s="622"/>
      <c r="V38" s="622"/>
      <c r="W38" s="622"/>
      <c r="X38" s="622"/>
      <c r="Y38" s="623"/>
      <c r="Z38" s="659">
        <v>3.2</v>
      </c>
      <c r="AA38" s="659"/>
      <c r="AB38" s="659"/>
      <c r="AC38" s="659"/>
      <c r="AD38" s="660" t="s">
        <v>123</v>
      </c>
      <c r="AE38" s="660"/>
      <c r="AF38" s="660"/>
      <c r="AG38" s="660"/>
      <c r="AH38" s="660"/>
      <c r="AI38" s="660"/>
      <c r="AJ38" s="660"/>
      <c r="AK38" s="660"/>
      <c r="AL38" s="624" t="s">
        <v>123</v>
      </c>
      <c r="AM38" s="625"/>
      <c r="AN38" s="625"/>
      <c r="AO38" s="661"/>
      <c r="AQ38" s="654" t="s">
        <v>326</v>
      </c>
      <c r="AR38" s="655"/>
      <c r="AS38" s="655"/>
      <c r="AT38" s="655"/>
      <c r="AU38" s="655"/>
      <c r="AV38" s="655"/>
      <c r="AW38" s="655"/>
      <c r="AX38" s="655"/>
      <c r="AY38" s="656"/>
      <c r="AZ38" s="621">
        <v>2710495</v>
      </c>
      <c r="BA38" s="622"/>
      <c r="BB38" s="622"/>
      <c r="BC38" s="622"/>
      <c r="BD38" s="634"/>
      <c r="BE38" s="634"/>
      <c r="BF38" s="657"/>
      <c r="BG38" s="618" t="s">
        <v>327</v>
      </c>
      <c r="BH38" s="619"/>
      <c r="BI38" s="619"/>
      <c r="BJ38" s="619"/>
      <c r="BK38" s="619"/>
      <c r="BL38" s="619"/>
      <c r="BM38" s="619"/>
      <c r="BN38" s="619"/>
      <c r="BO38" s="619"/>
      <c r="BP38" s="619"/>
      <c r="BQ38" s="619"/>
      <c r="BR38" s="619"/>
      <c r="BS38" s="619"/>
      <c r="BT38" s="619"/>
      <c r="BU38" s="620"/>
      <c r="BV38" s="621">
        <v>34312</v>
      </c>
      <c r="BW38" s="622"/>
      <c r="BX38" s="622"/>
      <c r="BY38" s="622"/>
      <c r="BZ38" s="622"/>
      <c r="CA38" s="622"/>
      <c r="CB38" s="658"/>
      <c r="CD38" s="618" t="s">
        <v>328</v>
      </c>
      <c r="CE38" s="619"/>
      <c r="CF38" s="619"/>
      <c r="CG38" s="619"/>
      <c r="CH38" s="619"/>
      <c r="CI38" s="619"/>
      <c r="CJ38" s="619"/>
      <c r="CK38" s="619"/>
      <c r="CL38" s="619"/>
      <c r="CM38" s="619"/>
      <c r="CN38" s="619"/>
      <c r="CO38" s="619"/>
      <c r="CP38" s="619"/>
      <c r="CQ38" s="620"/>
      <c r="CR38" s="621">
        <v>12026167</v>
      </c>
      <c r="CS38" s="622"/>
      <c r="CT38" s="622"/>
      <c r="CU38" s="622"/>
      <c r="CV38" s="622"/>
      <c r="CW38" s="622"/>
      <c r="CX38" s="622"/>
      <c r="CY38" s="623"/>
      <c r="CZ38" s="624">
        <v>8.9</v>
      </c>
      <c r="DA38" s="636"/>
      <c r="DB38" s="636"/>
      <c r="DC38" s="637"/>
      <c r="DD38" s="627">
        <v>9836952</v>
      </c>
      <c r="DE38" s="622"/>
      <c r="DF38" s="622"/>
      <c r="DG38" s="622"/>
      <c r="DH38" s="622"/>
      <c r="DI38" s="622"/>
      <c r="DJ38" s="622"/>
      <c r="DK38" s="623"/>
      <c r="DL38" s="627">
        <v>9146242</v>
      </c>
      <c r="DM38" s="622"/>
      <c r="DN38" s="622"/>
      <c r="DO38" s="622"/>
      <c r="DP38" s="622"/>
      <c r="DQ38" s="622"/>
      <c r="DR38" s="622"/>
      <c r="DS38" s="622"/>
      <c r="DT38" s="622"/>
      <c r="DU38" s="622"/>
      <c r="DV38" s="623"/>
      <c r="DW38" s="624">
        <v>12.5</v>
      </c>
      <c r="DX38" s="636"/>
      <c r="DY38" s="636"/>
      <c r="DZ38" s="636"/>
      <c r="EA38" s="636"/>
      <c r="EB38" s="636"/>
      <c r="EC38" s="648"/>
    </row>
    <row r="39" spans="2:133" ht="11.25" customHeight="1" x14ac:dyDescent="0.15">
      <c r="B39" s="618" t="s">
        <v>329</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330</v>
      </c>
      <c r="AR39" s="655"/>
      <c r="AS39" s="655"/>
      <c r="AT39" s="655"/>
      <c r="AU39" s="655"/>
      <c r="AV39" s="655"/>
      <c r="AW39" s="655"/>
      <c r="AX39" s="655"/>
      <c r="AY39" s="656"/>
      <c r="AZ39" s="621">
        <v>1006825</v>
      </c>
      <c r="BA39" s="622"/>
      <c r="BB39" s="622"/>
      <c r="BC39" s="622"/>
      <c r="BD39" s="634"/>
      <c r="BE39" s="634"/>
      <c r="BF39" s="657"/>
      <c r="BG39" s="618" t="s">
        <v>331</v>
      </c>
      <c r="BH39" s="619"/>
      <c r="BI39" s="619"/>
      <c r="BJ39" s="619"/>
      <c r="BK39" s="619"/>
      <c r="BL39" s="619"/>
      <c r="BM39" s="619"/>
      <c r="BN39" s="619"/>
      <c r="BO39" s="619"/>
      <c r="BP39" s="619"/>
      <c r="BQ39" s="619"/>
      <c r="BR39" s="619"/>
      <c r="BS39" s="619"/>
      <c r="BT39" s="619"/>
      <c r="BU39" s="620"/>
      <c r="BV39" s="621">
        <v>48303</v>
      </c>
      <c r="BW39" s="622"/>
      <c r="BX39" s="622"/>
      <c r="BY39" s="622"/>
      <c r="BZ39" s="622"/>
      <c r="CA39" s="622"/>
      <c r="CB39" s="658"/>
      <c r="CD39" s="618" t="s">
        <v>332</v>
      </c>
      <c r="CE39" s="619"/>
      <c r="CF39" s="619"/>
      <c r="CG39" s="619"/>
      <c r="CH39" s="619"/>
      <c r="CI39" s="619"/>
      <c r="CJ39" s="619"/>
      <c r="CK39" s="619"/>
      <c r="CL39" s="619"/>
      <c r="CM39" s="619"/>
      <c r="CN39" s="619"/>
      <c r="CO39" s="619"/>
      <c r="CP39" s="619"/>
      <c r="CQ39" s="620"/>
      <c r="CR39" s="621">
        <v>2178476</v>
      </c>
      <c r="CS39" s="634"/>
      <c r="CT39" s="634"/>
      <c r="CU39" s="634"/>
      <c r="CV39" s="634"/>
      <c r="CW39" s="634"/>
      <c r="CX39" s="634"/>
      <c r="CY39" s="635"/>
      <c r="CZ39" s="624">
        <v>1.6</v>
      </c>
      <c r="DA39" s="636"/>
      <c r="DB39" s="636"/>
      <c r="DC39" s="637"/>
      <c r="DD39" s="627">
        <v>1287709</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15">
      <c r="B40" s="618" t="s">
        <v>333</v>
      </c>
      <c r="C40" s="619"/>
      <c r="D40" s="619"/>
      <c r="E40" s="619"/>
      <c r="F40" s="619"/>
      <c r="G40" s="619"/>
      <c r="H40" s="619"/>
      <c r="I40" s="619"/>
      <c r="J40" s="619"/>
      <c r="K40" s="619"/>
      <c r="L40" s="619"/>
      <c r="M40" s="619"/>
      <c r="N40" s="619"/>
      <c r="O40" s="619"/>
      <c r="P40" s="619"/>
      <c r="Q40" s="620"/>
      <c r="R40" s="621">
        <v>672001</v>
      </c>
      <c r="S40" s="622"/>
      <c r="T40" s="622"/>
      <c r="U40" s="622"/>
      <c r="V40" s="622"/>
      <c r="W40" s="622"/>
      <c r="X40" s="622"/>
      <c r="Y40" s="623"/>
      <c r="Z40" s="659">
        <v>0.5</v>
      </c>
      <c r="AA40" s="659"/>
      <c r="AB40" s="659"/>
      <c r="AC40" s="659"/>
      <c r="AD40" s="660" t="s">
        <v>123</v>
      </c>
      <c r="AE40" s="660"/>
      <c r="AF40" s="660"/>
      <c r="AG40" s="660"/>
      <c r="AH40" s="660"/>
      <c r="AI40" s="660"/>
      <c r="AJ40" s="660"/>
      <c r="AK40" s="660"/>
      <c r="AL40" s="624" t="s">
        <v>123</v>
      </c>
      <c r="AM40" s="625"/>
      <c r="AN40" s="625"/>
      <c r="AO40" s="661"/>
      <c r="AQ40" s="654" t="s">
        <v>334</v>
      </c>
      <c r="AR40" s="655"/>
      <c r="AS40" s="655"/>
      <c r="AT40" s="655"/>
      <c r="AU40" s="655"/>
      <c r="AV40" s="655"/>
      <c r="AW40" s="655"/>
      <c r="AX40" s="655"/>
      <c r="AY40" s="656"/>
      <c r="AZ40" s="621">
        <v>275315</v>
      </c>
      <c r="BA40" s="622"/>
      <c r="BB40" s="622"/>
      <c r="BC40" s="622"/>
      <c r="BD40" s="634"/>
      <c r="BE40" s="634"/>
      <c r="BF40" s="657"/>
      <c r="BG40" s="662" t="s">
        <v>335</v>
      </c>
      <c r="BH40" s="663"/>
      <c r="BI40" s="663"/>
      <c r="BJ40" s="663"/>
      <c r="BK40" s="663"/>
      <c r="BL40" s="211"/>
      <c r="BM40" s="619" t="s">
        <v>336</v>
      </c>
      <c r="BN40" s="619"/>
      <c r="BO40" s="619"/>
      <c r="BP40" s="619"/>
      <c r="BQ40" s="619"/>
      <c r="BR40" s="619"/>
      <c r="BS40" s="619"/>
      <c r="BT40" s="619"/>
      <c r="BU40" s="620"/>
      <c r="BV40" s="621">
        <v>89</v>
      </c>
      <c r="BW40" s="622"/>
      <c r="BX40" s="622"/>
      <c r="BY40" s="622"/>
      <c r="BZ40" s="622"/>
      <c r="CA40" s="622"/>
      <c r="CB40" s="658"/>
      <c r="CD40" s="618" t="s">
        <v>337</v>
      </c>
      <c r="CE40" s="619"/>
      <c r="CF40" s="619"/>
      <c r="CG40" s="619"/>
      <c r="CH40" s="619"/>
      <c r="CI40" s="619"/>
      <c r="CJ40" s="619"/>
      <c r="CK40" s="619"/>
      <c r="CL40" s="619"/>
      <c r="CM40" s="619"/>
      <c r="CN40" s="619"/>
      <c r="CO40" s="619"/>
      <c r="CP40" s="619"/>
      <c r="CQ40" s="620"/>
      <c r="CR40" s="621">
        <v>219064</v>
      </c>
      <c r="CS40" s="622"/>
      <c r="CT40" s="622"/>
      <c r="CU40" s="622"/>
      <c r="CV40" s="622"/>
      <c r="CW40" s="622"/>
      <c r="CX40" s="622"/>
      <c r="CY40" s="623"/>
      <c r="CZ40" s="624">
        <v>0.2</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15">
      <c r="B41" s="602" t="s">
        <v>338</v>
      </c>
      <c r="C41" s="603"/>
      <c r="D41" s="603"/>
      <c r="E41" s="603"/>
      <c r="F41" s="603"/>
      <c r="G41" s="603"/>
      <c r="H41" s="603"/>
      <c r="I41" s="603"/>
      <c r="J41" s="603"/>
      <c r="K41" s="603"/>
      <c r="L41" s="603"/>
      <c r="M41" s="603"/>
      <c r="N41" s="603"/>
      <c r="O41" s="603"/>
      <c r="P41" s="603"/>
      <c r="Q41" s="604"/>
      <c r="R41" s="605">
        <v>139510142</v>
      </c>
      <c r="S41" s="646"/>
      <c r="T41" s="646"/>
      <c r="U41" s="646"/>
      <c r="V41" s="646"/>
      <c r="W41" s="646"/>
      <c r="X41" s="646"/>
      <c r="Y41" s="649"/>
      <c r="Z41" s="650">
        <v>100</v>
      </c>
      <c r="AA41" s="650"/>
      <c r="AB41" s="650"/>
      <c r="AC41" s="650"/>
      <c r="AD41" s="651">
        <v>72711829</v>
      </c>
      <c r="AE41" s="651"/>
      <c r="AF41" s="651"/>
      <c r="AG41" s="651"/>
      <c r="AH41" s="651"/>
      <c r="AI41" s="651"/>
      <c r="AJ41" s="651"/>
      <c r="AK41" s="651"/>
      <c r="AL41" s="608">
        <v>100</v>
      </c>
      <c r="AM41" s="652"/>
      <c r="AN41" s="652"/>
      <c r="AO41" s="653"/>
      <c r="AQ41" s="654" t="s">
        <v>339</v>
      </c>
      <c r="AR41" s="655"/>
      <c r="AS41" s="655"/>
      <c r="AT41" s="655"/>
      <c r="AU41" s="655"/>
      <c r="AV41" s="655"/>
      <c r="AW41" s="655"/>
      <c r="AX41" s="655"/>
      <c r="AY41" s="656"/>
      <c r="AZ41" s="621">
        <v>2485096</v>
      </c>
      <c r="BA41" s="622"/>
      <c r="BB41" s="622"/>
      <c r="BC41" s="622"/>
      <c r="BD41" s="634"/>
      <c r="BE41" s="634"/>
      <c r="BF41" s="657"/>
      <c r="BG41" s="662"/>
      <c r="BH41" s="663"/>
      <c r="BI41" s="663"/>
      <c r="BJ41" s="663"/>
      <c r="BK41" s="663"/>
      <c r="BL41" s="211"/>
      <c r="BM41" s="619" t="s">
        <v>340</v>
      </c>
      <c r="BN41" s="619"/>
      <c r="BO41" s="619"/>
      <c r="BP41" s="619"/>
      <c r="BQ41" s="619"/>
      <c r="BR41" s="619"/>
      <c r="BS41" s="619"/>
      <c r="BT41" s="619"/>
      <c r="BU41" s="620"/>
      <c r="BV41" s="621">
        <v>1</v>
      </c>
      <c r="BW41" s="622"/>
      <c r="BX41" s="622"/>
      <c r="BY41" s="622"/>
      <c r="BZ41" s="622"/>
      <c r="CA41" s="622"/>
      <c r="CB41" s="658"/>
      <c r="CD41" s="618" t="s">
        <v>341</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342</v>
      </c>
      <c r="AR42" s="667"/>
      <c r="AS42" s="667"/>
      <c r="AT42" s="667"/>
      <c r="AU42" s="667"/>
      <c r="AV42" s="667"/>
      <c r="AW42" s="667"/>
      <c r="AX42" s="667"/>
      <c r="AY42" s="668"/>
      <c r="AZ42" s="605">
        <v>9279292</v>
      </c>
      <c r="BA42" s="646"/>
      <c r="BB42" s="646"/>
      <c r="BC42" s="646"/>
      <c r="BD42" s="606"/>
      <c r="BE42" s="606"/>
      <c r="BF42" s="669"/>
      <c r="BG42" s="664"/>
      <c r="BH42" s="665"/>
      <c r="BI42" s="665"/>
      <c r="BJ42" s="665"/>
      <c r="BK42" s="665"/>
      <c r="BL42" s="212"/>
      <c r="BM42" s="603" t="s">
        <v>343</v>
      </c>
      <c r="BN42" s="603"/>
      <c r="BO42" s="603"/>
      <c r="BP42" s="603"/>
      <c r="BQ42" s="603"/>
      <c r="BR42" s="603"/>
      <c r="BS42" s="603"/>
      <c r="BT42" s="603"/>
      <c r="BU42" s="604"/>
      <c r="BV42" s="605">
        <v>382</v>
      </c>
      <c r="BW42" s="646"/>
      <c r="BX42" s="646"/>
      <c r="BY42" s="646"/>
      <c r="BZ42" s="646"/>
      <c r="CA42" s="646"/>
      <c r="CB42" s="647"/>
      <c r="CD42" s="618" t="s">
        <v>344</v>
      </c>
      <c r="CE42" s="619"/>
      <c r="CF42" s="619"/>
      <c r="CG42" s="619"/>
      <c r="CH42" s="619"/>
      <c r="CI42" s="619"/>
      <c r="CJ42" s="619"/>
      <c r="CK42" s="619"/>
      <c r="CL42" s="619"/>
      <c r="CM42" s="619"/>
      <c r="CN42" s="619"/>
      <c r="CO42" s="619"/>
      <c r="CP42" s="619"/>
      <c r="CQ42" s="620"/>
      <c r="CR42" s="621">
        <v>6597009</v>
      </c>
      <c r="CS42" s="634"/>
      <c r="CT42" s="634"/>
      <c r="CU42" s="634"/>
      <c r="CV42" s="634"/>
      <c r="CW42" s="634"/>
      <c r="CX42" s="634"/>
      <c r="CY42" s="635"/>
      <c r="CZ42" s="624">
        <v>4.9000000000000004</v>
      </c>
      <c r="DA42" s="636"/>
      <c r="DB42" s="636"/>
      <c r="DC42" s="637"/>
      <c r="DD42" s="627">
        <v>1499548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345</v>
      </c>
      <c r="CD43" s="618" t="s">
        <v>346</v>
      </c>
      <c r="CE43" s="619"/>
      <c r="CF43" s="619"/>
      <c r="CG43" s="619"/>
      <c r="CH43" s="619"/>
      <c r="CI43" s="619"/>
      <c r="CJ43" s="619"/>
      <c r="CK43" s="619"/>
      <c r="CL43" s="619"/>
      <c r="CM43" s="619"/>
      <c r="CN43" s="619"/>
      <c r="CO43" s="619"/>
      <c r="CP43" s="619"/>
      <c r="CQ43" s="620"/>
      <c r="CR43" s="621">
        <v>305459</v>
      </c>
      <c r="CS43" s="634"/>
      <c r="CT43" s="634"/>
      <c r="CU43" s="634"/>
      <c r="CV43" s="634"/>
      <c r="CW43" s="634"/>
      <c r="CX43" s="634"/>
      <c r="CY43" s="635"/>
      <c r="CZ43" s="624">
        <v>0.2</v>
      </c>
      <c r="DA43" s="636"/>
      <c r="DB43" s="636"/>
      <c r="DC43" s="637"/>
      <c r="DD43" s="627">
        <v>305172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295</v>
      </c>
      <c r="CE44" s="641"/>
      <c r="CF44" s="618" t="s">
        <v>348</v>
      </c>
      <c r="CG44" s="619"/>
      <c r="CH44" s="619"/>
      <c r="CI44" s="619"/>
      <c r="CJ44" s="619"/>
      <c r="CK44" s="619"/>
      <c r="CL44" s="619"/>
      <c r="CM44" s="619"/>
      <c r="CN44" s="619"/>
      <c r="CO44" s="619"/>
      <c r="CP44" s="619"/>
      <c r="CQ44" s="620"/>
      <c r="CR44" s="621">
        <v>6597009</v>
      </c>
      <c r="CS44" s="622"/>
      <c r="CT44" s="622"/>
      <c r="CU44" s="622"/>
      <c r="CV44" s="622"/>
      <c r="CW44" s="622"/>
      <c r="CX44" s="622"/>
      <c r="CY44" s="623"/>
      <c r="CZ44" s="624">
        <v>4.9000000000000004</v>
      </c>
      <c r="DA44" s="625"/>
      <c r="DB44" s="625"/>
      <c r="DC44" s="626"/>
      <c r="DD44" s="627">
        <v>1499548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350</v>
      </c>
      <c r="CG45" s="619"/>
      <c r="CH45" s="619"/>
      <c r="CI45" s="619"/>
      <c r="CJ45" s="619"/>
      <c r="CK45" s="619"/>
      <c r="CL45" s="619"/>
      <c r="CM45" s="619"/>
      <c r="CN45" s="619"/>
      <c r="CO45" s="619"/>
      <c r="CP45" s="619"/>
      <c r="CQ45" s="620"/>
      <c r="CR45" s="621">
        <v>2266153</v>
      </c>
      <c r="CS45" s="634"/>
      <c r="CT45" s="634"/>
      <c r="CU45" s="634"/>
      <c r="CV45" s="634"/>
      <c r="CW45" s="634"/>
      <c r="CX45" s="634"/>
      <c r="CY45" s="635"/>
      <c r="CZ45" s="624">
        <v>1.7</v>
      </c>
      <c r="DA45" s="636"/>
      <c r="DB45" s="636"/>
      <c r="DC45" s="637"/>
      <c r="DD45" s="627">
        <v>107458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351</v>
      </c>
      <c r="CG46" s="619"/>
      <c r="CH46" s="619"/>
      <c r="CI46" s="619"/>
      <c r="CJ46" s="619"/>
      <c r="CK46" s="619"/>
      <c r="CL46" s="619"/>
      <c r="CM46" s="619"/>
      <c r="CN46" s="619"/>
      <c r="CO46" s="619"/>
      <c r="CP46" s="619"/>
      <c r="CQ46" s="620"/>
      <c r="CR46" s="621">
        <v>3780938</v>
      </c>
      <c r="CS46" s="622"/>
      <c r="CT46" s="622"/>
      <c r="CU46" s="622"/>
      <c r="CV46" s="622"/>
      <c r="CW46" s="622"/>
      <c r="CX46" s="622"/>
      <c r="CY46" s="623"/>
      <c r="CZ46" s="624">
        <v>2.8</v>
      </c>
      <c r="DA46" s="625"/>
      <c r="DB46" s="625"/>
      <c r="DC46" s="626"/>
      <c r="DD46" s="627">
        <v>1344212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352</v>
      </c>
      <c r="CG47" s="619"/>
      <c r="CH47" s="619"/>
      <c r="CI47" s="619"/>
      <c r="CJ47" s="619"/>
      <c r="CK47" s="619"/>
      <c r="CL47" s="619"/>
      <c r="CM47" s="619"/>
      <c r="CN47" s="619"/>
      <c r="CO47" s="619"/>
      <c r="CP47" s="619"/>
      <c r="CQ47" s="620"/>
      <c r="CR47" s="621" t="s">
        <v>123</v>
      </c>
      <c r="CS47" s="634"/>
      <c r="CT47" s="634"/>
      <c r="CU47" s="634"/>
      <c r="CV47" s="634"/>
      <c r="CW47" s="634"/>
      <c r="CX47" s="634"/>
      <c r="CY47" s="635"/>
      <c r="CZ47" s="624" t="s">
        <v>123</v>
      </c>
      <c r="DA47" s="636"/>
      <c r="DB47" s="636"/>
      <c r="DC47" s="637"/>
      <c r="DD47" s="627" t="s">
        <v>123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353</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354</v>
      </c>
      <c r="CE49" s="603"/>
      <c r="CF49" s="603"/>
      <c r="CG49" s="603"/>
      <c r="CH49" s="603"/>
      <c r="CI49" s="603"/>
      <c r="CJ49" s="603"/>
      <c r="CK49" s="603"/>
      <c r="CL49" s="603"/>
      <c r="CM49" s="603"/>
      <c r="CN49" s="603"/>
      <c r="CO49" s="603"/>
      <c r="CP49" s="603"/>
      <c r="CQ49" s="604"/>
      <c r="CR49" s="605">
        <v>135601470</v>
      </c>
      <c r="CS49" s="606"/>
      <c r="CT49" s="606"/>
      <c r="CU49" s="606"/>
      <c r="CV49" s="606"/>
      <c r="CW49" s="606"/>
      <c r="CX49" s="606"/>
      <c r="CY49" s="607"/>
      <c r="CZ49" s="608">
        <v>100</v>
      </c>
      <c r="DA49" s="609"/>
      <c r="DB49" s="609"/>
      <c r="DC49" s="610"/>
      <c r="DD49" s="611">
        <v>89019942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7fe54MVMhVrMgluD/gHcnTFR+A3JHykWqbXWikmK6NhfcTRYr4OSgQ9Zzr0oG7+02ikowPIMGEKrx9AHL1btw==" saltValue="1st4lHFpGcRJJBBk/ogT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election activeCell="B7" sqref="B7:P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355</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356</v>
      </c>
      <c r="DK2" s="1092"/>
      <c r="DL2" s="1092"/>
      <c r="DM2" s="1092"/>
      <c r="DN2" s="1092"/>
      <c r="DO2" s="1093"/>
      <c r="DP2" s="216"/>
      <c r="DQ2" s="1091" t="s">
        <v>357</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360</v>
      </c>
      <c r="B5" s="996"/>
      <c r="C5" s="996"/>
      <c r="D5" s="996"/>
      <c r="E5" s="996"/>
      <c r="F5" s="996"/>
      <c r="G5" s="996"/>
      <c r="H5" s="996"/>
      <c r="I5" s="996"/>
      <c r="J5" s="996"/>
      <c r="K5" s="996"/>
      <c r="L5" s="996"/>
      <c r="M5" s="996"/>
      <c r="N5" s="996"/>
      <c r="O5" s="996"/>
      <c r="P5" s="997"/>
      <c r="Q5" s="1001" t="s">
        <v>361</v>
      </c>
      <c r="R5" s="1002"/>
      <c r="S5" s="1002"/>
      <c r="T5" s="1002"/>
      <c r="U5" s="1003"/>
      <c r="V5" s="1001" t="s">
        <v>362</v>
      </c>
      <c r="W5" s="1002"/>
      <c r="X5" s="1002"/>
      <c r="Y5" s="1002"/>
      <c r="Z5" s="1003"/>
      <c r="AA5" s="1001" t="s">
        <v>363</v>
      </c>
      <c r="AB5" s="1002"/>
      <c r="AC5" s="1002"/>
      <c r="AD5" s="1002"/>
      <c r="AE5" s="1002"/>
      <c r="AF5" s="1094" t="s">
        <v>364</v>
      </c>
      <c r="AG5" s="1002"/>
      <c r="AH5" s="1002"/>
      <c r="AI5" s="1002"/>
      <c r="AJ5" s="1015"/>
      <c r="AK5" s="1002" t="s">
        <v>365</v>
      </c>
      <c r="AL5" s="1002"/>
      <c r="AM5" s="1002"/>
      <c r="AN5" s="1002"/>
      <c r="AO5" s="1003"/>
      <c r="AP5" s="1001" t="s">
        <v>366</v>
      </c>
      <c r="AQ5" s="1002"/>
      <c r="AR5" s="1002"/>
      <c r="AS5" s="1002"/>
      <c r="AT5" s="1003"/>
      <c r="AU5" s="1001" t="s">
        <v>367</v>
      </c>
      <c r="AV5" s="1002"/>
      <c r="AW5" s="1002"/>
      <c r="AX5" s="1002"/>
      <c r="AY5" s="1015"/>
      <c r="AZ5" s="220"/>
      <c r="BA5" s="220"/>
      <c r="BB5" s="220"/>
      <c r="BC5" s="220"/>
      <c r="BD5" s="220"/>
      <c r="BE5" s="221"/>
      <c r="BF5" s="221"/>
      <c r="BG5" s="221"/>
      <c r="BH5" s="221"/>
      <c r="BI5" s="221"/>
      <c r="BJ5" s="221"/>
      <c r="BK5" s="221"/>
      <c r="BL5" s="221"/>
      <c r="BM5" s="221"/>
      <c r="BN5" s="221"/>
      <c r="BO5" s="221"/>
      <c r="BP5" s="221"/>
      <c r="BQ5" s="995" t="s">
        <v>368</v>
      </c>
      <c r="BR5" s="996"/>
      <c r="BS5" s="996"/>
      <c r="BT5" s="996"/>
      <c r="BU5" s="996"/>
      <c r="BV5" s="996"/>
      <c r="BW5" s="996"/>
      <c r="BX5" s="996"/>
      <c r="BY5" s="996"/>
      <c r="BZ5" s="996"/>
      <c r="CA5" s="996"/>
      <c r="CB5" s="996"/>
      <c r="CC5" s="996"/>
      <c r="CD5" s="996"/>
      <c r="CE5" s="996"/>
      <c r="CF5" s="996"/>
      <c r="CG5" s="997"/>
      <c r="CH5" s="1001" t="s">
        <v>369</v>
      </c>
      <c r="CI5" s="1002"/>
      <c r="CJ5" s="1002"/>
      <c r="CK5" s="1002"/>
      <c r="CL5" s="1003"/>
      <c r="CM5" s="1001" t="s">
        <v>370</v>
      </c>
      <c r="CN5" s="1002"/>
      <c r="CO5" s="1002"/>
      <c r="CP5" s="1002"/>
      <c r="CQ5" s="1003"/>
      <c r="CR5" s="1001" t="s">
        <v>371</v>
      </c>
      <c r="CS5" s="1002"/>
      <c r="CT5" s="1002"/>
      <c r="CU5" s="1002"/>
      <c r="CV5" s="1003"/>
      <c r="CW5" s="1001" t="s">
        <v>372</v>
      </c>
      <c r="CX5" s="1002"/>
      <c r="CY5" s="1002"/>
      <c r="CZ5" s="1002"/>
      <c r="DA5" s="1003"/>
      <c r="DB5" s="1001" t="s">
        <v>373</v>
      </c>
      <c r="DC5" s="1002"/>
      <c r="DD5" s="1002"/>
      <c r="DE5" s="1002"/>
      <c r="DF5" s="1003"/>
      <c r="DG5" s="1084" t="s">
        <v>374</v>
      </c>
      <c r="DH5" s="1085"/>
      <c r="DI5" s="1085"/>
      <c r="DJ5" s="1085"/>
      <c r="DK5" s="1086"/>
      <c r="DL5" s="1084" t="s">
        <v>375</v>
      </c>
      <c r="DM5" s="1085"/>
      <c r="DN5" s="1085"/>
      <c r="DO5" s="1085"/>
      <c r="DP5" s="1086"/>
      <c r="DQ5" s="1001" t="s">
        <v>376</v>
      </c>
      <c r="DR5" s="1002"/>
      <c r="DS5" s="1002"/>
      <c r="DT5" s="1002"/>
      <c r="DU5" s="1003"/>
      <c r="DV5" s="1001" t="s">
        <v>367</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377</v>
      </c>
      <c r="C7" s="1048"/>
      <c r="D7" s="1048"/>
      <c r="E7" s="1048"/>
      <c r="F7" s="1048"/>
      <c r="G7" s="1048"/>
      <c r="H7" s="1048"/>
      <c r="I7" s="1048"/>
      <c r="J7" s="1048"/>
      <c r="K7" s="1048"/>
      <c r="L7" s="1048"/>
      <c r="M7" s="1048"/>
      <c r="N7" s="1048"/>
      <c r="O7" s="1048"/>
      <c r="P7" s="1049"/>
      <c r="Q7" s="1102">
        <v>142517</v>
      </c>
      <c r="R7" s="1103"/>
      <c r="S7" s="1103"/>
      <c r="T7" s="1103"/>
      <c r="U7" s="1103"/>
      <c r="V7" s="1103">
        <v>138679</v>
      </c>
      <c r="W7" s="1103"/>
      <c r="X7" s="1103"/>
      <c r="Y7" s="1103"/>
      <c r="Z7" s="1103"/>
      <c r="AA7" s="1103">
        <v>3838</v>
      </c>
      <c r="AB7" s="1103"/>
      <c r="AC7" s="1103"/>
      <c r="AD7" s="1103"/>
      <c r="AE7" s="1104"/>
      <c r="AF7" s="1105">
        <v>3652</v>
      </c>
      <c r="AG7" s="1106"/>
      <c r="AH7" s="1106"/>
      <c r="AI7" s="1106"/>
      <c r="AJ7" s="1107"/>
      <c r="AK7" s="1108">
        <v>6234</v>
      </c>
      <c r="AL7" s="1109"/>
      <c r="AM7" s="1109"/>
      <c r="AN7" s="1109"/>
      <c r="AO7" s="1109"/>
      <c r="AP7" s="1109">
        <v>112319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569</v>
      </c>
      <c r="BT7" s="1100"/>
      <c r="BU7" s="1100"/>
      <c r="BV7" s="1100"/>
      <c r="BW7" s="1100"/>
      <c r="BX7" s="1100"/>
      <c r="BY7" s="1100"/>
      <c r="BZ7" s="1100"/>
      <c r="CA7" s="1100"/>
      <c r="CB7" s="1100"/>
      <c r="CC7" s="1100"/>
      <c r="CD7" s="1100"/>
      <c r="CE7" s="1100"/>
      <c r="CF7" s="1100"/>
      <c r="CG7" s="1112"/>
      <c r="CH7" s="1096">
        <v>12</v>
      </c>
      <c r="CI7" s="1097"/>
      <c r="CJ7" s="1097"/>
      <c r="CK7" s="1097"/>
      <c r="CL7" s="1098"/>
      <c r="CM7" s="1096">
        <v>64</v>
      </c>
      <c r="CN7" s="1097"/>
      <c r="CO7" s="1097"/>
      <c r="CP7" s="1097"/>
      <c r="CQ7" s="1098"/>
      <c r="CR7" s="1096">
        <v>5</v>
      </c>
      <c r="CS7" s="1097"/>
      <c r="CT7" s="1097"/>
      <c r="CU7" s="1097"/>
      <c r="CV7" s="1098"/>
      <c r="CW7" s="1096">
        <v>545</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378</v>
      </c>
      <c r="C8" s="1031"/>
      <c r="D8" s="1031"/>
      <c r="E8" s="1031"/>
      <c r="F8" s="1031"/>
      <c r="G8" s="1031"/>
      <c r="H8" s="1031"/>
      <c r="I8" s="1031"/>
      <c r="J8" s="1031"/>
      <c r="K8" s="1031"/>
      <c r="L8" s="1031"/>
      <c r="M8" s="1031"/>
      <c r="N8" s="1031"/>
      <c r="O8" s="1031"/>
      <c r="P8" s="1032"/>
      <c r="Q8" s="1038">
        <v>178</v>
      </c>
      <c r="R8" s="1039"/>
      <c r="S8" s="1039"/>
      <c r="T8" s="1039"/>
      <c r="U8" s="1039"/>
      <c r="V8" s="1039">
        <v>107</v>
      </c>
      <c r="W8" s="1039"/>
      <c r="X8" s="1039"/>
      <c r="Y8" s="1039"/>
      <c r="Z8" s="1039"/>
      <c r="AA8" s="1039">
        <v>71</v>
      </c>
      <c r="AB8" s="1039"/>
      <c r="AC8" s="1039"/>
      <c r="AD8" s="1039"/>
      <c r="AE8" s="1040"/>
      <c r="AF8" s="1035">
        <v>-27</v>
      </c>
      <c r="AG8" s="1036"/>
      <c r="AH8" s="1036"/>
      <c r="AI8" s="1036"/>
      <c r="AJ8" s="1037"/>
      <c r="AK8" s="1080" t="s">
        <v>496</v>
      </c>
      <c r="AL8" s="1081"/>
      <c r="AM8" s="1081"/>
      <c r="AN8" s="1081"/>
      <c r="AO8" s="1081"/>
      <c r="AP8" s="1081" t="s">
        <v>496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570</v>
      </c>
      <c r="BT8" s="993"/>
      <c r="BU8" s="993"/>
      <c r="BV8" s="993"/>
      <c r="BW8" s="993"/>
      <c r="BX8" s="993"/>
      <c r="BY8" s="993"/>
      <c r="BZ8" s="993"/>
      <c r="CA8" s="993"/>
      <c r="CB8" s="993"/>
      <c r="CC8" s="993"/>
      <c r="CD8" s="993"/>
      <c r="CE8" s="993"/>
      <c r="CF8" s="993"/>
      <c r="CG8" s="1014"/>
      <c r="CH8" s="989">
        <v>9</v>
      </c>
      <c r="CI8" s="990"/>
      <c r="CJ8" s="990"/>
      <c r="CK8" s="990"/>
      <c r="CL8" s="991"/>
      <c r="CM8" s="989">
        <v>142</v>
      </c>
      <c r="CN8" s="990"/>
      <c r="CO8" s="990"/>
      <c r="CP8" s="990"/>
      <c r="CQ8" s="991"/>
      <c r="CR8" s="989">
        <v>30</v>
      </c>
      <c r="CS8" s="990"/>
      <c r="CT8" s="990"/>
      <c r="CU8" s="990"/>
      <c r="CV8" s="991"/>
      <c r="CW8" s="989">
        <v>43</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571</v>
      </c>
      <c r="BT9" s="993"/>
      <c r="BU9" s="993"/>
      <c r="BV9" s="993"/>
      <c r="BW9" s="993"/>
      <c r="BX9" s="993"/>
      <c r="BY9" s="993"/>
      <c r="BZ9" s="993"/>
      <c r="CA9" s="993"/>
      <c r="CB9" s="993"/>
      <c r="CC9" s="993"/>
      <c r="CD9" s="993"/>
      <c r="CE9" s="993"/>
      <c r="CF9" s="993"/>
      <c r="CG9" s="1014"/>
      <c r="CH9" s="989">
        <v>-17</v>
      </c>
      <c r="CI9" s="990"/>
      <c r="CJ9" s="990"/>
      <c r="CK9" s="990"/>
      <c r="CL9" s="991"/>
      <c r="CM9" s="989">
        <v>2276</v>
      </c>
      <c r="CN9" s="990"/>
      <c r="CO9" s="990"/>
      <c r="CP9" s="990"/>
      <c r="CQ9" s="991"/>
      <c r="CR9" s="989">
        <v>1000</v>
      </c>
      <c r="CS9" s="990"/>
      <c r="CT9" s="990"/>
      <c r="CU9" s="990"/>
      <c r="CV9" s="991"/>
      <c r="CW9" s="989">
        <v>0</v>
      </c>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572</v>
      </c>
      <c r="BT10" s="993"/>
      <c r="BU10" s="993"/>
      <c r="BV10" s="993"/>
      <c r="BW10" s="993"/>
      <c r="BX10" s="993"/>
      <c r="BY10" s="993"/>
      <c r="BZ10" s="993"/>
      <c r="CA10" s="993"/>
      <c r="CB10" s="993"/>
      <c r="CC10" s="993"/>
      <c r="CD10" s="993"/>
      <c r="CE10" s="993"/>
      <c r="CF10" s="993"/>
      <c r="CG10" s="1014"/>
      <c r="CH10" s="989">
        <v>-28</v>
      </c>
      <c r="CI10" s="990"/>
      <c r="CJ10" s="990"/>
      <c r="CK10" s="990"/>
      <c r="CL10" s="991"/>
      <c r="CM10" s="989">
        <v>5841</v>
      </c>
      <c r="CN10" s="990"/>
      <c r="CO10" s="990"/>
      <c r="CP10" s="990"/>
      <c r="CQ10" s="991"/>
      <c r="CR10" s="989">
        <v>6396</v>
      </c>
      <c r="CS10" s="990"/>
      <c r="CT10" s="990"/>
      <c r="CU10" s="990"/>
      <c r="CV10" s="991"/>
      <c r="CW10" s="989">
        <v>536</v>
      </c>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v>139510</v>
      </c>
      <c r="R23" s="1061"/>
      <c r="S23" s="1061"/>
      <c r="T23" s="1061"/>
      <c r="U23" s="1061"/>
      <c r="V23" s="1061">
        <v>135601</v>
      </c>
      <c r="W23" s="1061"/>
      <c r="X23" s="1061"/>
      <c r="Y23" s="1061"/>
      <c r="Z23" s="1061"/>
      <c r="AA23" s="1061">
        <v>3909</v>
      </c>
      <c r="AB23" s="1061"/>
      <c r="AC23" s="1061"/>
      <c r="AD23" s="1061"/>
      <c r="AE23" s="1068"/>
      <c r="AF23" s="1069">
        <v>3625</v>
      </c>
      <c r="AG23" s="1061"/>
      <c r="AH23" s="1061"/>
      <c r="AI23" s="1061"/>
      <c r="AJ23" s="1070"/>
      <c r="AK23" s="1071"/>
      <c r="AL23" s="1072"/>
      <c r="AM23" s="1072"/>
      <c r="AN23" s="1072"/>
      <c r="AO23" s="1072"/>
      <c r="AP23" s="1061">
        <v>112319</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360</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367</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30742</v>
      </c>
      <c r="R28" s="1051"/>
      <c r="S28" s="1051"/>
      <c r="T28" s="1051"/>
      <c r="U28" s="1051"/>
      <c r="V28" s="1051">
        <v>30723</v>
      </c>
      <c r="W28" s="1051"/>
      <c r="X28" s="1051"/>
      <c r="Y28" s="1051"/>
      <c r="Z28" s="1051"/>
      <c r="AA28" s="1051">
        <v>19</v>
      </c>
      <c r="AB28" s="1051"/>
      <c r="AC28" s="1051"/>
      <c r="AD28" s="1051"/>
      <c r="AE28" s="1052"/>
      <c r="AF28" s="1053">
        <v>19</v>
      </c>
      <c r="AG28" s="1051"/>
      <c r="AH28" s="1051"/>
      <c r="AI28" s="1051"/>
      <c r="AJ28" s="1054"/>
      <c r="AK28" s="1042">
        <v>0</v>
      </c>
      <c r="AL28" s="1043"/>
      <c r="AM28" s="1043"/>
      <c r="AN28" s="1043"/>
      <c r="AO28" s="1043"/>
      <c r="AP28" s="1043" t="s">
        <v>496</v>
      </c>
      <c r="AQ28" s="1043"/>
      <c r="AR28" s="1043"/>
      <c r="AS28" s="1043"/>
      <c r="AT28" s="1043"/>
      <c r="AU28" s="1043" t="s">
        <v>496</v>
      </c>
      <c r="AV28" s="1043"/>
      <c r="AW28" s="1043"/>
      <c r="AX28" s="1043"/>
      <c r="AY28" s="1043"/>
      <c r="AZ28" s="1044" t="s">
        <v>496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26188</v>
      </c>
      <c r="R29" s="1039"/>
      <c r="S29" s="1039"/>
      <c r="T29" s="1039"/>
      <c r="U29" s="1039"/>
      <c r="V29" s="1039">
        <v>26131</v>
      </c>
      <c r="W29" s="1039"/>
      <c r="X29" s="1039"/>
      <c r="Y29" s="1039"/>
      <c r="Z29" s="1039"/>
      <c r="AA29" s="1039">
        <v>58</v>
      </c>
      <c r="AB29" s="1039"/>
      <c r="AC29" s="1039"/>
      <c r="AD29" s="1039"/>
      <c r="AE29" s="1040"/>
      <c r="AF29" s="1035">
        <v>58</v>
      </c>
      <c r="AG29" s="1036"/>
      <c r="AH29" s="1036"/>
      <c r="AI29" s="1036"/>
      <c r="AJ29" s="1037"/>
      <c r="AK29" s="980">
        <v>2485</v>
      </c>
      <c r="AL29" s="971"/>
      <c r="AM29" s="971"/>
      <c r="AN29" s="971"/>
      <c r="AO29" s="971"/>
      <c r="AP29" s="971" t="s">
        <v>496</v>
      </c>
      <c r="AQ29" s="971"/>
      <c r="AR29" s="971"/>
      <c r="AS29" s="971"/>
      <c r="AT29" s="971"/>
      <c r="AU29" s="971" t="s">
        <v>496</v>
      </c>
      <c r="AV29" s="971"/>
      <c r="AW29" s="971"/>
      <c r="AX29" s="971"/>
      <c r="AY29" s="971"/>
      <c r="AZ29" s="1041" t="s">
        <v>496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32551</v>
      </c>
      <c r="R30" s="1039"/>
      <c r="S30" s="1039"/>
      <c r="T30" s="1039"/>
      <c r="U30" s="1039"/>
      <c r="V30" s="1039">
        <v>31915</v>
      </c>
      <c r="W30" s="1039"/>
      <c r="X30" s="1039"/>
      <c r="Y30" s="1039"/>
      <c r="Z30" s="1039"/>
      <c r="AA30" s="1039">
        <v>636</v>
      </c>
      <c r="AB30" s="1039"/>
      <c r="AC30" s="1039"/>
      <c r="AD30" s="1039"/>
      <c r="AE30" s="1040"/>
      <c r="AF30" s="1035">
        <v>636</v>
      </c>
      <c r="AG30" s="1036"/>
      <c r="AH30" s="1036"/>
      <c r="AI30" s="1036"/>
      <c r="AJ30" s="1037"/>
      <c r="AK30" s="980">
        <v>4821</v>
      </c>
      <c r="AL30" s="971"/>
      <c r="AM30" s="971"/>
      <c r="AN30" s="971"/>
      <c r="AO30" s="971"/>
      <c r="AP30" s="971" t="s">
        <v>496</v>
      </c>
      <c r="AQ30" s="971"/>
      <c r="AR30" s="971"/>
      <c r="AS30" s="971"/>
      <c r="AT30" s="971"/>
      <c r="AU30" s="971" t="s">
        <v>496</v>
      </c>
      <c r="AV30" s="971"/>
      <c r="AW30" s="971"/>
      <c r="AX30" s="971"/>
      <c r="AY30" s="971"/>
      <c r="AZ30" s="1041" t="s">
        <v>496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4304</v>
      </c>
      <c r="R31" s="1039"/>
      <c r="S31" s="1039"/>
      <c r="T31" s="1039"/>
      <c r="U31" s="1039"/>
      <c r="V31" s="1039">
        <v>4191</v>
      </c>
      <c r="W31" s="1039"/>
      <c r="X31" s="1039"/>
      <c r="Y31" s="1039"/>
      <c r="Z31" s="1039"/>
      <c r="AA31" s="1039">
        <v>113</v>
      </c>
      <c r="AB31" s="1039"/>
      <c r="AC31" s="1039"/>
      <c r="AD31" s="1039"/>
      <c r="AE31" s="1040"/>
      <c r="AF31" s="1035">
        <v>113</v>
      </c>
      <c r="AG31" s="1036"/>
      <c r="AH31" s="1036"/>
      <c r="AI31" s="1036"/>
      <c r="AJ31" s="1037"/>
      <c r="AK31" s="980">
        <v>4294</v>
      </c>
      <c r="AL31" s="971"/>
      <c r="AM31" s="971"/>
      <c r="AN31" s="971"/>
      <c r="AO31" s="971"/>
      <c r="AP31" s="971" t="s">
        <v>496</v>
      </c>
      <c r="AQ31" s="971"/>
      <c r="AR31" s="971"/>
      <c r="AS31" s="971"/>
      <c r="AT31" s="971"/>
      <c r="AU31" s="971" t="s">
        <v>496</v>
      </c>
      <c r="AV31" s="971"/>
      <c r="AW31" s="971"/>
      <c r="AX31" s="971"/>
      <c r="AY31" s="971"/>
      <c r="AZ31" s="1041" t="s">
        <v>496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239</v>
      </c>
      <c r="R32" s="1039"/>
      <c r="S32" s="1039"/>
      <c r="T32" s="1039"/>
      <c r="U32" s="1039"/>
      <c r="V32" s="1039">
        <v>218</v>
      </c>
      <c r="W32" s="1039"/>
      <c r="X32" s="1039"/>
      <c r="Y32" s="1039"/>
      <c r="Z32" s="1039"/>
      <c r="AA32" s="1039">
        <v>21</v>
      </c>
      <c r="AB32" s="1039"/>
      <c r="AC32" s="1039"/>
      <c r="AD32" s="1039"/>
      <c r="AE32" s="1040"/>
      <c r="AF32" s="1035">
        <v>21</v>
      </c>
      <c r="AG32" s="1036"/>
      <c r="AH32" s="1036"/>
      <c r="AI32" s="1036"/>
      <c r="AJ32" s="1037"/>
      <c r="AK32" s="980">
        <v>151</v>
      </c>
      <c r="AL32" s="971"/>
      <c r="AM32" s="971"/>
      <c r="AN32" s="971"/>
      <c r="AO32" s="971"/>
      <c r="AP32" s="971" t="s">
        <v>496</v>
      </c>
      <c r="AQ32" s="971"/>
      <c r="AR32" s="971"/>
      <c r="AS32" s="971"/>
      <c r="AT32" s="971"/>
      <c r="AU32" s="971" t="s">
        <v>496</v>
      </c>
      <c r="AV32" s="971"/>
      <c r="AW32" s="971"/>
      <c r="AX32" s="971"/>
      <c r="AY32" s="971"/>
      <c r="AZ32" s="1041" t="s">
        <v>496</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144</v>
      </c>
      <c r="C33" s="1031"/>
      <c r="D33" s="1031"/>
      <c r="E33" s="1031"/>
      <c r="F33" s="1031"/>
      <c r="G33" s="1031"/>
      <c r="H33" s="1031"/>
      <c r="I33" s="1031"/>
      <c r="J33" s="1031"/>
      <c r="K33" s="1031"/>
      <c r="L33" s="1031"/>
      <c r="M33" s="1031"/>
      <c r="N33" s="1031"/>
      <c r="O33" s="1031"/>
      <c r="P33" s="1032"/>
      <c r="Q33" s="1038">
        <v>11366</v>
      </c>
      <c r="R33" s="1039"/>
      <c r="S33" s="1039"/>
      <c r="T33" s="1039"/>
      <c r="U33" s="1039"/>
      <c r="V33" s="1039">
        <v>12465</v>
      </c>
      <c r="W33" s="1039"/>
      <c r="X33" s="1039"/>
      <c r="Y33" s="1039"/>
      <c r="Z33" s="1039"/>
      <c r="AA33" s="1039">
        <v>-1099</v>
      </c>
      <c r="AB33" s="1039"/>
      <c r="AC33" s="1039"/>
      <c r="AD33" s="1039"/>
      <c r="AE33" s="1040"/>
      <c r="AF33" s="1035">
        <v>-1233</v>
      </c>
      <c r="AG33" s="1036"/>
      <c r="AH33" s="1036"/>
      <c r="AI33" s="1036"/>
      <c r="AJ33" s="1037"/>
      <c r="AK33" s="980">
        <v>2710</v>
      </c>
      <c r="AL33" s="971"/>
      <c r="AM33" s="971"/>
      <c r="AN33" s="971"/>
      <c r="AO33" s="971"/>
      <c r="AP33" s="971">
        <v>4264</v>
      </c>
      <c r="AQ33" s="971"/>
      <c r="AR33" s="971"/>
      <c r="AS33" s="971"/>
      <c r="AT33" s="971"/>
      <c r="AU33" s="971">
        <v>2328</v>
      </c>
      <c r="AV33" s="971"/>
      <c r="AW33" s="971"/>
      <c r="AX33" s="971"/>
      <c r="AY33" s="971"/>
      <c r="AZ33" s="1041">
        <v>13.5</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151</v>
      </c>
      <c r="C34" s="1031"/>
      <c r="D34" s="1031"/>
      <c r="E34" s="1031"/>
      <c r="F34" s="1031"/>
      <c r="G34" s="1031"/>
      <c r="H34" s="1031"/>
      <c r="I34" s="1031"/>
      <c r="J34" s="1031"/>
      <c r="K34" s="1031"/>
      <c r="L34" s="1031"/>
      <c r="M34" s="1031"/>
      <c r="N34" s="1031"/>
      <c r="O34" s="1031"/>
      <c r="P34" s="1032"/>
      <c r="Q34" s="1038">
        <v>2440</v>
      </c>
      <c r="R34" s="1039"/>
      <c r="S34" s="1039"/>
      <c r="T34" s="1039"/>
      <c r="U34" s="1039"/>
      <c r="V34" s="1039">
        <v>2368</v>
      </c>
      <c r="W34" s="1039"/>
      <c r="X34" s="1039"/>
      <c r="Y34" s="1039"/>
      <c r="Z34" s="1039"/>
      <c r="AA34" s="1039">
        <v>73</v>
      </c>
      <c r="AB34" s="1039"/>
      <c r="AC34" s="1039"/>
      <c r="AD34" s="1039"/>
      <c r="AE34" s="1040"/>
      <c r="AF34" s="1035">
        <v>-119</v>
      </c>
      <c r="AG34" s="1036"/>
      <c r="AH34" s="1036"/>
      <c r="AI34" s="1036"/>
      <c r="AJ34" s="1037"/>
      <c r="AK34" s="980">
        <v>364</v>
      </c>
      <c r="AL34" s="971"/>
      <c r="AM34" s="971"/>
      <c r="AN34" s="971"/>
      <c r="AO34" s="971"/>
      <c r="AP34" s="971">
        <v>1632</v>
      </c>
      <c r="AQ34" s="971"/>
      <c r="AR34" s="971"/>
      <c r="AS34" s="971"/>
      <c r="AT34" s="971"/>
      <c r="AU34" s="971">
        <v>1620</v>
      </c>
      <c r="AV34" s="971"/>
      <c r="AW34" s="971"/>
      <c r="AX34" s="971"/>
      <c r="AY34" s="971"/>
      <c r="AZ34" s="1041">
        <v>5.9</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5721</v>
      </c>
      <c r="R35" s="1039"/>
      <c r="S35" s="1039"/>
      <c r="T35" s="1039"/>
      <c r="U35" s="1039"/>
      <c r="V35" s="1039">
        <v>5407</v>
      </c>
      <c r="W35" s="1039"/>
      <c r="X35" s="1039"/>
      <c r="Y35" s="1039"/>
      <c r="Z35" s="1039"/>
      <c r="AA35" s="1039">
        <v>314</v>
      </c>
      <c r="AB35" s="1039"/>
      <c r="AC35" s="1039"/>
      <c r="AD35" s="1039"/>
      <c r="AE35" s="1040"/>
      <c r="AF35" s="1035">
        <v>4605</v>
      </c>
      <c r="AG35" s="1036"/>
      <c r="AH35" s="1036"/>
      <c r="AI35" s="1036"/>
      <c r="AJ35" s="1037"/>
      <c r="AK35" s="980">
        <v>14</v>
      </c>
      <c r="AL35" s="971"/>
      <c r="AM35" s="971"/>
      <c r="AN35" s="971"/>
      <c r="AO35" s="971"/>
      <c r="AP35" s="971">
        <v>14161</v>
      </c>
      <c r="AQ35" s="971"/>
      <c r="AR35" s="971"/>
      <c r="AS35" s="971"/>
      <c r="AT35" s="971"/>
      <c r="AU35" s="971">
        <v>1014</v>
      </c>
      <c r="AV35" s="971"/>
      <c r="AW35" s="971"/>
      <c r="AX35" s="971"/>
      <c r="AY35" s="971"/>
      <c r="AZ35" s="1041" t="s">
        <v>496</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8280</v>
      </c>
      <c r="R36" s="1039"/>
      <c r="S36" s="1039"/>
      <c r="T36" s="1039"/>
      <c r="U36" s="1039"/>
      <c r="V36" s="1039">
        <v>7257</v>
      </c>
      <c r="W36" s="1039"/>
      <c r="X36" s="1039"/>
      <c r="Y36" s="1039"/>
      <c r="Z36" s="1039"/>
      <c r="AA36" s="1039">
        <v>1023</v>
      </c>
      <c r="AB36" s="1039"/>
      <c r="AC36" s="1039"/>
      <c r="AD36" s="1039"/>
      <c r="AE36" s="1040"/>
      <c r="AF36" s="1035" t="s">
        <v>123</v>
      </c>
      <c r="AG36" s="1036"/>
      <c r="AH36" s="1036"/>
      <c r="AI36" s="1036"/>
      <c r="AJ36" s="1037"/>
      <c r="AK36" s="980">
        <v>2638</v>
      </c>
      <c r="AL36" s="971"/>
      <c r="AM36" s="971"/>
      <c r="AN36" s="971"/>
      <c r="AO36" s="971"/>
      <c r="AP36" s="971">
        <v>56107</v>
      </c>
      <c r="AQ36" s="971"/>
      <c r="AR36" s="971"/>
      <c r="AS36" s="971"/>
      <c r="AT36" s="971"/>
      <c r="AU36" s="971">
        <v>22555</v>
      </c>
      <c r="AV36" s="971"/>
      <c r="AW36" s="971"/>
      <c r="AX36" s="971"/>
      <c r="AY36" s="971"/>
      <c r="AZ36" s="1041" t="s">
        <v>496</v>
      </c>
      <c r="BA36" s="1041"/>
      <c r="BB36" s="1041"/>
      <c r="BC36" s="1041"/>
      <c r="BD36" s="1041"/>
      <c r="BE36" s="972" t="s">
        <v>397</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400</v>
      </c>
      <c r="C37" s="1031"/>
      <c r="D37" s="1031"/>
      <c r="E37" s="1031"/>
      <c r="F37" s="1031"/>
      <c r="G37" s="1031"/>
      <c r="H37" s="1031"/>
      <c r="I37" s="1031"/>
      <c r="J37" s="1031"/>
      <c r="K37" s="1031"/>
      <c r="L37" s="1031"/>
      <c r="M37" s="1031"/>
      <c r="N37" s="1031"/>
      <c r="O37" s="1031"/>
      <c r="P37" s="1032"/>
      <c r="Q37" s="1038">
        <v>361</v>
      </c>
      <c r="R37" s="1039"/>
      <c r="S37" s="1039"/>
      <c r="T37" s="1039"/>
      <c r="U37" s="1039"/>
      <c r="V37" s="1039">
        <v>305</v>
      </c>
      <c r="W37" s="1039"/>
      <c r="X37" s="1039"/>
      <c r="Y37" s="1039"/>
      <c r="Z37" s="1039"/>
      <c r="AA37" s="1039">
        <v>56</v>
      </c>
      <c r="AB37" s="1039"/>
      <c r="AC37" s="1039"/>
      <c r="AD37" s="1039"/>
      <c r="AE37" s="1040"/>
      <c r="AF37" s="1035">
        <v>10</v>
      </c>
      <c r="AG37" s="1036"/>
      <c r="AH37" s="1036"/>
      <c r="AI37" s="1036"/>
      <c r="AJ37" s="1037"/>
      <c r="AK37" s="980">
        <v>192</v>
      </c>
      <c r="AL37" s="971"/>
      <c r="AM37" s="971"/>
      <c r="AN37" s="971"/>
      <c r="AO37" s="971"/>
      <c r="AP37" s="971">
        <v>1809</v>
      </c>
      <c r="AQ37" s="971"/>
      <c r="AR37" s="971"/>
      <c r="AS37" s="971"/>
      <c r="AT37" s="971"/>
      <c r="AU37" s="971">
        <v>1692</v>
      </c>
      <c r="AV37" s="971"/>
      <c r="AW37" s="971"/>
      <c r="AX37" s="971"/>
      <c r="AY37" s="971"/>
      <c r="AZ37" s="1041" t="s">
        <v>496</v>
      </c>
      <c r="BA37" s="1041"/>
      <c r="BB37" s="1041"/>
      <c r="BC37" s="1041"/>
      <c r="BD37" s="1041"/>
      <c r="BE37" s="972" t="s">
        <v>397</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401</v>
      </c>
      <c r="C38" s="1031"/>
      <c r="D38" s="1031"/>
      <c r="E38" s="1031"/>
      <c r="F38" s="1031"/>
      <c r="G38" s="1031"/>
      <c r="H38" s="1031"/>
      <c r="I38" s="1031"/>
      <c r="J38" s="1031"/>
      <c r="K38" s="1031"/>
      <c r="L38" s="1031"/>
      <c r="M38" s="1031"/>
      <c r="N38" s="1031"/>
      <c r="O38" s="1031"/>
      <c r="P38" s="1032"/>
      <c r="Q38" s="1038">
        <v>844</v>
      </c>
      <c r="R38" s="1039"/>
      <c r="S38" s="1039"/>
      <c r="T38" s="1039"/>
      <c r="U38" s="1039"/>
      <c r="V38" s="1039">
        <v>831</v>
      </c>
      <c r="W38" s="1039"/>
      <c r="X38" s="1039"/>
      <c r="Y38" s="1039"/>
      <c r="Z38" s="1039"/>
      <c r="AA38" s="1039">
        <v>14</v>
      </c>
      <c r="AB38" s="1039"/>
      <c r="AC38" s="1039"/>
      <c r="AD38" s="1039"/>
      <c r="AE38" s="1040"/>
      <c r="AF38" s="1035">
        <v>14</v>
      </c>
      <c r="AG38" s="1036"/>
      <c r="AH38" s="1036"/>
      <c r="AI38" s="1036"/>
      <c r="AJ38" s="1037"/>
      <c r="AK38" s="980">
        <v>275</v>
      </c>
      <c r="AL38" s="971"/>
      <c r="AM38" s="971"/>
      <c r="AN38" s="971"/>
      <c r="AO38" s="971"/>
      <c r="AP38" s="971">
        <v>1286</v>
      </c>
      <c r="AQ38" s="971"/>
      <c r="AR38" s="971"/>
      <c r="AS38" s="971"/>
      <c r="AT38" s="971"/>
      <c r="AU38" s="971">
        <v>720</v>
      </c>
      <c r="AV38" s="971"/>
      <c r="AW38" s="971"/>
      <c r="AX38" s="971"/>
      <c r="AY38" s="971"/>
      <c r="AZ38" s="1041" t="s">
        <v>496</v>
      </c>
      <c r="BA38" s="1041"/>
      <c r="BB38" s="1041"/>
      <c r="BC38" s="1041"/>
      <c r="BD38" s="1041"/>
      <c r="BE38" s="972" t="s">
        <v>402</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403</v>
      </c>
      <c r="C39" s="1031"/>
      <c r="D39" s="1031"/>
      <c r="E39" s="1031"/>
      <c r="F39" s="1031"/>
      <c r="G39" s="1031"/>
      <c r="H39" s="1031"/>
      <c r="I39" s="1031"/>
      <c r="J39" s="1031"/>
      <c r="K39" s="1031"/>
      <c r="L39" s="1031"/>
      <c r="M39" s="1031"/>
      <c r="N39" s="1031"/>
      <c r="O39" s="1031"/>
      <c r="P39" s="1032"/>
      <c r="Q39" s="1038" t="s">
        <v>496</v>
      </c>
      <c r="R39" s="1039"/>
      <c r="S39" s="1039"/>
      <c r="T39" s="1039"/>
      <c r="U39" s="1039"/>
      <c r="V39" s="1039" t="s">
        <v>496</v>
      </c>
      <c r="W39" s="1039"/>
      <c r="X39" s="1039"/>
      <c r="Y39" s="1039"/>
      <c r="Z39" s="1039"/>
      <c r="AA39" s="1039" t="s">
        <v>496</v>
      </c>
      <c r="AB39" s="1039"/>
      <c r="AC39" s="1039"/>
      <c r="AD39" s="1039"/>
      <c r="AE39" s="1040"/>
      <c r="AF39" s="1035" t="s">
        <v>123</v>
      </c>
      <c r="AG39" s="1036"/>
      <c r="AH39" s="1036"/>
      <c r="AI39" s="1036"/>
      <c r="AJ39" s="1037"/>
      <c r="AK39" s="980" t="s">
        <v>496</v>
      </c>
      <c r="AL39" s="971"/>
      <c r="AM39" s="971"/>
      <c r="AN39" s="971"/>
      <c r="AO39" s="971"/>
      <c r="AP39" s="971" t="s">
        <v>496</v>
      </c>
      <c r="AQ39" s="971"/>
      <c r="AR39" s="971"/>
      <c r="AS39" s="971"/>
      <c r="AT39" s="971"/>
      <c r="AU39" s="971" t="s">
        <v>496</v>
      </c>
      <c r="AV39" s="971"/>
      <c r="AW39" s="971"/>
      <c r="AX39" s="971"/>
      <c r="AY39" s="971"/>
      <c r="AZ39" s="1041" t="s">
        <v>496</v>
      </c>
      <c r="BA39" s="1041"/>
      <c r="BB39" s="1041"/>
      <c r="BC39" s="1041"/>
      <c r="BD39" s="1041"/>
      <c r="BE39" s="972" t="s">
        <v>402</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4124</v>
      </c>
      <c r="AG63" s="959"/>
      <c r="AH63" s="959"/>
      <c r="AI63" s="959"/>
      <c r="AJ63" s="1022"/>
      <c r="AK63" s="1023"/>
      <c r="AL63" s="963"/>
      <c r="AM63" s="963"/>
      <c r="AN63" s="963"/>
      <c r="AO63" s="963"/>
      <c r="AP63" s="1217">
        <v>79259</v>
      </c>
      <c r="AQ63" s="953"/>
      <c r="AR63" s="953"/>
      <c r="AS63" s="953"/>
      <c r="AT63" s="1218"/>
      <c r="AU63" s="959">
        <v>29929</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407</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408</v>
      </c>
      <c r="AV66" s="1002"/>
      <c r="AW66" s="1002"/>
      <c r="AX66" s="1002"/>
      <c r="AY66" s="1003"/>
      <c r="AZ66" s="1001" t="s">
        <v>367</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573</v>
      </c>
      <c r="C68" s="986"/>
      <c r="D68" s="986"/>
      <c r="E68" s="986"/>
      <c r="F68" s="986"/>
      <c r="G68" s="986"/>
      <c r="H68" s="986"/>
      <c r="I68" s="986"/>
      <c r="J68" s="986"/>
      <c r="K68" s="986"/>
      <c r="L68" s="986"/>
      <c r="M68" s="986"/>
      <c r="N68" s="986"/>
      <c r="O68" s="986"/>
      <c r="P68" s="987"/>
      <c r="Q68" s="988">
        <v>6483</v>
      </c>
      <c r="R68" s="982"/>
      <c r="S68" s="982"/>
      <c r="T68" s="982"/>
      <c r="U68" s="982"/>
      <c r="V68" s="982">
        <v>6278</v>
      </c>
      <c r="W68" s="982"/>
      <c r="X68" s="982"/>
      <c r="Y68" s="982"/>
      <c r="Z68" s="982"/>
      <c r="AA68" s="982">
        <v>205</v>
      </c>
      <c r="AB68" s="982"/>
      <c r="AC68" s="982"/>
      <c r="AD68" s="982"/>
      <c r="AE68" s="982"/>
      <c r="AF68" s="982">
        <v>201</v>
      </c>
      <c r="AG68" s="982"/>
      <c r="AH68" s="982"/>
      <c r="AI68" s="982"/>
      <c r="AJ68" s="982"/>
      <c r="AK68" s="982">
        <v>0</v>
      </c>
      <c r="AL68" s="982"/>
      <c r="AM68" s="982"/>
      <c r="AN68" s="982"/>
      <c r="AO68" s="982"/>
      <c r="AP68" s="982">
        <v>2803</v>
      </c>
      <c r="AQ68" s="982"/>
      <c r="AR68" s="982"/>
      <c r="AS68" s="982"/>
      <c r="AT68" s="982"/>
      <c r="AU68" s="982">
        <v>2056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574</v>
      </c>
      <c r="C69" s="975"/>
      <c r="D69" s="975"/>
      <c r="E69" s="975"/>
      <c r="F69" s="975"/>
      <c r="G69" s="975"/>
      <c r="H69" s="975"/>
      <c r="I69" s="975"/>
      <c r="J69" s="975"/>
      <c r="K69" s="975"/>
      <c r="L69" s="975"/>
      <c r="M69" s="975"/>
      <c r="N69" s="975"/>
      <c r="O69" s="975"/>
      <c r="P69" s="976"/>
      <c r="Q69" s="977">
        <v>2540</v>
      </c>
      <c r="R69" s="971"/>
      <c r="S69" s="971"/>
      <c r="T69" s="971"/>
      <c r="U69" s="971"/>
      <c r="V69" s="971">
        <v>1892</v>
      </c>
      <c r="W69" s="971"/>
      <c r="X69" s="971"/>
      <c r="Y69" s="971"/>
      <c r="Z69" s="971"/>
      <c r="AA69" s="971">
        <v>648</v>
      </c>
      <c r="AB69" s="971"/>
      <c r="AC69" s="971"/>
      <c r="AD69" s="971"/>
      <c r="AE69" s="971"/>
      <c r="AF69" s="971">
        <v>7336</v>
      </c>
      <c r="AG69" s="971"/>
      <c r="AH69" s="971"/>
      <c r="AI69" s="971"/>
      <c r="AJ69" s="971"/>
      <c r="AK69" s="971" t="s">
        <v>496</v>
      </c>
      <c r="AL69" s="971"/>
      <c r="AM69" s="971"/>
      <c r="AN69" s="971"/>
      <c r="AO69" s="971"/>
      <c r="AP69" s="971">
        <v>1949</v>
      </c>
      <c r="AQ69" s="971"/>
      <c r="AR69" s="971"/>
      <c r="AS69" s="971"/>
      <c r="AT69" s="971"/>
      <c r="AU69" s="971" t="s">
        <v>496</v>
      </c>
      <c r="AV69" s="971"/>
      <c r="AW69" s="971"/>
      <c r="AX69" s="971"/>
      <c r="AY69" s="971"/>
      <c r="AZ69" s="972" t="s">
        <v>578</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575</v>
      </c>
      <c r="C70" s="975"/>
      <c r="D70" s="975"/>
      <c r="E70" s="975"/>
      <c r="F70" s="975"/>
      <c r="G70" s="975"/>
      <c r="H70" s="975"/>
      <c r="I70" s="975"/>
      <c r="J70" s="975"/>
      <c r="K70" s="975"/>
      <c r="L70" s="975"/>
      <c r="M70" s="975"/>
      <c r="N70" s="975"/>
      <c r="O70" s="975"/>
      <c r="P70" s="976"/>
      <c r="Q70" s="977">
        <v>881</v>
      </c>
      <c r="R70" s="971"/>
      <c r="S70" s="971"/>
      <c r="T70" s="971"/>
      <c r="U70" s="971"/>
      <c r="V70" s="971">
        <v>843</v>
      </c>
      <c r="W70" s="971"/>
      <c r="X70" s="971"/>
      <c r="Y70" s="971"/>
      <c r="Z70" s="971"/>
      <c r="AA70" s="971">
        <v>37</v>
      </c>
      <c r="AB70" s="971"/>
      <c r="AC70" s="971"/>
      <c r="AD70" s="971"/>
      <c r="AE70" s="971"/>
      <c r="AF70" s="971">
        <v>37</v>
      </c>
      <c r="AG70" s="971"/>
      <c r="AH70" s="971"/>
      <c r="AI70" s="971"/>
      <c r="AJ70" s="971"/>
      <c r="AK70" s="971">
        <v>0</v>
      </c>
      <c r="AL70" s="971"/>
      <c r="AM70" s="971"/>
      <c r="AN70" s="971"/>
      <c r="AO70" s="971"/>
      <c r="AP70" s="971">
        <v>57</v>
      </c>
      <c r="AQ70" s="971"/>
      <c r="AR70" s="971"/>
      <c r="AS70" s="971"/>
      <c r="AT70" s="971"/>
      <c r="AU70" s="971" t="s">
        <v>496</v>
      </c>
      <c r="AV70" s="971"/>
      <c r="AW70" s="971"/>
      <c r="AX70" s="971"/>
      <c r="AY70" s="971"/>
      <c r="AZ70" s="972" t="s">
        <v>578</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579</v>
      </c>
      <c r="C71" s="975"/>
      <c r="D71" s="975"/>
      <c r="E71" s="975"/>
      <c r="F71" s="975"/>
      <c r="G71" s="975"/>
      <c r="H71" s="975"/>
      <c r="I71" s="975"/>
      <c r="J71" s="975"/>
      <c r="K71" s="975"/>
      <c r="L71" s="975"/>
      <c r="M71" s="975"/>
      <c r="N71" s="975"/>
      <c r="O71" s="975"/>
      <c r="P71" s="976"/>
      <c r="Q71" s="977">
        <v>731</v>
      </c>
      <c r="R71" s="971"/>
      <c r="S71" s="971"/>
      <c r="T71" s="971"/>
      <c r="U71" s="971"/>
      <c r="V71" s="971">
        <v>678</v>
      </c>
      <c r="W71" s="971"/>
      <c r="X71" s="971"/>
      <c r="Y71" s="971"/>
      <c r="Z71" s="971"/>
      <c r="AA71" s="971">
        <v>52</v>
      </c>
      <c r="AB71" s="971"/>
      <c r="AC71" s="971"/>
      <c r="AD71" s="971"/>
      <c r="AE71" s="971"/>
      <c r="AF71" s="971">
        <v>52</v>
      </c>
      <c r="AG71" s="971"/>
      <c r="AH71" s="971"/>
      <c r="AI71" s="971"/>
      <c r="AJ71" s="971"/>
      <c r="AK71" s="971">
        <v>12</v>
      </c>
      <c r="AL71" s="971"/>
      <c r="AM71" s="971"/>
      <c r="AN71" s="971"/>
      <c r="AO71" s="971"/>
      <c r="AP71" s="971" t="s">
        <v>496</v>
      </c>
      <c r="AQ71" s="971"/>
      <c r="AR71" s="971"/>
      <c r="AS71" s="971"/>
      <c r="AT71" s="971"/>
      <c r="AU71" s="971" t="s">
        <v>496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580</v>
      </c>
      <c r="C72" s="975"/>
      <c r="D72" s="975"/>
      <c r="E72" s="975"/>
      <c r="F72" s="975"/>
      <c r="G72" s="975"/>
      <c r="H72" s="975"/>
      <c r="I72" s="975"/>
      <c r="J72" s="975"/>
      <c r="K72" s="975"/>
      <c r="L72" s="975"/>
      <c r="M72" s="975"/>
      <c r="N72" s="975"/>
      <c r="O72" s="975"/>
      <c r="P72" s="976"/>
      <c r="Q72" s="977">
        <v>179788</v>
      </c>
      <c r="R72" s="971"/>
      <c r="S72" s="971"/>
      <c r="T72" s="971"/>
      <c r="U72" s="971"/>
      <c r="V72" s="971">
        <v>174350</v>
      </c>
      <c r="W72" s="971"/>
      <c r="X72" s="971"/>
      <c r="Y72" s="971"/>
      <c r="Z72" s="971"/>
      <c r="AA72" s="971">
        <v>5437</v>
      </c>
      <c r="AB72" s="971"/>
      <c r="AC72" s="971"/>
      <c r="AD72" s="971"/>
      <c r="AE72" s="971"/>
      <c r="AF72" s="971">
        <v>5433</v>
      </c>
      <c r="AG72" s="971"/>
      <c r="AH72" s="971"/>
      <c r="AI72" s="971"/>
      <c r="AJ72" s="971"/>
      <c r="AK72" s="971">
        <v>2748</v>
      </c>
      <c r="AL72" s="971"/>
      <c r="AM72" s="971"/>
      <c r="AN72" s="971"/>
      <c r="AO72" s="971"/>
      <c r="AP72" s="971" t="s">
        <v>496</v>
      </c>
      <c r="AQ72" s="971"/>
      <c r="AR72" s="971"/>
      <c r="AS72" s="971"/>
      <c r="AT72" s="971"/>
      <c r="AU72" s="971" t="s">
        <v>496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576</v>
      </c>
      <c r="C73" s="975"/>
      <c r="D73" s="975"/>
      <c r="E73" s="975"/>
      <c r="F73" s="975"/>
      <c r="G73" s="975"/>
      <c r="H73" s="975"/>
      <c r="I73" s="975"/>
      <c r="J73" s="975"/>
      <c r="K73" s="975"/>
      <c r="L73" s="975"/>
      <c r="M73" s="975"/>
      <c r="N73" s="975"/>
      <c r="O73" s="975"/>
      <c r="P73" s="976"/>
      <c r="Q73" s="977">
        <v>9</v>
      </c>
      <c r="R73" s="971"/>
      <c r="S73" s="971"/>
      <c r="T73" s="971"/>
      <c r="U73" s="971"/>
      <c r="V73" s="971">
        <v>6</v>
      </c>
      <c r="W73" s="971"/>
      <c r="X73" s="971"/>
      <c r="Y73" s="971"/>
      <c r="Z73" s="971"/>
      <c r="AA73" s="971">
        <v>3</v>
      </c>
      <c r="AB73" s="971"/>
      <c r="AC73" s="971"/>
      <c r="AD73" s="971"/>
      <c r="AE73" s="971"/>
      <c r="AF73" s="971">
        <v>3</v>
      </c>
      <c r="AG73" s="971"/>
      <c r="AH73" s="971"/>
      <c r="AI73" s="971"/>
      <c r="AJ73" s="971"/>
      <c r="AK73" s="971">
        <v>2</v>
      </c>
      <c r="AL73" s="971"/>
      <c r="AM73" s="971"/>
      <c r="AN73" s="971"/>
      <c r="AO73" s="971"/>
      <c r="AP73" s="971" t="s">
        <v>496</v>
      </c>
      <c r="AQ73" s="971"/>
      <c r="AR73" s="971"/>
      <c r="AS73" s="971"/>
      <c r="AT73" s="971"/>
      <c r="AU73" s="971" t="s">
        <v>496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577</v>
      </c>
      <c r="C74" s="975"/>
      <c r="D74" s="975"/>
      <c r="E74" s="975"/>
      <c r="F74" s="975"/>
      <c r="G74" s="975"/>
      <c r="H74" s="975"/>
      <c r="I74" s="975"/>
      <c r="J74" s="975"/>
      <c r="K74" s="975"/>
      <c r="L74" s="975"/>
      <c r="M74" s="975"/>
      <c r="N74" s="975"/>
      <c r="O74" s="975"/>
      <c r="P74" s="976"/>
      <c r="Q74" s="977">
        <v>113</v>
      </c>
      <c r="R74" s="971"/>
      <c r="S74" s="971"/>
      <c r="T74" s="971"/>
      <c r="U74" s="971"/>
      <c r="V74" s="971">
        <v>113</v>
      </c>
      <c r="W74" s="971"/>
      <c r="X74" s="971"/>
      <c r="Y74" s="971"/>
      <c r="Z74" s="971"/>
      <c r="AA74" s="971">
        <v>0</v>
      </c>
      <c r="AB74" s="971"/>
      <c r="AC74" s="971"/>
      <c r="AD74" s="971"/>
      <c r="AE74" s="971"/>
      <c r="AF74" s="971">
        <v>0</v>
      </c>
      <c r="AG74" s="971"/>
      <c r="AH74" s="971"/>
      <c r="AI74" s="971"/>
      <c r="AJ74" s="971"/>
      <c r="AK74" s="971">
        <v>3</v>
      </c>
      <c r="AL74" s="971"/>
      <c r="AM74" s="971"/>
      <c r="AN74" s="971"/>
      <c r="AO74" s="971"/>
      <c r="AP74" s="971" t="s">
        <v>496</v>
      </c>
      <c r="AQ74" s="971"/>
      <c r="AR74" s="971"/>
      <c r="AS74" s="971"/>
      <c r="AT74" s="971"/>
      <c r="AU74" s="971" t="s">
        <v>496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13062</v>
      </c>
      <c r="AG88" s="959"/>
      <c r="AH88" s="959"/>
      <c r="AI88" s="959"/>
      <c r="AJ88" s="959"/>
      <c r="AK88" s="963"/>
      <c r="AL88" s="963"/>
      <c r="AM88" s="963"/>
      <c r="AN88" s="963"/>
      <c r="AO88" s="963"/>
      <c r="AP88" s="959">
        <v>4809</v>
      </c>
      <c r="AQ88" s="959"/>
      <c r="AR88" s="959"/>
      <c r="AS88" s="959"/>
      <c r="AT88" s="959"/>
      <c r="AU88" s="959">
        <v>2056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7431</v>
      </c>
      <c r="CS102" s="953"/>
      <c r="CT102" s="953"/>
      <c r="CU102" s="953"/>
      <c r="CV102" s="954"/>
      <c r="CW102" s="952">
        <v>1124</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297</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297</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297</v>
      </c>
      <c r="DR109" s="896"/>
      <c r="DS109" s="896"/>
      <c r="DT109" s="896"/>
      <c r="DU109" s="897"/>
      <c r="DV109" s="898" t="s">
        <v>420</v>
      </c>
      <c r="DW109" s="896"/>
      <c r="DX109" s="896"/>
      <c r="DY109" s="896"/>
      <c r="DZ109" s="929"/>
    </row>
    <row r="110" spans="1:131" s="218" customFormat="1" ht="26.25" customHeight="1" x14ac:dyDescent="0.15">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12924277</v>
      </c>
      <c r="AB110" s="889"/>
      <c r="AC110" s="889"/>
      <c r="AD110" s="889"/>
      <c r="AE110" s="890"/>
      <c r="AF110" s="891">
        <v>12628144</v>
      </c>
      <c r="AG110" s="889"/>
      <c r="AH110" s="889"/>
      <c r="AI110" s="889"/>
      <c r="AJ110" s="890"/>
      <c r="AK110" s="891">
        <v>12457079</v>
      </c>
      <c r="AL110" s="889"/>
      <c r="AM110" s="889"/>
      <c r="AN110" s="889"/>
      <c r="AO110" s="890"/>
      <c r="AP110" s="892">
        <v>20.6</v>
      </c>
      <c r="AQ110" s="893"/>
      <c r="AR110" s="893"/>
      <c r="AS110" s="893"/>
      <c r="AT110" s="894"/>
      <c r="AU110" s="930" t="s">
        <v>70</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123425153</v>
      </c>
      <c r="BR110" s="842"/>
      <c r="BS110" s="842"/>
      <c r="BT110" s="842"/>
      <c r="BU110" s="842"/>
      <c r="BV110" s="842">
        <v>119805696</v>
      </c>
      <c r="BW110" s="842"/>
      <c r="BX110" s="842"/>
      <c r="BY110" s="842"/>
      <c r="BZ110" s="842"/>
      <c r="CA110" s="842">
        <v>112319379</v>
      </c>
      <c r="CB110" s="842"/>
      <c r="CC110" s="842"/>
      <c r="CD110" s="842"/>
      <c r="CE110" s="842"/>
      <c r="CF110" s="866">
        <v>185.7</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15">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30883312</v>
      </c>
      <c r="BR112" s="817"/>
      <c r="BS112" s="817"/>
      <c r="BT112" s="817"/>
      <c r="BU112" s="817"/>
      <c r="BV112" s="817">
        <v>29856087</v>
      </c>
      <c r="BW112" s="817"/>
      <c r="BX112" s="817"/>
      <c r="BY112" s="817"/>
      <c r="BZ112" s="817"/>
      <c r="CA112" s="817">
        <v>29940744</v>
      </c>
      <c r="CB112" s="817"/>
      <c r="CC112" s="817"/>
      <c r="CD112" s="817"/>
      <c r="CE112" s="817"/>
      <c r="CF112" s="875">
        <v>49.5</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15">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3084050</v>
      </c>
      <c r="AB113" s="919"/>
      <c r="AC113" s="919"/>
      <c r="AD113" s="919"/>
      <c r="AE113" s="920"/>
      <c r="AF113" s="921">
        <v>3365809</v>
      </c>
      <c r="AG113" s="919"/>
      <c r="AH113" s="919"/>
      <c r="AI113" s="919"/>
      <c r="AJ113" s="920"/>
      <c r="AK113" s="921">
        <v>3383296</v>
      </c>
      <c r="AL113" s="919"/>
      <c r="AM113" s="919"/>
      <c r="AN113" s="919"/>
      <c r="AO113" s="920"/>
      <c r="AP113" s="922">
        <v>5.6</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v>2033254</v>
      </c>
      <c r="BR113" s="817"/>
      <c r="BS113" s="817"/>
      <c r="BT113" s="817"/>
      <c r="BU113" s="817"/>
      <c r="BV113" s="817">
        <v>2158722</v>
      </c>
      <c r="BW113" s="817"/>
      <c r="BX113" s="817"/>
      <c r="BY113" s="817"/>
      <c r="BZ113" s="817"/>
      <c r="CA113" s="817">
        <v>2068320</v>
      </c>
      <c r="CB113" s="817"/>
      <c r="CC113" s="817"/>
      <c r="CD113" s="817"/>
      <c r="CE113" s="817"/>
      <c r="CF113" s="875">
        <v>3.4</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203119</v>
      </c>
      <c r="AB114" s="780"/>
      <c r="AC114" s="780"/>
      <c r="AD114" s="780"/>
      <c r="AE114" s="781"/>
      <c r="AF114" s="782">
        <v>194240</v>
      </c>
      <c r="AG114" s="780"/>
      <c r="AH114" s="780"/>
      <c r="AI114" s="780"/>
      <c r="AJ114" s="781"/>
      <c r="AK114" s="782">
        <v>365869</v>
      </c>
      <c r="AL114" s="780"/>
      <c r="AM114" s="780"/>
      <c r="AN114" s="780"/>
      <c r="AO114" s="781"/>
      <c r="AP114" s="824">
        <v>0.6</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13696027</v>
      </c>
      <c r="BR114" s="817"/>
      <c r="BS114" s="817"/>
      <c r="BT114" s="817"/>
      <c r="BU114" s="817"/>
      <c r="BV114" s="817">
        <v>14316411</v>
      </c>
      <c r="BW114" s="817"/>
      <c r="BX114" s="817"/>
      <c r="BY114" s="817"/>
      <c r="BZ114" s="817"/>
      <c r="CA114" s="817">
        <v>14505780</v>
      </c>
      <c r="CB114" s="817"/>
      <c r="CC114" s="817"/>
      <c r="CD114" s="817"/>
      <c r="CE114" s="817"/>
      <c r="CF114" s="875">
        <v>24</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62011</v>
      </c>
      <c r="AB115" s="919"/>
      <c r="AC115" s="919"/>
      <c r="AD115" s="919"/>
      <c r="AE115" s="920"/>
      <c r="AF115" s="921">
        <v>51280</v>
      </c>
      <c r="AG115" s="919"/>
      <c r="AH115" s="919"/>
      <c r="AI115" s="919"/>
      <c r="AJ115" s="920"/>
      <c r="AK115" s="921">
        <v>40130</v>
      </c>
      <c r="AL115" s="919"/>
      <c r="AM115" s="919"/>
      <c r="AN115" s="919"/>
      <c r="AO115" s="920"/>
      <c r="AP115" s="922">
        <v>0.1</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15">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180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16273457</v>
      </c>
      <c r="AB117" s="903"/>
      <c r="AC117" s="903"/>
      <c r="AD117" s="903"/>
      <c r="AE117" s="904"/>
      <c r="AF117" s="905">
        <v>16239473</v>
      </c>
      <c r="AG117" s="903"/>
      <c r="AH117" s="903"/>
      <c r="AI117" s="903"/>
      <c r="AJ117" s="904"/>
      <c r="AK117" s="905">
        <v>16246374</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297</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180</v>
      </c>
      <c r="BA119" s="239"/>
      <c r="BB119" s="239"/>
      <c r="BC119" s="239"/>
      <c r="BD119" s="239"/>
      <c r="BE119" s="239"/>
      <c r="BF119" s="239"/>
      <c r="BG119" s="239"/>
      <c r="BH119" s="239"/>
      <c r="BI119" s="239"/>
      <c r="BJ119" s="239"/>
      <c r="BK119" s="239"/>
      <c r="BL119" s="239"/>
      <c r="BM119" s="239"/>
      <c r="BN119" s="239"/>
      <c r="BO119" s="877" t="s">
        <v>450</v>
      </c>
      <c r="BP119" s="878"/>
      <c r="BQ119" s="879">
        <v>170037746</v>
      </c>
      <c r="BR119" s="845"/>
      <c r="BS119" s="845"/>
      <c r="BT119" s="845"/>
      <c r="BU119" s="845"/>
      <c r="BV119" s="845">
        <v>166136916</v>
      </c>
      <c r="BW119" s="845"/>
      <c r="BX119" s="845"/>
      <c r="BY119" s="845"/>
      <c r="BZ119" s="845"/>
      <c r="CA119" s="845">
        <v>158834223</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12326069</v>
      </c>
      <c r="BR120" s="842"/>
      <c r="BS120" s="842"/>
      <c r="BT120" s="842"/>
      <c r="BU120" s="842"/>
      <c r="BV120" s="842">
        <v>13286422</v>
      </c>
      <c r="BW120" s="842"/>
      <c r="BX120" s="842"/>
      <c r="BY120" s="842"/>
      <c r="BZ120" s="842"/>
      <c r="CA120" s="842">
        <v>11814186</v>
      </c>
      <c r="CB120" s="842"/>
      <c r="CC120" s="842"/>
      <c r="CD120" s="842"/>
      <c r="CE120" s="842"/>
      <c r="CF120" s="866">
        <v>19.5</v>
      </c>
      <c r="CG120" s="867"/>
      <c r="CH120" s="867"/>
      <c r="CI120" s="867"/>
      <c r="CJ120" s="867"/>
      <c r="CK120" s="868" t="s">
        <v>454</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23686678</v>
      </c>
      <c r="DH120" s="842"/>
      <c r="DI120" s="842"/>
      <c r="DJ120" s="842"/>
      <c r="DK120" s="842"/>
      <c r="DL120" s="842">
        <v>22936401</v>
      </c>
      <c r="DM120" s="842"/>
      <c r="DN120" s="842"/>
      <c r="DO120" s="842"/>
      <c r="DP120" s="842"/>
      <c r="DQ120" s="842">
        <v>22554968</v>
      </c>
      <c r="DR120" s="842"/>
      <c r="DS120" s="842"/>
      <c r="DT120" s="842"/>
      <c r="DU120" s="842"/>
      <c r="DV120" s="843">
        <v>37.299999999999997</v>
      </c>
      <c r="DW120" s="843"/>
      <c r="DX120" s="843"/>
      <c r="DY120" s="843"/>
      <c r="DZ120" s="844"/>
    </row>
    <row r="121" spans="1:130" s="218" customFormat="1" ht="26.25" customHeight="1" x14ac:dyDescent="0.15">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2664840</v>
      </c>
      <c r="BR121" s="817"/>
      <c r="BS121" s="817"/>
      <c r="BT121" s="817"/>
      <c r="BU121" s="817"/>
      <c r="BV121" s="817">
        <v>1913632</v>
      </c>
      <c r="BW121" s="817"/>
      <c r="BX121" s="817"/>
      <c r="BY121" s="817"/>
      <c r="BZ121" s="817"/>
      <c r="CA121" s="817">
        <v>1329877</v>
      </c>
      <c r="CB121" s="817"/>
      <c r="CC121" s="817"/>
      <c r="CD121" s="817"/>
      <c r="CE121" s="817"/>
      <c r="CF121" s="875">
        <v>2.2000000000000002</v>
      </c>
      <c r="CG121" s="876"/>
      <c r="CH121" s="876"/>
      <c r="CI121" s="876"/>
      <c r="CJ121" s="876"/>
      <c r="CK121" s="869"/>
      <c r="CL121" s="855"/>
      <c r="CM121" s="855"/>
      <c r="CN121" s="855"/>
      <c r="CO121" s="856"/>
      <c r="CP121" s="835" t="s">
        <v>144</v>
      </c>
      <c r="CQ121" s="836"/>
      <c r="CR121" s="836"/>
      <c r="CS121" s="836"/>
      <c r="CT121" s="836"/>
      <c r="CU121" s="836"/>
      <c r="CV121" s="836"/>
      <c r="CW121" s="836"/>
      <c r="CX121" s="836"/>
      <c r="CY121" s="836"/>
      <c r="CZ121" s="836"/>
      <c r="DA121" s="836"/>
      <c r="DB121" s="836"/>
      <c r="DC121" s="836"/>
      <c r="DD121" s="836"/>
      <c r="DE121" s="836"/>
      <c r="DF121" s="837"/>
      <c r="DG121" s="816">
        <v>2546807</v>
      </c>
      <c r="DH121" s="817"/>
      <c r="DI121" s="817"/>
      <c r="DJ121" s="817"/>
      <c r="DK121" s="817"/>
      <c r="DL121" s="817">
        <v>2424970</v>
      </c>
      <c r="DM121" s="817"/>
      <c r="DN121" s="817"/>
      <c r="DO121" s="817"/>
      <c r="DP121" s="817"/>
      <c r="DQ121" s="817">
        <v>2328148</v>
      </c>
      <c r="DR121" s="817"/>
      <c r="DS121" s="817"/>
      <c r="DT121" s="817"/>
      <c r="DU121" s="817"/>
      <c r="DV121" s="794">
        <v>3.8</v>
      </c>
      <c r="DW121" s="794"/>
      <c r="DX121" s="794"/>
      <c r="DY121" s="794"/>
      <c r="DZ121" s="795"/>
    </row>
    <row r="122" spans="1:130" s="218" customFormat="1" ht="26.25" customHeight="1" x14ac:dyDescent="0.15">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109546780</v>
      </c>
      <c r="BR122" s="845"/>
      <c r="BS122" s="845"/>
      <c r="BT122" s="845"/>
      <c r="BU122" s="845"/>
      <c r="BV122" s="845">
        <v>103610526</v>
      </c>
      <c r="BW122" s="845"/>
      <c r="BX122" s="845"/>
      <c r="BY122" s="845"/>
      <c r="BZ122" s="845"/>
      <c r="CA122" s="845">
        <v>96298151</v>
      </c>
      <c r="CB122" s="845"/>
      <c r="CC122" s="845"/>
      <c r="CD122" s="845"/>
      <c r="CE122" s="845"/>
      <c r="CF122" s="846">
        <v>159.19999999999999</v>
      </c>
      <c r="CG122" s="847"/>
      <c r="CH122" s="847"/>
      <c r="CI122" s="847"/>
      <c r="CJ122" s="847"/>
      <c r="CK122" s="869"/>
      <c r="CL122" s="855"/>
      <c r="CM122" s="855"/>
      <c r="CN122" s="855"/>
      <c r="CO122" s="856"/>
      <c r="CP122" s="835" t="s">
        <v>400</v>
      </c>
      <c r="CQ122" s="836"/>
      <c r="CR122" s="836"/>
      <c r="CS122" s="836"/>
      <c r="CT122" s="836"/>
      <c r="CU122" s="836"/>
      <c r="CV122" s="836"/>
      <c r="CW122" s="836"/>
      <c r="CX122" s="836"/>
      <c r="CY122" s="836"/>
      <c r="CZ122" s="836"/>
      <c r="DA122" s="836"/>
      <c r="DB122" s="836"/>
      <c r="DC122" s="836"/>
      <c r="DD122" s="836"/>
      <c r="DE122" s="836"/>
      <c r="DF122" s="837"/>
      <c r="DG122" s="816">
        <v>1997596</v>
      </c>
      <c r="DH122" s="817"/>
      <c r="DI122" s="817"/>
      <c r="DJ122" s="817"/>
      <c r="DK122" s="817"/>
      <c r="DL122" s="817">
        <v>1862587</v>
      </c>
      <c r="DM122" s="817"/>
      <c r="DN122" s="817"/>
      <c r="DO122" s="817"/>
      <c r="DP122" s="817"/>
      <c r="DQ122" s="817">
        <v>1691701</v>
      </c>
      <c r="DR122" s="817"/>
      <c r="DS122" s="817"/>
      <c r="DT122" s="817"/>
      <c r="DU122" s="817"/>
      <c r="DV122" s="794">
        <v>2.8</v>
      </c>
      <c r="DW122" s="794"/>
      <c r="DX122" s="794"/>
      <c r="DY122" s="794"/>
      <c r="DZ122" s="795"/>
    </row>
    <row r="123" spans="1:130" s="218" customFormat="1" ht="26.25" customHeight="1" x14ac:dyDescent="0.15">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180</v>
      </c>
      <c r="BA123" s="239"/>
      <c r="BB123" s="239"/>
      <c r="BC123" s="239"/>
      <c r="BD123" s="239"/>
      <c r="BE123" s="239"/>
      <c r="BF123" s="239"/>
      <c r="BG123" s="239"/>
      <c r="BH123" s="239"/>
      <c r="BI123" s="239"/>
      <c r="BJ123" s="239"/>
      <c r="BK123" s="239"/>
      <c r="BL123" s="239"/>
      <c r="BM123" s="239"/>
      <c r="BN123" s="239"/>
      <c r="BO123" s="877" t="s">
        <v>458</v>
      </c>
      <c r="BP123" s="878"/>
      <c r="BQ123" s="832">
        <v>124537689</v>
      </c>
      <c r="BR123" s="833"/>
      <c r="BS123" s="833"/>
      <c r="BT123" s="833"/>
      <c r="BU123" s="833"/>
      <c r="BV123" s="833">
        <v>118810580</v>
      </c>
      <c r="BW123" s="833"/>
      <c r="BX123" s="833"/>
      <c r="BY123" s="833"/>
      <c r="BZ123" s="833"/>
      <c r="CA123" s="833">
        <v>109442214</v>
      </c>
      <c r="CB123" s="833"/>
      <c r="CC123" s="833"/>
      <c r="CD123" s="833"/>
      <c r="CE123" s="833"/>
      <c r="CF123" s="748"/>
      <c r="CG123" s="749"/>
      <c r="CH123" s="749"/>
      <c r="CI123" s="749"/>
      <c r="CJ123" s="834"/>
      <c r="CK123" s="869"/>
      <c r="CL123" s="855"/>
      <c r="CM123" s="855"/>
      <c r="CN123" s="855"/>
      <c r="CO123" s="856"/>
      <c r="CP123" s="835" t="s">
        <v>151</v>
      </c>
      <c r="CQ123" s="836"/>
      <c r="CR123" s="836"/>
      <c r="CS123" s="836"/>
      <c r="CT123" s="836"/>
      <c r="CU123" s="836"/>
      <c r="CV123" s="836"/>
      <c r="CW123" s="836"/>
      <c r="CX123" s="836"/>
      <c r="CY123" s="836"/>
      <c r="CZ123" s="836"/>
      <c r="DA123" s="836"/>
      <c r="DB123" s="836"/>
      <c r="DC123" s="836"/>
      <c r="DD123" s="836"/>
      <c r="DE123" s="836"/>
      <c r="DF123" s="837"/>
      <c r="DG123" s="779">
        <v>1514793</v>
      </c>
      <c r="DH123" s="780"/>
      <c r="DI123" s="780"/>
      <c r="DJ123" s="780"/>
      <c r="DK123" s="781"/>
      <c r="DL123" s="782">
        <v>1715418</v>
      </c>
      <c r="DM123" s="780"/>
      <c r="DN123" s="780"/>
      <c r="DO123" s="780"/>
      <c r="DP123" s="781"/>
      <c r="DQ123" s="782">
        <v>1620150</v>
      </c>
      <c r="DR123" s="780"/>
      <c r="DS123" s="780"/>
      <c r="DT123" s="780"/>
      <c r="DU123" s="781"/>
      <c r="DV123" s="824">
        <v>2.7</v>
      </c>
      <c r="DW123" s="825"/>
      <c r="DX123" s="825"/>
      <c r="DY123" s="825"/>
      <c r="DZ123" s="826"/>
    </row>
    <row r="124" spans="1:130" s="218" customFormat="1" ht="26.25" customHeight="1" thickBot="1" x14ac:dyDescent="0.2">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77.599999999999994</v>
      </c>
      <c r="BR124" s="831"/>
      <c r="BS124" s="831"/>
      <c r="BT124" s="831"/>
      <c r="BU124" s="831"/>
      <c r="BV124" s="831">
        <v>79.7</v>
      </c>
      <c r="BW124" s="831"/>
      <c r="BX124" s="831"/>
      <c r="BY124" s="831"/>
      <c r="BZ124" s="831"/>
      <c r="CA124" s="831">
        <v>81.599999999999994</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1137438</v>
      </c>
      <c r="DH124" s="764"/>
      <c r="DI124" s="764"/>
      <c r="DJ124" s="764"/>
      <c r="DK124" s="765"/>
      <c r="DL124" s="766">
        <v>916711</v>
      </c>
      <c r="DM124" s="764"/>
      <c r="DN124" s="764"/>
      <c r="DO124" s="764"/>
      <c r="DP124" s="765"/>
      <c r="DQ124" s="766">
        <v>1745777</v>
      </c>
      <c r="DR124" s="764"/>
      <c r="DS124" s="764"/>
      <c r="DT124" s="764"/>
      <c r="DU124" s="765"/>
      <c r="DV124" s="848">
        <v>2.9</v>
      </c>
      <c r="DW124" s="849"/>
      <c r="DX124" s="849"/>
      <c r="DY124" s="849"/>
      <c r="DZ124" s="850"/>
    </row>
    <row r="125" spans="1:130" s="218" customFormat="1" ht="26.25" customHeight="1" x14ac:dyDescent="0.15">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15">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62011</v>
      </c>
      <c r="AB127" s="780"/>
      <c r="AC127" s="780"/>
      <c r="AD127" s="780"/>
      <c r="AE127" s="781"/>
      <c r="AF127" s="782">
        <v>51280</v>
      </c>
      <c r="AG127" s="780"/>
      <c r="AH127" s="780"/>
      <c r="AI127" s="780"/>
      <c r="AJ127" s="781"/>
      <c r="AK127" s="782">
        <v>40130</v>
      </c>
      <c r="AL127" s="780"/>
      <c r="AM127" s="780"/>
      <c r="AN127" s="780"/>
      <c r="AO127" s="781"/>
      <c r="AP127" s="824">
        <v>0.1</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217876</v>
      </c>
      <c r="AB128" s="801"/>
      <c r="AC128" s="801"/>
      <c r="AD128" s="801"/>
      <c r="AE128" s="802"/>
      <c r="AF128" s="803">
        <v>151259</v>
      </c>
      <c r="AG128" s="801"/>
      <c r="AH128" s="801"/>
      <c r="AI128" s="801"/>
      <c r="AJ128" s="802"/>
      <c r="AK128" s="803">
        <v>180008</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123</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68037049</v>
      </c>
      <c r="AB129" s="780"/>
      <c r="AC129" s="780"/>
      <c r="AD129" s="780"/>
      <c r="AE129" s="781"/>
      <c r="AF129" s="782">
        <v>68981617</v>
      </c>
      <c r="AG129" s="780"/>
      <c r="AH129" s="780"/>
      <c r="AI129" s="780"/>
      <c r="AJ129" s="781"/>
      <c r="AK129" s="782">
        <v>70088211</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123</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9476619</v>
      </c>
      <c r="AB130" s="780"/>
      <c r="AC130" s="780"/>
      <c r="AD130" s="780"/>
      <c r="AE130" s="781"/>
      <c r="AF130" s="782">
        <v>9664547</v>
      </c>
      <c r="AG130" s="780"/>
      <c r="AH130" s="780"/>
      <c r="AI130" s="780"/>
      <c r="AJ130" s="781"/>
      <c r="AK130" s="782">
        <v>9606814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10.9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58560430</v>
      </c>
      <c r="AB131" s="764"/>
      <c r="AC131" s="764"/>
      <c r="AD131" s="764"/>
      <c r="AE131" s="765"/>
      <c r="AF131" s="766">
        <v>59317070</v>
      </c>
      <c r="AG131" s="764"/>
      <c r="AH131" s="764"/>
      <c r="AI131" s="764"/>
      <c r="AJ131" s="765"/>
      <c r="AK131" s="766">
        <v>60481397</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81.599999999999994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11.23448376</v>
      </c>
      <c r="AB132" s="745"/>
      <c r="AC132" s="745"/>
      <c r="AD132" s="745"/>
      <c r="AE132" s="746"/>
      <c r="AF132" s="747">
        <v>10.8293734</v>
      </c>
      <c r="AG132" s="745"/>
      <c r="AH132" s="745"/>
      <c r="AI132" s="745"/>
      <c r="AJ132" s="746"/>
      <c r="AK132" s="747">
        <v>10.68022949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12.1</v>
      </c>
      <c r="AB133" s="724"/>
      <c r="AC133" s="724"/>
      <c r="AD133" s="724"/>
      <c r="AE133" s="725"/>
      <c r="AF133" s="723">
        <v>11.3</v>
      </c>
      <c r="AG133" s="724"/>
      <c r="AH133" s="724"/>
      <c r="AI133" s="724"/>
      <c r="AJ133" s="725"/>
      <c r="AK133" s="723">
        <v>10.9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dUnOUW6Zx9OJxDj+aTUOLQKoW8bIholerCmH2qS62tUrYRgcMUgHM07Z7IUX4RI+dISjtPw/gvK88khf+g54g==" saltValue="Op9NJCLV3rolN9lXiFBC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AP63:AT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9" zoomScale="70" zoomScaleNormal="85" zoomScaleSheetLayoutView="70" workbookViewId="0">
      <selection activeCell="CN50" sqref="CN50:CO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ybnZQajVulkKh3ZyQIy0WE7kXUoZNaYkUl410DrFbZPzAERz9E2yz5EnrRLWs09BEbiYiRK2S50MRQUvjddmw==" saltValue="4ov/Ga4+hv2LH7Yo6HYxm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70" zoomScaleNormal="70" zoomScaleSheetLayoutView="55" workbookViewId="0">
      <selection activeCell="B18" sqref="B18:M1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oC6vLPyVOovoAQPjVlKXQWmDjwNR2m248D990aS6GRUP3lWydJ7Rb8wOR0msn26xNPu1tDZgqXzExc3X7/3tA==" saltValue="FqlQ8dNLU02kJ+9vQTQMH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4" workbookViewId="0">
      <selection activeCell="B18" sqref="B18:M1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14748722</v>
      </c>
      <c r="AP9" s="269">
        <v>55970</v>
      </c>
      <c r="AQ9" s="270">
        <v>69190</v>
      </c>
      <c r="AR9" s="271">
        <v>-19.100000000000001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2997145</v>
      </c>
      <c r="AP10" s="272">
        <v>11374</v>
      </c>
      <c r="AQ10" s="273">
        <v>1817</v>
      </c>
      <c r="AR10" s="274">
        <v>526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v>460713</v>
      </c>
      <c r="AP11" s="272">
        <v>1748</v>
      </c>
      <c r="AQ11" s="273">
        <v>711</v>
      </c>
      <c r="AR11" s="274">
        <v>145.9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495</v>
      </c>
      <c r="AL12" s="1131"/>
      <c r="AM12" s="1131"/>
      <c r="AN12" s="1132"/>
      <c r="AO12" s="272" t="s">
        <v>496</v>
      </c>
      <c r="AP12" s="272" t="s">
        <v>496</v>
      </c>
      <c r="AQ12" s="273">
        <v>19</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617969</v>
      </c>
      <c r="AP13" s="272">
        <v>2345</v>
      </c>
      <c r="AQ13" s="273">
        <v>2094</v>
      </c>
      <c r="AR13" s="274">
        <v>12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305459</v>
      </c>
      <c r="AP14" s="272">
        <v>1159</v>
      </c>
      <c r="AQ14" s="273">
        <v>1351</v>
      </c>
      <c r="AR14" s="274">
        <v>-14.2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-1124855</v>
      </c>
      <c r="AP15" s="272">
        <v>-4269</v>
      </c>
      <c r="AQ15" s="273">
        <v>-3935</v>
      </c>
      <c r="AR15" s="274">
        <v>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180</v>
      </c>
      <c r="AL16" s="1134"/>
      <c r="AM16" s="1134"/>
      <c r="AN16" s="1135"/>
      <c r="AO16" s="272">
        <v>18005153</v>
      </c>
      <c r="AP16" s="272">
        <v>68328</v>
      </c>
      <c r="AQ16" s="273">
        <v>71247</v>
      </c>
      <c r="AR16" s="274">
        <v>-4.0999999999999996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5.53</v>
      </c>
      <c r="AP21" s="286">
        <v>6.59</v>
      </c>
      <c r="AQ21" s="287">
        <v>-1.06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96.2</v>
      </c>
      <c r="AP22" s="291">
        <v>99.2</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12457079</v>
      </c>
      <c r="AP32" s="300">
        <v>47273</v>
      </c>
      <c r="AQ32" s="301">
        <v>37151</v>
      </c>
      <c r="AR32" s="302">
        <v>27.2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496</v>
      </c>
      <c r="AP33" s="300" t="s">
        <v>496</v>
      </c>
      <c r="AQ33" s="301">
        <v>1</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496</v>
      </c>
      <c r="AP34" s="300" t="s">
        <v>496</v>
      </c>
      <c r="AQ34" s="301">
        <v>48</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3383296</v>
      </c>
      <c r="AP35" s="300">
        <v>12839</v>
      </c>
      <c r="AQ35" s="301">
        <v>8181</v>
      </c>
      <c r="AR35" s="302">
        <v>56.9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v>365869</v>
      </c>
      <c r="AP36" s="300">
        <v>1388</v>
      </c>
      <c r="AQ36" s="301">
        <v>473</v>
      </c>
      <c r="AR36" s="302">
        <v>193.4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40130</v>
      </c>
      <c r="AP37" s="300">
        <v>152</v>
      </c>
      <c r="AQ37" s="301">
        <v>499</v>
      </c>
      <c r="AR37" s="302">
        <v>-69.5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496</v>
      </c>
      <c r="AP38" s="303" t="s">
        <v>496</v>
      </c>
      <c r="AQ38" s="304">
        <v>1</v>
      </c>
      <c r="AR38" s="292" t="s">
        <v>496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-180008</v>
      </c>
      <c r="AP39" s="300">
        <v>-683</v>
      </c>
      <c r="AQ39" s="301">
        <v>-8269</v>
      </c>
      <c r="AR39" s="302">
        <v>-91.7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-9606814</v>
      </c>
      <c r="AP40" s="300">
        <v>-36457</v>
      </c>
      <c r="AQ40" s="301">
        <v>-27482</v>
      </c>
      <c r="AR40" s="302">
        <v>32.700000000000003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290</v>
      </c>
      <c r="AL41" s="1127"/>
      <c r="AM41" s="1127"/>
      <c r="AN41" s="1128"/>
      <c r="AO41" s="300">
        <v>6459552</v>
      </c>
      <c r="AP41" s="300">
        <v>24513</v>
      </c>
      <c r="AQ41" s="301">
        <v>10602</v>
      </c>
      <c r="AR41" s="302">
        <v>131.19999999999999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10294337</v>
      </c>
      <c r="AN51" s="322">
        <v>36971</v>
      </c>
      <c r="AO51" s="323">
        <v>-25.2</v>
      </c>
      <c r="AP51" s="324">
        <v>52191</v>
      </c>
      <c r="AQ51" s="325">
        <v>0.7</v>
      </c>
      <c r="AR51" s="326">
        <v>-25.9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2469053</v>
      </c>
      <c r="AN52" s="330">
        <v>8867</v>
      </c>
      <c r="AO52" s="331">
        <v>-29.4</v>
      </c>
      <c r="AP52" s="332">
        <v>26807</v>
      </c>
      <c r="AQ52" s="333">
        <v>1.8</v>
      </c>
      <c r="AR52" s="334">
        <v>-31.2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11368879</v>
      </c>
      <c r="AN53" s="322">
        <v>41327</v>
      </c>
      <c r="AO53" s="323">
        <v>11.8</v>
      </c>
      <c r="AP53" s="324">
        <v>48105</v>
      </c>
      <c r="AQ53" s="325">
        <v>-7.8</v>
      </c>
      <c r="AR53" s="326">
        <v>19.600000000000001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3003196</v>
      </c>
      <c r="AN54" s="330">
        <v>10917</v>
      </c>
      <c r="AO54" s="331">
        <v>23.1</v>
      </c>
      <c r="AP54" s="332">
        <v>24072</v>
      </c>
      <c r="AQ54" s="333">
        <v>-10.199999999999999</v>
      </c>
      <c r="AR54" s="334">
        <v>33.299999999999997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8992878</v>
      </c>
      <c r="AN55" s="322">
        <v>33118</v>
      </c>
      <c r="AO55" s="323">
        <v>-19.899999999999999</v>
      </c>
      <c r="AP55" s="324">
        <v>47446</v>
      </c>
      <c r="AQ55" s="325">
        <v>-1.4</v>
      </c>
      <c r="AR55" s="326">
        <v>-18.5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2495201</v>
      </c>
      <c r="AN56" s="330">
        <v>9189</v>
      </c>
      <c r="AO56" s="331">
        <v>-15.8</v>
      </c>
      <c r="AP56" s="332">
        <v>24371</v>
      </c>
      <c r="AQ56" s="333">
        <v>1.2</v>
      </c>
      <c r="AR56" s="334">
        <v>-17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13965960</v>
      </c>
      <c r="AN57" s="322">
        <v>52205</v>
      </c>
      <c r="AO57" s="323">
        <v>57.6</v>
      </c>
      <c r="AP57" s="324">
        <v>48387</v>
      </c>
      <c r="AQ57" s="325">
        <v>2</v>
      </c>
      <c r="AR57" s="326">
        <v>55.6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3023487</v>
      </c>
      <c r="AN58" s="330">
        <v>11302</v>
      </c>
      <c r="AO58" s="331">
        <v>23</v>
      </c>
      <c r="AP58" s="332">
        <v>25592</v>
      </c>
      <c r="AQ58" s="333">
        <v>5</v>
      </c>
      <c r="AR58" s="334">
        <v>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6597009</v>
      </c>
      <c r="AN59" s="322">
        <v>25035</v>
      </c>
      <c r="AO59" s="323">
        <v>-52</v>
      </c>
      <c r="AP59" s="324">
        <v>49684</v>
      </c>
      <c r="AQ59" s="325">
        <v>2.7</v>
      </c>
      <c r="AR59" s="326">
        <v>-54.7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3780938</v>
      </c>
      <c r="AN60" s="330">
        <v>14348</v>
      </c>
      <c r="AO60" s="331">
        <v>27</v>
      </c>
      <c r="AP60" s="332">
        <v>28303</v>
      </c>
      <c r="AQ60" s="333">
        <v>10.6</v>
      </c>
      <c r="AR60" s="334">
        <v>16.399999999999999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10243813</v>
      </c>
      <c r="AN61" s="337">
        <v>37731</v>
      </c>
      <c r="AO61" s="338">
        <v>-5.5</v>
      </c>
      <c r="AP61" s="339">
        <v>49163</v>
      </c>
      <c r="AQ61" s="340">
        <v>-0.8</v>
      </c>
      <c r="AR61" s="326">
        <v>-4.7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2954375</v>
      </c>
      <c r="AN62" s="330">
        <v>10925</v>
      </c>
      <c r="AO62" s="331">
        <v>5.6</v>
      </c>
      <c r="AP62" s="332">
        <v>25829</v>
      </c>
      <c r="AQ62" s="333">
        <v>1.7</v>
      </c>
      <c r="AR62" s="334">
        <v>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VvRfWmx8J9NqpUy5PczqxjcHCDcc5cSb4Mk2ioE8UXctNi72u+tAhZfiI3sdem8vGEfQuvv+UDVhMAG3tRGHw==" saltValue="Jww/gWzd6dctPE7M9WvY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85" zoomScaleNormal="85" zoomScaleSheetLayoutView="55" workbookViewId="0">
      <selection activeCell="BK100" sqref="BK10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1" spans="125:125" ht="13.5" hidden="1" customHeight="1" x14ac:dyDescent="0.15">
      <c r="DU121" s="247"/>
    </row>
  </sheetData>
  <sheetProtection algorithmName="SHA-512" hashValue="a3uGm7zWVFT+4EtnMk7PAwbcEMLYA/tl4HOabidS69RnG+uWZ/Oqc78qHui2V5v2YsyfwRBdeAokirn+1WE3uw==" saltValue="6zXc6wkTAiWdEy8rt/so4w=="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election activeCell="B18" sqref="B18:M1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PeVycfz47ya7XzPsv7FOpDDpPaNo0VBTtlMQrBy3qCB/dWy1bXiIzkrmLQZ9RXghqQSE6UXr/6JFkAqUtaqaZA==" saltValue="QC7mpEoHikmtv8qsTkSUd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Normal="100" zoomScaleSheetLayoutView="100" workbookViewId="0">
      <selection activeCell="B18" sqref="B18:M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5.54</v>
      </c>
      <c r="G47" s="12">
        <v>6.6</v>
      </c>
      <c r="H47" s="12">
        <v>8.2100000000000009</v>
      </c>
      <c r="I47" s="12">
        <v>7.76</v>
      </c>
      <c r="J47" s="13">
        <v>5.61</v>
      </c>
    </row>
    <row r="48" spans="2:10" ht="57.75" customHeight="1" x14ac:dyDescent="0.15">
      <c r="B48" s="14"/>
      <c r="C48" s="1141" t="s">
        <v>4</v>
      </c>
      <c r="D48" s="1141"/>
      <c r="E48" s="1142"/>
      <c r="F48" s="15">
        <v>3.54</v>
      </c>
      <c r="G48" s="16">
        <v>7.01</v>
      </c>
      <c r="H48" s="16">
        <v>7.57</v>
      </c>
      <c r="I48" s="16">
        <v>8.73</v>
      </c>
      <c r="J48" s="17">
        <v>5.17</v>
      </c>
    </row>
    <row r="49" spans="2:10" ht="57.75" customHeight="1" thickBot="1" x14ac:dyDescent="0.2">
      <c r="B49" s="18"/>
      <c r="C49" s="1143" t="s">
        <v>5</v>
      </c>
      <c r="D49" s="1143"/>
      <c r="E49" s="1144"/>
      <c r="F49" s="19" t="s">
        <v>539</v>
      </c>
      <c r="G49" s="20">
        <v>2.95</v>
      </c>
      <c r="H49" s="20" t="s">
        <v>540</v>
      </c>
      <c r="I49" s="20" t="s">
        <v>541</v>
      </c>
      <c r="J49" s="21" t="s">
        <v>542</v>
      </c>
    </row>
    <row r="50" spans="2:10" x14ac:dyDescent="0.15"/>
  </sheetData>
  <sheetProtection algorithmName="SHA-512" hashValue="BVRQcPwYDuO929F0h33UbK2wxK0dza2a8mGuev8jtPbW3Kzt5Y8KjtmSCfnHYWwA+zLFHpaiLKINGSmA8g/mrg==" saltValue="nvFKmCEVUXoUKdo3JF3GR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鹿内 翔平</cp:lastModifiedBy>
  <cp:lastPrinted>2026-03-17T04:08:25Z</cp:lastPrinted>
  <dcterms:created xsi:type="dcterms:W3CDTF">2026-02-23T04:21:55Z</dcterms:created>
  <dcterms:modified xsi:type="dcterms:W3CDTF">2026-03-17T10:27:27Z</dcterms:modified>
  <cp:category/>
</cp:coreProperties>
</file>