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49521C6C-1FFA-4F02-9F5F-F77940FDC0B6}" xr6:coauthVersionLast="47" xr6:coauthVersionMax="47" xr10:uidLastSave="{00000000-0000-0000-0000-000000000000}"/>
  <bookViews>
    <workbookView xWindow="20370" yWindow="-3375" windowWidth="29040" windowHeight="15840" tabRatio="808"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35EAA291_37B7_42E8_A164_F3FD69BA8155_.wvu.Cols" localSheetId="2" hidden="1">'各会計、関係団体の財政状況及び健全化判断比率'!$EB:$XFD</definedName>
    <definedName name="Z_35EAA291_37B7_42E8_A164_F3FD69BA8155_.wvu.Cols" localSheetId="12" hidden="1">基金残高に係る経年分析!$P:$XFD</definedName>
    <definedName name="Z_35EAA291_37B7_42E8_A164_F3FD69BA8155_.wvu.Cols" localSheetId="4" hidden="1">'経常経費分析表（経常収支比率の分析）'!$DM:$XFD</definedName>
    <definedName name="Z_35EAA291_37B7_42E8_A164_F3FD69BA8155_.wvu.Cols" localSheetId="5" hidden="1">'経常経費分析表（人件費・公債費・普通建設事業費の分析）'!$AU:$XFD</definedName>
    <definedName name="Z_35EAA291_37B7_42E8_A164_F3FD69BA8155_.wvu.Cols" localSheetId="3" hidden="1">財政比較分析表!$DQ:$XFD</definedName>
    <definedName name="Z_35EAA291_37B7_42E8_A164_F3FD69BA8155_.wvu.Cols" localSheetId="10" hidden="1">'実質公債費比率（分子）の構造'!$V:$XFD</definedName>
    <definedName name="Z_35EAA291_37B7_42E8_A164_F3FD69BA8155_.wvu.Cols" localSheetId="8" hidden="1">実質収支比率等に係る経年分析!$Q:$XFD</definedName>
    <definedName name="Z_35EAA291_37B7_42E8_A164_F3FD69BA8155_.wvu.Cols" localSheetId="11" hidden="1">'将来負担比率（分子）の構造'!$T:$XFD</definedName>
    <definedName name="Z_35EAA291_37B7_42E8_A164_F3FD69BA8155_.wvu.Cols" localSheetId="6" hidden="1">'性質別歳出決算分析表（住民一人当たりのコスト）'!$DV:$XFD</definedName>
    <definedName name="Z_35EAA291_37B7_42E8_A164_F3FD69BA8155_.wvu.Cols" localSheetId="0" hidden="1">総括表!$DP:$XFD</definedName>
    <definedName name="Z_35EAA291_37B7_42E8_A164_F3FD69BA8155_.wvu.Cols" localSheetId="1" hidden="1">普通会計の状況!$EN:$XFD</definedName>
    <definedName name="Z_35EAA291_37B7_42E8_A164_F3FD69BA8155_.wvu.Cols" localSheetId="7" hidden="1">'目的別歳出決算分析表（住民一人当たりのコスト）'!$DV:$XFD</definedName>
    <definedName name="Z_35EAA291_37B7_42E8_A164_F3FD69BA8155_.wvu.Cols" localSheetId="9" hidden="1">連結実質赤字比率に係る赤字・黒字の構成分析!$Q:$XFD</definedName>
    <definedName name="Z_35EAA291_37B7_42E8_A164_F3FD69BA8155_.wvu.Rows" localSheetId="2" hidden="1">'各会計、関係団体の財政状況及び健全化判断比率'!$136:$1048576,'各会計、関係団体の財政状況及び健全化判断比率'!$89:$101,'各会計、関係団体の財政状況及び健全化判断比率'!$135:$135</definedName>
    <definedName name="Z_35EAA291_37B7_42E8_A164_F3FD69BA8155_.wvu.Rows" localSheetId="12" hidden="1">基金残高に係る経年分析!$65:$1048576</definedName>
    <definedName name="Z_35EAA291_37B7_42E8_A164_F3FD69BA8155_.wvu.Rows" localSheetId="4" hidden="1">'経常経費分析表（経常収支比率の分析）'!$90:$1048576</definedName>
    <definedName name="Z_35EAA291_37B7_42E8_A164_F3FD69BA8155_.wvu.Rows" localSheetId="5" hidden="1">'経常経費分析表（人件費・公債費・普通建設事業費の分析）'!$74:$1048576,'経常経費分析表（人件費・公債費・普通建設事業費の分析）'!$67:$73</definedName>
    <definedName name="Z_35EAA291_37B7_42E8_A164_F3FD69BA8155_.wvu.Rows" localSheetId="3" hidden="1">財政比較分析表!$106:$1048576,財政比較分析表!$98:$105</definedName>
    <definedName name="Z_35EAA291_37B7_42E8_A164_F3FD69BA8155_.wvu.Rows" localSheetId="10" hidden="1">'実質公債費比率（分子）の構造'!$65:$1048576</definedName>
    <definedName name="Z_35EAA291_37B7_42E8_A164_F3FD69BA8155_.wvu.Rows" localSheetId="8" hidden="1">実質収支比率等に係る経年分析!$51:$1048576</definedName>
    <definedName name="Z_35EAA291_37B7_42E8_A164_F3FD69BA8155_.wvu.Rows" localSheetId="11" hidden="1">'将来負担比率（分子）の構造'!$56:$1048576</definedName>
    <definedName name="Z_35EAA291_37B7_42E8_A164_F3FD69BA8155_.wvu.Rows" localSheetId="6" hidden="1">'性質別歳出決算分析表（住民一人当たりのコスト）'!$122:$1048576,'性質別歳出決算分析表（住民一人当たりのコスト）'!$117:$121</definedName>
    <definedName name="Z_35EAA291_37B7_42E8_A164_F3FD69BA8155_.wvu.Rows" localSheetId="0" hidden="1">総括表!$57:$1048576</definedName>
    <definedName name="Z_35EAA291_37B7_42E8_A164_F3FD69BA8155_.wvu.Rows" localSheetId="1" hidden="1">普通会計の状況!$50:$1048576</definedName>
    <definedName name="Z_35EAA291_37B7_42E8_A164_F3FD69BA8155_.wvu.Rows" localSheetId="7" hidden="1">'目的別歳出決算分析表（住民一人当たりのコスト）'!$117:$1048576</definedName>
    <definedName name="Z_35EAA291_37B7_42E8_A164_F3FD69BA8155_.wvu.Rows" localSheetId="9" hidden="1">連結実質赤字比率に係る赤字・黒字の構成分析!$46:$1048576</definedName>
  </definedNames>
  <calcPr calcId="191029"/>
  <customWorkbookViews>
    <customWorkbookView name="澁谷 惇 - 個人用ビュー" guid="{35EAA291-37B7-42E8-A164-F3FD69BA8155}" mergeInterval="0" personalView="1" maximized="1" xWindow="-1374" yWindow="181" windowWidth="1382" windowHeight="744"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 l="1"/>
  <c r="BG34" i="1"/>
  <c r="AO38" i="1"/>
  <c r="AO37" i="1"/>
  <c r="AO36" i="1"/>
  <c r="AO35" i="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E40" i="1"/>
  <c r="AM40" i="1"/>
  <c r="U40" i="1"/>
  <c r="C40" i="1"/>
  <c r="CO39" i="1"/>
  <c r="BE39" i="1"/>
  <c r="AM39" i="1"/>
  <c r="U39" i="1"/>
  <c r="C39" i="1"/>
  <c r="CO38" i="1"/>
  <c r="BE38" i="1"/>
  <c r="C38" i="1"/>
  <c r="BE37" i="1"/>
  <c r="C37" i="1"/>
  <c r="BE36" i="1"/>
  <c r="C36" i="1"/>
  <c r="C35" i="1"/>
  <c r="U34" i="1"/>
  <c r="C34" i="1"/>
  <c r="U35" i="1" l="1"/>
  <c r="U36" i="1" s="1"/>
  <c r="U37" i="1" s="1"/>
  <c r="U38"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AM34" i="1" l="1"/>
  <c r="BW34" i="1" l="1"/>
  <c r="BW35" i="1" s="1"/>
  <c r="BW36" i="1" s="1"/>
  <c r="BW37" i="1" s="1"/>
  <c r="BW38" i="1" s="1"/>
  <c r="BW39" i="1" s="1"/>
  <c r="BW40" i="1" s="1"/>
  <c r="AM35" i="1"/>
  <c r="AM36" i="1" s="1"/>
  <c r="AM37" i="1" s="1"/>
  <c r="AM38" i="1" s="1"/>
  <c r="BE34" i="1"/>
  <c r="BE35" i="1" s="1"/>
  <c r="CO34" i="1" l="1"/>
  <c r="CO35" i="1" s="1"/>
  <c r="CO36" i="1" s="1"/>
  <c r="CO37" i="1" s="1"/>
</calcChain>
</file>

<file path=xl/sharedStrings.xml><?xml version="1.0" encoding="utf-8"?>
<sst xmlns="http://schemas.openxmlformats.org/spreadsheetml/2006/main" count="1085" uniqueCount="587">
  <si>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</si>
  <si>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</si>
  <si>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</si>
  <si>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</si>
  <si>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</si>
  <si>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</si>
  <si>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</si>
  <si>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</si>
  <si>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</si>
  <si>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</si>
  <si>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</si>
  <si>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</si>
  <si>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</si>
  <si>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</si>
  <si>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</si>
  <si>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</si>
  <si>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</si>
  <si>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</si>
  <si>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</si>
  <si>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</si>
  <si>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</si>
  <si>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</si>
  <si>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</si>
  <si>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</si>
  <si>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</si>
  <si>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</si>
  <si>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</si>
  <si>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</si>
  <si>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</si>
  <si>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</si>
  <si>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</si>
  <si>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</si>
  <si>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</si>
  <si>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</si>
  <si>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</si>
  <si>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</si>
  <si>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</si>
  <si>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</si>
  <si>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</si>
  <si>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</si>
  <si>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</si>
  <si>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</si>
  <si>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</si>
  <si>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</si>
  <si>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</si>
  <si>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</si>
  <si>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</si>
  <si>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</si>
  <si>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</si>
  <si>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</si>
  <si>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</si>
  <si>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</si>
  <si>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</si>
  <si>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</si>
  <si>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</si>
  <si>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</si>
  <si>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</si>
  <si>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</si>
  <si>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</si>
  <si>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</si>
  <si>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</si>
  <si>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</si>
  <si>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</si>
  <si>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</si>
  <si>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</si>
  <si>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</si>
  <si>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</si>
  <si>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</si>
  <si>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</si>
  <si>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</si>
  <si>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</si>
  <si>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</si>
  <si>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</si>
  <si>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</si>
  <si>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</si>
  <si>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</si>
  <si>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</si>
  <si>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</si>
  <si>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</si>
  <si>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</si>
  <si>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</si>
  <si>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</si>
  <si>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</si>
  <si>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</si>
  <si>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</si>
  <si>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</si>
  <si>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</si>
  <si>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</si>
  <si>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</si>
  <si>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</si>
  <si>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</si>
  <si>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</si>
  <si>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</si>
  <si>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</si>
  <si>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青森市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</si>
  <si>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</si>
  <si>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</si>
  <si>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</si>
  <si>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</si>
  <si>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</si>
  <si>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</si>
  <si>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</si>
  <si>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</si>
  <si>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</si>
  <si>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</si>
  <si>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</si>
  <si>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</si>
  <si>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</si>
  <si>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</si>
  <si>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</si>
  <si>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</si>
  <si>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</si>
  <si>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</si>
  <si>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</si>
  <si>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</si>
  <si>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</si>
  <si>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</si>
  <si>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</si>
  <si>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</si>
  <si>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</si>
  <si>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</si>
  <si>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</si>
  <si>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</si>
  <si>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</si>
  <si>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</si>
  <si>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</si>
  <si>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</si>
  <si>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</si>
  <si>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</si>
  <si>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</si>
  <si>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</si>
  <si>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</si>
  <si>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</si>
  <si>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</si>
  <si>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</si>
  <si>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</si>
  <si>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</si>
  <si>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</si>
  <si>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</si>
  <si>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</si>
  <si>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</si>
  <si>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</si>
  <si>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</si>
  <si>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自動車運送事業会計</t>
    <phoneticPr fontId="5"/>
  </si>
  <si>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</si>
  <si>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</si>
  <si>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</si>
  <si>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</si>
  <si>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</si>
  <si>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</si>
  <si>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病院事業会計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</si>
  <si>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</si>
  <si>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</si>
  <si>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</si>
  <si>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</si>
  <si>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</si>
  <si>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</si>
  <si>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</si>
  <si>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</si>
  <si>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</si>
  <si>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</si>
  <si>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</si>
  <si>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</si>
  <si>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</si>
  <si>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</si>
  <si>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</si>
  <si>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</si>
  <si>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</si>
  <si>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</si>
  <si>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</si>
  <si>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</si>
  <si>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</si>
  <si>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</si>
  <si>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</si>
  <si>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</si>
  <si>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</si>
  <si>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</si>
  <si>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</si>
  <si>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</si>
  <si>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</si>
  <si>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</si>
  <si>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</si>
  <si>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</si>
  <si>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</si>
  <si>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</si>
  <si>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</si>
  <si>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</si>
  <si>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</si>
  <si>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</si>
  <si>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</si>
  <si>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</si>
  <si>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</si>
  <si>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</si>
  <si>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</si>
  <si>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</si>
  <si>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</si>
  <si>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</si>
  <si>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</si>
  <si>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</si>
  <si>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</si>
  <si>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</si>
  <si>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</si>
  <si>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</si>
  <si>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</si>
  <si>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</si>
  <si>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青森県青森市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</si>
  <si>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</si>
  <si>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</si>
  <si>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</si>
  <si>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</si>
  <si>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</si>
  <si>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</si>
  <si>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</si>
  <si>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</si>
  <si>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</si>
  <si>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</si>
  <si>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</si>
  <si>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</si>
  <si>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</si>
  <si>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</si>
  <si>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</si>
  <si>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</si>
  <si>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</si>
  <si>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</si>
  <si>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</si>
  <si>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</si>
  <si>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</si>
  <si>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</si>
  <si>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</si>
  <si>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</si>
  <si>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</si>
  <si>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</si>
  <si>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</si>
  <si>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</si>
  <si>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</si>
  <si>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</si>
  <si>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</si>
  <si>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</si>
  <si>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</si>
  <si>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</si>
  <si>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</si>
  <si>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</si>
  <si>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</si>
  <si>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</si>
  <si>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</si>
  <si>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</si>
  <si>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</si>
  <si>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</si>
  <si>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</si>
  <si>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</si>
  <si>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</si>
  <si>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</si>
  <si>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</si>
  <si>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</si>
  <si>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</si>
  <si>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</si>
  <si>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</si>
  <si>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</si>
  <si>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</si>
  <si>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</si>
  <si>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</si>
  <si>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</si>
  <si>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</si>
  <si>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</si>
  <si>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</si>
  <si>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</si>
  <si>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</si>
  <si>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</si>
  <si>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</si>
  <si>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</si>
  <si>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</si>
  <si>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</si>
  <si>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</si>
  <si>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</si>
  <si>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</si>
  <si>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</si>
  <si>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</si>
  <si>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</si>
  <si>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</si>
  <si>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</si>
  <si>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</si>
  <si>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</si>
  <si>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</si>
  <si>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</si>
  <si>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</si>
  <si>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</si>
  <si>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</si>
  <si>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</si>
  <si>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</si>
  <si>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</si>
  <si>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</si>
  <si>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</si>
  <si>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</si>
  <si>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</si>
  <si>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</si>
  <si>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</si>
  <si>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</si>
  <si>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</si>
  <si>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</si>
  <si>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</si>
  <si>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</si>
  <si>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</si>
  <si>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</si>
  <si>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</si>
  <si>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</si>
  <si>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</si>
  <si>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</si>
  <si>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</si>
  <si>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</si>
  <si>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</si>
  <si>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</si>
  <si>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</si>
  <si>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</si>
  <si>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</si>
  <si>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</si>
  <si>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</si>
  <si>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</si>
  <si>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</si>
  <si>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</si>
  <si>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</si>
  <si>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</si>
  <si>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</si>
  <si>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</si>
  <si>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</si>
  <si>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</si>
  <si>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</si>
  <si>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</si>
  <si>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</si>
  <si>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</si>
  <si>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</si>
  <si>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</si>
  <si>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</si>
  <si>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</si>
  <si>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</si>
  <si>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</si>
  <si>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</si>
  <si>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</si>
  <si>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</si>
  <si>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</si>
  <si>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</si>
  <si>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</si>
  <si>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</si>
  <si>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</si>
  <si>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</si>
  <si>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</si>
  <si>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</si>
  <si>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</si>
  <si>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</si>
  <si>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</si>
  <si>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</si>
  <si>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</si>
  <si>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</si>
  <si>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</si>
  <si>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</si>
  <si>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</si>
  <si>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</si>
  <si>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青森県青森市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</si>
  <si>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</si>
  <si>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</si>
  <si>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</si>
  <si>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</si>
  <si>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</si>
  <si>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</si>
  <si>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</si>
  <si>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</si>
  <si>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</si>
  <si>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</si>
  <si>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</si>
  <si>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</si>
  <si>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</si>
  <si>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</si>
  <si>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</si>
  <si>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</si>
  <si>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</si>
  <si>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</si>
  <si>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</si>
  <si>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</si>
  <si>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</si>
  <si>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</si>
  <si>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</si>
  <si>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</si>
  <si>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</si>
  <si>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</si>
  <si>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</si>
  <si>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</si>
  <si>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</si>
  <si>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</si>
  <si>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</si>
  <si>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</si>
  <si>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</si>
  <si>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</si>
  <si>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</si>
  <si>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</si>
  <si>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</si>
  <si>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</si>
  <si>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</si>
  <si>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</si>
  <si>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下水道事業会計</t>
    <phoneticPr fontId="5"/>
  </si>
  <si>
    <t>農業集落排水事業会計</t>
    <phoneticPr fontId="5"/>
  </si>
  <si>
    <t>卸売市場事業特別会計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</si>
  <si>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</si>
  <si>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</si>
  <si>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</si>
  <si>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</si>
  <si>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</si>
  <si>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</si>
  <si>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</si>
  <si>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</si>
  <si>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</si>
  <si>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</si>
  <si>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</si>
  <si>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</si>
  <si>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</si>
  <si>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</si>
  <si>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</si>
  <si>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</si>
  <si>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</si>
  <si>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</si>
  <si>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</si>
  <si>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</si>
  <si>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</si>
  <si>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</si>
  <si>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</si>
  <si>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</si>
  <si>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</si>
  <si>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</si>
  <si>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</si>
  <si>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</si>
  <si>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</si>
  <si>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</si>
  <si>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</si>
  <si>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</si>
  <si>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</si>
  <si>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</si>
  <si>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</si>
  <si>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</si>
  <si>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</si>
  <si>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</si>
  <si>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</si>
  <si>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</si>
  <si>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</si>
  <si>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</si>
  <si>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</si>
  <si>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</si>
  <si>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</si>
  <si>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</si>
  <si>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</si>
  <si>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</si>
  <si>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</si>
  <si>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</si>
  <si>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</si>
  <si>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</si>
  <si>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</si>
  <si>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</si>
  <si>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</si>
  <si>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</si>
  <si>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</si>
  <si>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</si>
  <si>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</si>
  <si>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</si>
  <si>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</si>
  <si>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</si>
  <si>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</si>
  <si>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</si>
  <si>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</si>
  <si>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</si>
  <si>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</si>
  <si>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</si>
  <si>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</si>
  <si>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</si>
  <si>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</si>
  <si>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</si>
  <si>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</si>
  <si>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</si>
  <si>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</si>
  <si>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</si>
  <si>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</si>
  <si>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</si>
  <si>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</si>
  <si>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</si>
  <si>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</si>
  <si>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</si>
  <si>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</si>
  <si>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</si>
  <si>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</si>
  <si>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</si>
  <si>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</si>
  <si>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</si>
  <si>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</si>
  <si>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</si>
  <si>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</si>
  <si>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</si>
  <si>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</si>
  <si>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</si>
  <si>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</si>
  <si>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</si>
  <si>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</si>
  <si>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</si>
  <si>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</si>
  <si>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</si>
  <si>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</si>
  <si>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</si>
  <si>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</si>
  <si>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</si>
  <si>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</si>
  <si>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</si>
  <si>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</si>
  <si>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</si>
  <si>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</si>
  <si>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</si>
  <si>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</si>
  <si>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</si>
  <si>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</si>
  <si>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</si>
  <si>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</si>
  <si>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</si>
  <si>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</si>
  <si>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</si>
  <si>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</si>
  <si>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</si>
  <si>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</si>
  <si>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</si>
  <si>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</si>
  <si>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</si>
  <si>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</si>
  <si>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</si>
  <si>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</si>
  <si>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</si>
  <si>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</si>
  <si>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</si>
  <si>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</si>
  <si>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</si>
  <si>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</si>
  <si>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</si>
  <si>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</si>
  <si>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</si>
  <si>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0.93</t>
  </si>
  <si>
    <t>▲ 1.80</t>
  </si>
  <si>
    <t>▲ 2.84</t>
  </si>
  <si>
    <t>病院事業会計</t>
  </si>
  <si>
    <t>▲ 2.50</t>
  </si>
  <si>
    <t>▲ 1.49</t>
  </si>
  <si>
    <t>▲ 0.27</t>
  </si>
  <si>
    <t>▲ 0.06</t>
  </si>
  <si>
    <t>▲ 0.48</t>
  </si>
  <si>
    <t>自動車運送事業会計</t>
  </si>
  <si>
    <t>▲ 0.26</t>
  </si>
  <si>
    <t>▲ 0.22</t>
  </si>
  <si>
    <t>▲ 0.20</t>
  </si>
  <si>
    <t>▲ 0.18</t>
  </si>
  <si>
    <t>▲ 0.16</t>
  </si>
  <si>
    <t>母子父子寡婦福祉資金貸付金特別会計</t>
  </si>
  <si>
    <t>▲ 0.01</t>
  </si>
  <si>
    <t>▲ 0.03</t>
  </si>
  <si>
    <t>一般会計</t>
  </si>
  <si>
    <t>水道事業会計</t>
  </si>
  <si>
    <t>介護保険事業特別会計</t>
  </si>
  <si>
    <t>後期高齢者医療特別会計</t>
  </si>
  <si>
    <t>国民健康保険事業特別会計</t>
  </si>
  <si>
    <t>その他会計（赤字）</t>
  </si>
  <si>
    <t>その他会計（黒字）</t>
  </si>
  <si>
    <t>R01</t>
    <phoneticPr fontId="5"/>
  </si>
  <si>
    <t>R02</t>
    <phoneticPr fontId="5"/>
  </si>
  <si>
    <t>R03</t>
    <phoneticPr fontId="5"/>
  </si>
  <si>
    <t>R04</t>
    <phoneticPr fontId="5"/>
  </si>
  <si>
    <t>R05</t>
    <phoneticPr fontId="5"/>
  </si>
  <si>
    <t>法適用企業</t>
  </si>
  <si>
    <t>法非適用企業</t>
  </si>
  <si>
    <t>青森地域広域事務組合</t>
    <rPh sb="0" eb="2">
      <t>アオモリ</t>
    </rPh>
    <rPh sb="2" eb="4">
      <t>チイキ</t>
    </rPh>
    <rPh sb="4" eb="6">
      <t>コウイキ</t>
    </rPh>
    <rPh sb="6" eb="8">
      <t>ジム</t>
    </rPh>
    <rPh sb="8" eb="10">
      <t>クミアイ</t>
    </rPh>
    <phoneticPr fontId="10"/>
  </si>
  <si>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10"/>
  </si>
  <si>
    <t>法適用企業</t>
    <rPh sb="0" eb="1">
      <t>ホウ</t>
    </rPh>
    <rPh sb="1" eb="3">
      <t>テキヨウ</t>
    </rPh>
    <rPh sb="3" eb="5">
      <t>キギョウ</t>
    </rPh>
    <phoneticPr fontId="6"/>
  </si>
  <si>
    <t>黒石地区清掃施設組合</t>
    <rPh sb="0" eb="2">
      <t>クロイシ</t>
    </rPh>
    <rPh sb="2" eb="4">
      <t>チク</t>
    </rPh>
    <rPh sb="4" eb="6">
      <t>セイソウ</t>
    </rPh>
    <rPh sb="6" eb="8">
      <t>シセツ</t>
    </rPh>
    <rPh sb="8" eb="10">
      <t>クミアイ</t>
    </rPh>
    <phoneticPr fontId="10"/>
  </si>
  <si>
    <t>法適用企業</t>
    <rPh sb="0" eb="1">
      <t>ホウ</t>
    </rPh>
    <rPh sb="1" eb="3">
      <t>テキヨウ</t>
    </rPh>
    <rPh sb="3" eb="5">
      <t>キギョウ</t>
    </rPh>
    <phoneticPr fontId="2"/>
  </si>
  <si>
    <t>青森県後期高齢者広域連合（一般会計）</t>
    <rPh sb="0" eb="3">
      <t>アオモリケン</t>
    </rPh>
    <rPh sb="3" eb="5">
      <t>コウキ</t>
    </rPh>
    <rPh sb="5" eb="7">
      <t>コウレイ</t>
    </rPh>
    <rPh sb="7" eb="8">
      <t>シャ</t>
    </rPh>
    <rPh sb="8" eb="10">
      <t>コウイキ</t>
    </rPh>
    <rPh sb="10" eb="12">
      <t>レンゴウ</t>
    </rPh>
    <rPh sb="13" eb="15">
      <t>イッパン</t>
    </rPh>
    <rPh sb="15" eb="17">
      <t>カイケイ</t>
    </rPh>
    <phoneticPr fontId="10"/>
  </si>
  <si>
    <t>青森県後期高齢者広域連合（特別会計）</t>
    <rPh sb="0" eb="3">
      <t>アオモリケン</t>
    </rPh>
    <rPh sb="3" eb="5">
      <t>コウキ</t>
    </rPh>
    <rPh sb="5" eb="7">
      <t>コウレイ</t>
    </rPh>
    <rPh sb="7" eb="8">
      <t>シャ</t>
    </rPh>
    <rPh sb="8" eb="10">
      <t>コウイキ</t>
    </rPh>
    <rPh sb="10" eb="12">
      <t>レンゴウ</t>
    </rPh>
    <rPh sb="13" eb="15">
      <t>トクベツ</t>
    </rPh>
    <rPh sb="15" eb="17">
      <t>カイケイ</t>
    </rPh>
    <phoneticPr fontId="10"/>
  </si>
  <si>
    <t>青森県市長会館管理組合</t>
    <rPh sb="0" eb="3">
      <t>アオモリケン</t>
    </rPh>
    <rPh sb="3" eb="5">
      <t>シチョウ</t>
    </rPh>
    <rPh sb="5" eb="7">
      <t>カイカン</t>
    </rPh>
    <rPh sb="7" eb="9">
      <t>カンリ</t>
    </rPh>
    <rPh sb="9" eb="11">
      <t>クミアイ</t>
    </rPh>
    <phoneticPr fontId="10"/>
  </si>
  <si>
    <t>青森県交通災害共済組合</t>
    <rPh sb="0" eb="3">
      <t>アオモリケン</t>
    </rPh>
    <rPh sb="3" eb="5">
      <t>コウツウ</t>
    </rPh>
    <rPh sb="5" eb="7">
      <t>サイガイ</t>
    </rPh>
    <rPh sb="7" eb="9">
      <t>キョウサイ</t>
    </rPh>
    <rPh sb="9" eb="11">
      <t>クミアイ</t>
    </rPh>
    <phoneticPr fontId="10"/>
  </si>
  <si>
    <t>一般財団法人青森市文化観光振興財団</t>
    <phoneticPr fontId="10"/>
  </si>
  <si>
    <t>株式会社アップルヒル</t>
    <phoneticPr fontId="10"/>
  </si>
  <si>
    <t>公益財団法人青森学術文化振興財団</t>
    <phoneticPr fontId="10"/>
  </si>
  <si>
    <t>-</t>
    <phoneticPr fontId="2"/>
  </si>
  <si>
    <t>公立大学法人青森公立大学</t>
    <phoneticPr fontId="10"/>
  </si>
  <si>
    <t>青森市地域振興基金</t>
  </si>
  <si>
    <t>青森市大井青少年育成事業基金</t>
  </si>
  <si>
    <t>青森市公共施設整備基金</t>
    <rPh sb="0" eb="3">
      <t>アオモリシ</t>
    </rPh>
    <phoneticPr fontId="10"/>
  </si>
  <si>
    <t>青森市次世代健康・スポーツ振興基金</t>
    <phoneticPr fontId="2"/>
  </si>
  <si>
    <t>元気都市あおもり応援基金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</si>
</sst>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BD57-4763-865E-3F856E628E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49404</c:v>
                </c:pt>
                <c:pt idx="1">
                  <c:v>36971</c:v>
                </c:pt>
                <c:pt idx="2">
                  <c:v>41327</c:v>
                </c:pt>
                <c:pt idx="3">
                  <c:v>33118</c:v>
                </c:pt>
                <c:pt idx="4">
                  <c:v>52205</c:v>
                </c:pt>
              </c:numCache>
            </c:numRef>
          </c:val>
          <c:smooth val="0"/>
          <c:extLst>
            <c:ext xmlns:c16="http://schemas.microsoft.com/office/drawing/2014/chart" uri="{C3380CC4-5D6E-409C-BE32-E72D297353CC}">
              <c16:uniqueId val="{00000001-BD57-4763-865E-3F856E628E7B}"/>
            </c:ext>
          </c:extLst>
        </c:ser>
        <c:dLbls>
          <c:showLegendKey val="0"/>
          <c:showVal val="0"/>
          <c:showCatName val="0"/>
          <c:showSerName val="0"/>
          <c:showPercent val="0"/>
          <c:showBubbleSize val="0"/>
        </c:dLbls>
        <c:marker val="1"/>
        <c:smooth val="0"/>
        <c:axId val="448413968"/>
        <c:axId val="448409656"/>
      </c:lineChart>
      <c:catAx>
        <c:axId val="448413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8409656"/>
        <c:crosses val="autoZero"/>
        <c:auto val="1"/>
        <c:lblAlgn val="ctr"/>
        <c:lblOffset val="100"/>
        <c:tickLblSkip val="1"/>
        <c:tickMarkSkip val="1"/>
        <c:noMultiLvlLbl val="0"/>
      </c:catAx>
      <c:valAx>
        <c:axId val="4484096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8413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3.95</c:v>
                </c:pt>
                <c:pt idx="1">
                  <c:v>3.54</c:v>
                </c:pt>
                <c:pt idx="2">
                  <c:v>7.01</c:v>
                </c:pt>
                <c:pt idx="3">
                  <c:v>7.57</c:v>
                </c:pt>
                <c:pt idx="4">
                  <c:v>8.73</c:v>
                </c:pt>
              </c:numCache>
            </c:numRef>
          </c:val>
          <c:extLst>
            <c:ext xmlns:c16="http://schemas.microsoft.com/office/drawing/2014/chart" uri="{C3380CC4-5D6E-409C-BE32-E72D297353CC}">
              <c16:uniqueId val="{00000000-6CB1-4A7A-8C64-6752B8E1F2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4.18</c:v>
                </c:pt>
                <c:pt idx="1">
                  <c:v>5.54</c:v>
                </c:pt>
                <c:pt idx="2">
                  <c:v>6.6</c:v>
                </c:pt>
                <c:pt idx="3">
                  <c:v>8.2100000000000009</c:v>
                </c:pt>
                <c:pt idx="4">
                  <c:v>7.76</c:v>
                </c:pt>
              </c:numCache>
            </c:numRef>
          </c:val>
          <c:extLst>
            <c:ext xmlns:c16="http://schemas.microsoft.com/office/drawing/2014/chart" uri="{C3380CC4-5D6E-409C-BE32-E72D297353CC}">
              <c16:uniqueId val="{00000001-6CB1-4A7A-8C64-6752B8E1F2C0}"/>
            </c:ext>
          </c:extLst>
        </c:ser>
        <c:dLbls>
          <c:showLegendKey val="0"/>
          <c:showVal val="0"/>
          <c:showCatName val="0"/>
          <c:showSerName val="0"/>
          <c:showPercent val="0"/>
          <c:showBubbleSize val="0"/>
        </c:dLbls>
        <c:gapWidth val="250"/>
        <c:overlap val="100"/>
        <c:axId val="448414360"/>
        <c:axId val="448414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2.11</c:v>
                </c:pt>
                <c:pt idx="1">
                  <c:v>-0.93</c:v>
                </c:pt>
                <c:pt idx="2">
                  <c:v>2.95</c:v>
                </c:pt>
                <c:pt idx="3">
                  <c:v>-1.8</c:v>
                </c:pt>
                <c:pt idx="4">
                  <c:v>-2.84</c:v>
                </c:pt>
              </c:numCache>
            </c:numRef>
          </c:val>
          <c:smooth val="0"/>
          <c:extLst>
            <c:ext xmlns:c16="http://schemas.microsoft.com/office/drawing/2014/chart" uri="{C3380CC4-5D6E-409C-BE32-E72D297353CC}">
              <c16:uniqueId val="{00000002-6CB1-4A7A-8C64-6752B8E1F2C0}"/>
            </c:ext>
          </c:extLst>
        </c:ser>
        <c:dLbls>
          <c:showLegendKey val="0"/>
          <c:showVal val="0"/>
          <c:showCatName val="0"/>
          <c:showSerName val="0"/>
          <c:showPercent val="0"/>
          <c:showBubbleSize val="0"/>
        </c:dLbls>
        <c:marker val="1"/>
        <c:smooth val="0"/>
        <c:axId val="448414360"/>
        <c:axId val="448414752"/>
      </c:lineChart>
      <c:catAx>
        <c:axId val="448414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8414752"/>
        <c:crosses val="autoZero"/>
        <c:auto val="1"/>
        <c:lblAlgn val="ctr"/>
        <c:lblOffset val="100"/>
        <c:tickLblSkip val="1"/>
        <c:tickMarkSkip val="1"/>
        <c:noMultiLvlLbl val="0"/>
      </c:catAx>
      <c:valAx>
        <c:axId val="44841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414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1.25</c:v>
                </c:pt>
                <c:pt idx="2">
                  <c:v>#N/A</c:v>
                </c:pt>
                <c:pt idx="3">
                  <c:v>0.86</c:v>
                </c:pt>
                <c:pt idx="4">
                  <c:v>#N/A</c:v>
                </c:pt>
                <c:pt idx="5">
                  <c:v>0.64</c:v>
                </c:pt>
                <c:pt idx="6">
                  <c:v>#N/A</c:v>
                </c:pt>
                <c:pt idx="7">
                  <c:v>0.66</c:v>
                </c:pt>
                <c:pt idx="8">
                  <c:v>#N/A</c:v>
                </c:pt>
                <c:pt idx="9">
                  <c:v>0.14000000000000001</c:v>
                </c:pt>
              </c:numCache>
            </c:numRef>
          </c:val>
          <c:extLst>
            <c:ext xmlns:c16="http://schemas.microsoft.com/office/drawing/2014/chart" uri="{C3380CC4-5D6E-409C-BE32-E72D297353CC}">
              <c16:uniqueId val="{00000000-4FCE-4B2A-9773-CB3F347CBA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CE-4B2A-9773-CB3F347CBA96}"/>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0.1</c:v>
                </c:pt>
                <c:pt idx="4">
                  <c:v>#N/A</c:v>
                </c:pt>
                <c:pt idx="5">
                  <c:v>0.03</c:v>
                </c:pt>
                <c:pt idx="6">
                  <c:v>#N/A</c:v>
                </c:pt>
                <c:pt idx="7">
                  <c:v>0.03</c:v>
                </c:pt>
                <c:pt idx="8">
                  <c:v>#N/A</c:v>
                </c:pt>
                <c:pt idx="9">
                  <c:v>0.12</c:v>
                </c:pt>
              </c:numCache>
            </c:numRef>
          </c:val>
          <c:extLst>
            <c:ext xmlns:c16="http://schemas.microsoft.com/office/drawing/2014/chart" uri="{C3380CC4-5D6E-409C-BE32-E72D297353CC}">
              <c16:uniqueId val="{00000002-4FCE-4B2A-9773-CB3F347CBA9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0.09</c:v>
                </c:pt>
                <c:pt idx="4">
                  <c:v>#N/A</c:v>
                </c:pt>
                <c:pt idx="5">
                  <c:v>0.09</c:v>
                </c:pt>
                <c:pt idx="6">
                  <c:v>#N/A</c:v>
                </c:pt>
                <c:pt idx="7">
                  <c:v>0.14000000000000001</c:v>
                </c:pt>
                <c:pt idx="8">
                  <c:v>#N/A</c:v>
                </c:pt>
                <c:pt idx="9">
                  <c:v>0.13</c:v>
                </c:pt>
              </c:numCache>
            </c:numRef>
          </c:val>
          <c:extLst>
            <c:ext xmlns:c16="http://schemas.microsoft.com/office/drawing/2014/chart" uri="{C3380CC4-5D6E-409C-BE32-E72D297353CC}">
              <c16:uniqueId val="{00000003-4FCE-4B2A-9773-CB3F347CBA96}"/>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0.28000000000000003</c:v>
                </c:pt>
                <c:pt idx="2">
                  <c:v>#N/A</c:v>
                </c:pt>
                <c:pt idx="3">
                  <c:v>0.46</c:v>
                </c:pt>
                <c:pt idx="4">
                  <c:v>#N/A</c:v>
                </c:pt>
                <c:pt idx="5">
                  <c:v>0.54</c:v>
                </c:pt>
                <c:pt idx="6">
                  <c:v>#N/A</c:v>
                </c:pt>
                <c:pt idx="7">
                  <c:v>0.61</c:v>
                </c:pt>
                <c:pt idx="8">
                  <c:v>#N/A</c:v>
                </c:pt>
                <c:pt idx="9">
                  <c:v>0.2</c:v>
                </c:pt>
              </c:numCache>
            </c:numRef>
          </c:val>
          <c:extLst>
            <c:ext xmlns:c16="http://schemas.microsoft.com/office/drawing/2014/chart" uri="{C3380CC4-5D6E-409C-BE32-E72D297353CC}">
              <c16:uniqueId val="{00000004-4FCE-4B2A-9773-CB3F347CBA96}"/>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11.66</c:v>
                </c:pt>
                <c:pt idx="2">
                  <c:v>#N/A</c:v>
                </c:pt>
                <c:pt idx="3">
                  <c:v>9.82</c:v>
                </c:pt>
                <c:pt idx="4">
                  <c:v>#N/A</c:v>
                </c:pt>
                <c:pt idx="5">
                  <c:v>7.47</c:v>
                </c:pt>
                <c:pt idx="6">
                  <c:v>#N/A</c:v>
                </c:pt>
                <c:pt idx="7">
                  <c:v>7.84</c:v>
                </c:pt>
                <c:pt idx="8">
                  <c:v>#N/A</c:v>
                </c:pt>
                <c:pt idx="9">
                  <c:v>7.85</c:v>
                </c:pt>
              </c:numCache>
            </c:numRef>
          </c:val>
          <c:extLst>
            <c:ext xmlns:c16="http://schemas.microsoft.com/office/drawing/2014/chart" uri="{C3380CC4-5D6E-409C-BE32-E72D297353CC}">
              <c16:uniqueId val="{00000005-4FCE-4B2A-9773-CB3F347CBA9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3.94</c:v>
                </c:pt>
                <c:pt idx="2">
                  <c:v>#N/A</c:v>
                </c:pt>
                <c:pt idx="3">
                  <c:v>3.54</c:v>
                </c:pt>
                <c:pt idx="4">
                  <c:v>#N/A</c:v>
                </c:pt>
                <c:pt idx="5">
                  <c:v>7</c:v>
                </c:pt>
                <c:pt idx="6">
                  <c:v>#N/A</c:v>
                </c:pt>
                <c:pt idx="7">
                  <c:v>7.58</c:v>
                </c:pt>
                <c:pt idx="8">
                  <c:v>#N/A</c:v>
                </c:pt>
                <c:pt idx="9">
                  <c:v>8.76</c:v>
                </c:pt>
              </c:numCache>
            </c:numRef>
          </c:val>
          <c:extLst>
            <c:ext xmlns:c16="http://schemas.microsoft.com/office/drawing/2014/chart" uri="{C3380CC4-5D6E-409C-BE32-E72D297353CC}">
              <c16:uniqueId val="{00000006-4FCE-4B2A-9773-CB3F347CBA96}"/>
            </c:ext>
          </c:extLst>
        </c:ser>
        <c:ser>
          <c:idx val="7"/>
          <c:order val="7"/>
          <c:tx>
            <c:strRef>
              <c:f>データシート!$A$34</c:f>
              <c:strCache>
                <c:ptCount val="1"/>
                <c:pt idx="0">
                  <c:v>母子父子寡婦福祉資金貸付金特別会計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0.01</c:v>
                </c:pt>
                <c:pt idx="7">
                  <c:v>#N/A</c:v>
                </c:pt>
                <c:pt idx="8">
                  <c:v>0.03</c:v>
                </c:pt>
                <c:pt idx="9">
                  <c:v>#N/A</c:v>
                </c:pt>
              </c:numCache>
            </c:numRef>
          </c:val>
          <c:extLst>
            <c:ext xmlns:c16="http://schemas.microsoft.com/office/drawing/2014/chart" uri="{C3380CC4-5D6E-409C-BE32-E72D297353CC}">
              <c16:uniqueId val="{00000007-4FCE-4B2A-9773-CB3F347CBA96}"/>
            </c:ext>
          </c:extLst>
        </c:ser>
        <c:ser>
          <c:idx val="8"/>
          <c:order val="8"/>
          <c:tx>
            <c:strRef>
              <c:f>データシート!$A$35</c:f>
              <c:strCache>
                <c:ptCount val="1"/>
                <c:pt idx="0">
                  <c:v>自動車運送事業会計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0.26</c:v>
                </c:pt>
                <c:pt idx="1">
                  <c:v>#N/A</c:v>
                </c:pt>
                <c:pt idx="2">
                  <c:v>0.22</c:v>
                </c:pt>
                <c:pt idx="3">
                  <c:v>#N/A</c:v>
                </c:pt>
                <c:pt idx="4">
                  <c:v>0.2</c:v>
                </c:pt>
                <c:pt idx="5">
                  <c:v>#N/A</c:v>
                </c:pt>
                <c:pt idx="6">
                  <c:v>0.18</c:v>
                </c:pt>
                <c:pt idx="7">
                  <c:v>#N/A</c:v>
                </c:pt>
                <c:pt idx="8">
                  <c:v>0.16</c:v>
                </c:pt>
                <c:pt idx="9">
                  <c:v>#N/A</c:v>
                </c:pt>
              </c:numCache>
            </c:numRef>
          </c:val>
          <c:extLst>
            <c:ext xmlns:c16="http://schemas.microsoft.com/office/drawing/2014/chart" uri="{C3380CC4-5D6E-409C-BE32-E72D297353CC}">
              <c16:uniqueId val="{00000008-4FCE-4B2A-9773-CB3F347CBA9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2.5</c:v>
                </c:pt>
                <c:pt idx="1">
                  <c:v>#N/A</c:v>
                </c:pt>
                <c:pt idx="2">
                  <c:v>1.49</c:v>
                </c:pt>
                <c:pt idx="3">
                  <c:v>#N/A</c:v>
                </c:pt>
                <c:pt idx="4">
                  <c:v>0.27</c:v>
                </c:pt>
                <c:pt idx="5">
                  <c:v>#N/A</c:v>
                </c:pt>
                <c:pt idx="6">
                  <c:v>0.06</c:v>
                </c:pt>
                <c:pt idx="7">
                  <c:v>#N/A</c:v>
                </c:pt>
                <c:pt idx="8">
                  <c:v>0.48</c:v>
                </c:pt>
                <c:pt idx="9">
                  <c:v>#N/A</c:v>
                </c:pt>
              </c:numCache>
            </c:numRef>
          </c:val>
          <c:extLst>
            <c:ext xmlns:c16="http://schemas.microsoft.com/office/drawing/2014/chart" uri="{C3380CC4-5D6E-409C-BE32-E72D297353CC}">
              <c16:uniqueId val="{00000009-4FCE-4B2A-9773-CB3F347CBA96}"/>
            </c:ext>
          </c:extLst>
        </c:ser>
        <c:dLbls>
          <c:showLegendKey val="0"/>
          <c:showVal val="0"/>
          <c:showCatName val="0"/>
          <c:showSerName val="0"/>
          <c:showPercent val="0"/>
          <c:showBubbleSize val="0"/>
        </c:dLbls>
        <c:gapWidth val="150"/>
        <c:overlap val="100"/>
        <c:axId val="124191504"/>
        <c:axId val="124192680"/>
      </c:barChart>
      <c:catAx>
        <c:axId val="12419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192680"/>
        <c:crosses val="autoZero"/>
        <c:auto val="1"/>
        <c:lblAlgn val="ctr"/>
        <c:lblOffset val="100"/>
        <c:tickLblSkip val="1"/>
        <c:tickMarkSkip val="1"/>
        <c:noMultiLvlLbl val="0"/>
      </c:catAx>
      <c:valAx>
        <c:axId val="124192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191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10193</c:v>
                </c:pt>
                <c:pt idx="5">
                  <c:v>10011</c:v>
                </c:pt>
                <c:pt idx="8">
                  <c:v>9708</c:v>
                </c:pt>
                <c:pt idx="11">
                  <c:v>9694</c:v>
                </c:pt>
                <c:pt idx="14">
                  <c:v>9816</c:v>
                </c:pt>
              </c:numCache>
            </c:numRef>
          </c:val>
          <c:extLst>
            <c:ext xmlns:c16="http://schemas.microsoft.com/office/drawing/2014/chart" uri="{C3380CC4-5D6E-409C-BE32-E72D297353CC}">
              <c16:uniqueId val="{00000000-AB67-47D8-92AE-54B772BAC4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67-47D8-92AE-54B772BAC4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62</c:v>
                </c:pt>
                <c:pt idx="3">
                  <c:v>53</c:v>
                </c:pt>
                <c:pt idx="6">
                  <c:v>63</c:v>
                </c:pt>
                <c:pt idx="9">
                  <c:v>62</c:v>
                </c:pt>
                <c:pt idx="12">
                  <c:v>51</c:v>
                </c:pt>
              </c:numCache>
            </c:numRef>
          </c:val>
          <c:extLst>
            <c:ext xmlns:c16="http://schemas.microsoft.com/office/drawing/2014/chart" uri="{C3380CC4-5D6E-409C-BE32-E72D297353CC}">
              <c16:uniqueId val="{00000002-AB67-47D8-92AE-54B772BAC4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193</c:v>
                </c:pt>
                <c:pt idx="3">
                  <c:v>206</c:v>
                </c:pt>
                <c:pt idx="6">
                  <c:v>217</c:v>
                </c:pt>
                <c:pt idx="9">
                  <c:v>203</c:v>
                </c:pt>
                <c:pt idx="12">
                  <c:v>194</c:v>
                </c:pt>
              </c:numCache>
            </c:numRef>
          </c:val>
          <c:extLst>
            <c:ext xmlns:c16="http://schemas.microsoft.com/office/drawing/2014/chart" uri="{C3380CC4-5D6E-409C-BE32-E72D297353CC}">
              <c16:uniqueId val="{00000003-AB67-47D8-92AE-54B772BAC4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3066</c:v>
                </c:pt>
                <c:pt idx="3">
                  <c:v>3101</c:v>
                </c:pt>
                <c:pt idx="6">
                  <c:v>3006</c:v>
                </c:pt>
                <c:pt idx="9">
                  <c:v>3084</c:v>
                </c:pt>
                <c:pt idx="12">
                  <c:v>3366</c:v>
                </c:pt>
              </c:numCache>
            </c:numRef>
          </c:val>
          <c:extLst>
            <c:ext xmlns:c16="http://schemas.microsoft.com/office/drawing/2014/chart" uri="{C3380CC4-5D6E-409C-BE32-E72D297353CC}">
              <c16:uniqueId val="{00000004-AB67-47D8-92AE-54B772BAC4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67-47D8-92AE-54B772BAC4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67-47D8-92AE-54B772BAC4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15107</c:v>
                </c:pt>
                <c:pt idx="3">
                  <c:v>14307</c:v>
                </c:pt>
                <c:pt idx="6">
                  <c:v>13603</c:v>
                </c:pt>
                <c:pt idx="9">
                  <c:v>12924</c:v>
                </c:pt>
                <c:pt idx="12">
                  <c:v>12628</c:v>
                </c:pt>
              </c:numCache>
            </c:numRef>
          </c:val>
          <c:extLst>
            <c:ext xmlns:c16="http://schemas.microsoft.com/office/drawing/2014/chart" uri="{C3380CC4-5D6E-409C-BE32-E72D297353CC}">
              <c16:uniqueId val="{00000007-AB67-47D8-92AE-54B772BAC4B4}"/>
            </c:ext>
          </c:extLst>
        </c:ser>
        <c:dLbls>
          <c:showLegendKey val="0"/>
          <c:showVal val="0"/>
          <c:showCatName val="0"/>
          <c:showSerName val="0"/>
          <c:showPercent val="0"/>
          <c:showBubbleSize val="0"/>
        </c:dLbls>
        <c:gapWidth val="100"/>
        <c:overlap val="100"/>
        <c:axId val="482885520"/>
        <c:axId val="482883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8235</c:v>
                </c:pt>
                <c:pt idx="2">
                  <c:v>#N/A</c:v>
                </c:pt>
                <c:pt idx="3">
                  <c:v>#N/A</c:v>
                </c:pt>
                <c:pt idx="4">
                  <c:v>7656</c:v>
                </c:pt>
                <c:pt idx="5">
                  <c:v>#N/A</c:v>
                </c:pt>
                <c:pt idx="6">
                  <c:v>#N/A</c:v>
                </c:pt>
                <c:pt idx="7">
                  <c:v>7181</c:v>
                </c:pt>
                <c:pt idx="8">
                  <c:v>#N/A</c:v>
                </c:pt>
                <c:pt idx="9">
                  <c:v>#N/A</c:v>
                </c:pt>
                <c:pt idx="10">
                  <c:v>6579</c:v>
                </c:pt>
                <c:pt idx="11">
                  <c:v>#N/A</c:v>
                </c:pt>
                <c:pt idx="12">
                  <c:v>#N/A</c:v>
                </c:pt>
                <c:pt idx="13">
                  <c:v>6423</c:v>
                </c:pt>
                <c:pt idx="14">
                  <c:v>#N/A</c:v>
                </c:pt>
              </c:numCache>
            </c:numRef>
          </c:val>
          <c:smooth val="0"/>
          <c:extLst>
            <c:ext xmlns:c16="http://schemas.microsoft.com/office/drawing/2014/chart" uri="{C3380CC4-5D6E-409C-BE32-E72D297353CC}">
              <c16:uniqueId val="{00000008-AB67-47D8-92AE-54B772BAC4B4}"/>
            </c:ext>
          </c:extLst>
        </c:ser>
        <c:dLbls>
          <c:showLegendKey val="0"/>
          <c:showVal val="0"/>
          <c:showCatName val="0"/>
          <c:showSerName val="0"/>
          <c:showPercent val="0"/>
          <c:showBubbleSize val="0"/>
        </c:dLbls>
        <c:marker val="1"/>
        <c:smooth val="0"/>
        <c:axId val="482885520"/>
        <c:axId val="482883560"/>
      </c:lineChart>
      <c:catAx>
        <c:axId val="48288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883560"/>
        <c:crosses val="autoZero"/>
        <c:auto val="1"/>
        <c:lblAlgn val="ctr"/>
        <c:lblOffset val="100"/>
        <c:tickLblSkip val="1"/>
        <c:tickMarkSkip val="1"/>
        <c:noMultiLvlLbl val="0"/>
      </c:catAx>
      <c:valAx>
        <c:axId val="482883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88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117424</c:v>
                </c:pt>
                <c:pt idx="5">
                  <c:v>117443</c:v>
                </c:pt>
                <c:pt idx="8">
                  <c:v>113808</c:v>
                </c:pt>
                <c:pt idx="11">
                  <c:v>109547</c:v>
                </c:pt>
                <c:pt idx="14">
                  <c:v>103611</c:v>
                </c:pt>
              </c:numCache>
            </c:numRef>
          </c:val>
          <c:extLst>
            <c:ext xmlns:c16="http://schemas.microsoft.com/office/drawing/2014/chart" uri="{C3380CC4-5D6E-409C-BE32-E72D297353CC}">
              <c16:uniqueId val="{00000000-E9E3-435D-AFB5-B7C70D3AB1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4469</c:v>
                </c:pt>
                <c:pt idx="5">
                  <c:v>4239</c:v>
                </c:pt>
                <c:pt idx="8">
                  <c:v>3485</c:v>
                </c:pt>
                <c:pt idx="11">
                  <c:v>2665</c:v>
                </c:pt>
                <c:pt idx="14">
                  <c:v>1914</c:v>
                </c:pt>
              </c:numCache>
            </c:numRef>
          </c:val>
          <c:extLst>
            <c:ext xmlns:c16="http://schemas.microsoft.com/office/drawing/2014/chart" uri="{C3380CC4-5D6E-409C-BE32-E72D297353CC}">
              <c16:uniqueId val="{00000001-E9E3-435D-AFB5-B7C70D3AB1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9797</c:v>
                </c:pt>
                <c:pt idx="5">
                  <c:v>9449</c:v>
                </c:pt>
                <c:pt idx="8">
                  <c:v>10438</c:v>
                </c:pt>
                <c:pt idx="11">
                  <c:v>12326</c:v>
                </c:pt>
                <c:pt idx="14">
                  <c:v>13286</c:v>
                </c:pt>
              </c:numCache>
            </c:numRef>
          </c:val>
          <c:extLst>
            <c:ext xmlns:c16="http://schemas.microsoft.com/office/drawing/2014/chart" uri="{C3380CC4-5D6E-409C-BE32-E72D297353CC}">
              <c16:uniqueId val="{00000002-E9E3-435D-AFB5-B7C70D3AB1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E3-435D-AFB5-B7C70D3AB1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E3-435D-AFB5-B7C70D3AB1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E3-435D-AFB5-B7C70D3AB1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12920</c:v>
                </c:pt>
                <c:pt idx="3">
                  <c:v>13103</c:v>
                </c:pt>
                <c:pt idx="6">
                  <c:v>13474</c:v>
                </c:pt>
                <c:pt idx="9">
                  <c:v>13696</c:v>
                </c:pt>
                <c:pt idx="12">
                  <c:v>14316</c:v>
                </c:pt>
              </c:numCache>
            </c:numRef>
          </c:val>
          <c:extLst>
            <c:ext xmlns:c16="http://schemas.microsoft.com/office/drawing/2014/chart" uri="{C3380CC4-5D6E-409C-BE32-E72D297353CC}">
              <c16:uniqueId val="{00000006-E9E3-435D-AFB5-B7C70D3AB1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2361</c:v>
                </c:pt>
                <c:pt idx="3">
                  <c:v>2316</c:v>
                </c:pt>
                <c:pt idx="6">
                  <c:v>2237</c:v>
                </c:pt>
                <c:pt idx="9">
                  <c:v>2033</c:v>
                </c:pt>
                <c:pt idx="12">
                  <c:v>2159</c:v>
                </c:pt>
              </c:numCache>
            </c:numRef>
          </c:val>
          <c:extLst>
            <c:ext xmlns:c16="http://schemas.microsoft.com/office/drawing/2014/chart" uri="{C3380CC4-5D6E-409C-BE32-E72D297353CC}">
              <c16:uniqueId val="{00000007-E9E3-435D-AFB5-B7C70D3AB1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32509</c:v>
                </c:pt>
                <c:pt idx="3">
                  <c:v>34639</c:v>
                </c:pt>
                <c:pt idx="6">
                  <c:v>32423</c:v>
                </c:pt>
                <c:pt idx="9">
                  <c:v>30883</c:v>
                </c:pt>
                <c:pt idx="12">
                  <c:v>29856</c:v>
                </c:pt>
              </c:numCache>
            </c:numRef>
          </c:val>
          <c:extLst>
            <c:ext xmlns:c16="http://schemas.microsoft.com/office/drawing/2014/chart" uri="{C3380CC4-5D6E-409C-BE32-E72D297353CC}">
              <c16:uniqueId val="{00000008-E9E3-435D-AFB5-B7C70D3AB1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9E3-435D-AFB5-B7C70D3AB1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136925</c:v>
                </c:pt>
                <c:pt idx="3">
                  <c:v>133006</c:v>
                </c:pt>
                <c:pt idx="6">
                  <c:v>128986</c:v>
                </c:pt>
                <c:pt idx="9">
                  <c:v>123425</c:v>
                </c:pt>
                <c:pt idx="12">
                  <c:v>119806</c:v>
                </c:pt>
              </c:numCache>
            </c:numRef>
          </c:val>
          <c:extLst>
            <c:ext xmlns:c16="http://schemas.microsoft.com/office/drawing/2014/chart" uri="{C3380CC4-5D6E-409C-BE32-E72D297353CC}">
              <c16:uniqueId val="{0000000A-E9E3-435D-AFB5-B7C70D3AB1EB}"/>
            </c:ext>
          </c:extLst>
        </c:ser>
        <c:dLbls>
          <c:showLegendKey val="0"/>
          <c:showVal val="0"/>
          <c:showCatName val="0"/>
          <c:showSerName val="0"/>
          <c:showPercent val="0"/>
          <c:showBubbleSize val="0"/>
        </c:dLbls>
        <c:gapWidth val="100"/>
        <c:overlap val="100"/>
        <c:axId val="482887872"/>
        <c:axId val="482888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53026</c:v>
                </c:pt>
                <c:pt idx="2">
                  <c:v>#N/A</c:v>
                </c:pt>
                <c:pt idx="3">
                  <c:v>#N/A</c:v>
                </c:pt>
                <c:pt idx="4">
                  <c:v>51932</c:v>
                </c:pt>
                <c:pt idx="5">
                  <c:v>#N/A</c:v>
                </c:pt>
                <c:pt idx="6">
                  <c:v>#N/A</c:v>
                </c:pt>
                <c:pt idx="7">
                  <c:v>49387</c:v>
                </c:pt>
                <c:pt idx="8">
                  <c:v>#N/A</c:v>
                </c:pt>
                <c:pt idx="9">
                  <c:v>#N/A</c:v>
                </c:pt>
                <c:pt idx="10">
                  <c:v>45500</c:v>
                </c:pt>
                <c:pt idx="11">
                  <c:v>#N/A</c:v>
                </c:pt>
                <c:pt idx="12">
                  <c:v>#N/A</c:v>
                </c:pt>
                <c:pt idx="13">
                  <c:v>47326</c:v>
                </c:pt>
                <c:pt idx="14">
                  <c:v>#N/A</c:v>
                </c:pt>
              </c:numCache>
            </c:numRef>
          </c:val>
          <c:smooth val="0"/>
          <c:extLst>
            <c:ext xmlns:c16="http://schemas.microsoft.com/office/drawing/2014/chart" uri="{C3380CC4-5D6E-409C-BE32-E72D297353CC}">
              <c16:uniqueId val="{0000000B-E9E3-435D-AFB5-B7C70D3AB1EB}"/>
            </c:ext>
          </c:extLst>
        </c:ser>
        <c:dLbls>
          <c:showLegendKey val="0"/>
          <c:showVal val="0"/>
          <c:showCatName val="0"/>
          <c:showSerName val="0"/>
          <c:showPercent val="0"/>
          <c:showBubbleSize val="0"/>
        </c:dLbls>
        <c:marker val="1"/>
        <c:smooth val="0"/>
        <c:axId val="482887872"/>
        <c:axId val="482888656"/>
      </c:lineChart>
      <c:catAx>
        <c:axId val="48288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2888656"/>
        <c:crosses val="autoZero"/>
        <c:auto val="1"/>
        <c:lblAlgn val="ctr"/>
        <c:lblOffset val="100"/>
        <c:tickLblSkip val="1"/>
        <c:tickMarkSkip val="1"/>
        <c:noMultiLvlLbl val="0"/>
      </c:catAx>
      <c:valAx>
        <c:axId val="48288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88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4585</c:v>
                </c:pt>
                <c:pt idx="1">
                  <c:v>5585</c:v>
                </c:pt>
                <c:pt idx="2">
                  <c:v>5351</c:v>
                </c:pt>
              </c:numCache>
            </c:numRef>
          </c:val>
          <c:extLst>
            <c:ext xmlns:c16="http://schemas.microsoft.com/office/drawing/2014/chart" uri="{C3380CC4-5D6E-409C-BE32-E72D297353CC}">
              <c16:uniqueId val="{00000000-56E6-4AE6-AE78-80C48C9C82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258</c:v>
                </c:pt>
                <c:pt idx="1">
                  <c:v>258</c:v>
                </c:pt>
                <c:pt idx="2">
                  <c:v>581</c:v>
                </c:pt>
              </c:numCache>
            </c:numRef>
          </c:val>
          <c:extLst>
            <c:ext xmlns:c16="http://schemas.microsoft.com/office/drawing/2014/chart" uri="{C3380CC4-5D6E-409C-BE32-E72D297353CC}">
              <c16:uniqueId val="{00000001-56E6-4AE6-AE78-80C48C9C82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4141</c:v>
                </c:pt>
                <c:pt idx="1">
                  <c:v>4212</c:v>
                </c:pt>
                <c:pt idx="2">
                  <c:v>4236</c:v>
                </c:pt>
              </c:numCache>
            </c:numRef>
          </c:val>
          <c:extLst>
            <c:ext xmlns:c16="http://schemas.microsoft.com/office/drawing/2014/chart" uri="{C3380CC4-5D6E-409C-BE32-E72D297353CC}">
              <c16:uniqueId val="{00000002-56E6-4AE6-AE78-80C48C9C8253}"/>
            </c:ext>
          </c:extLst>
        </c:ser>
        <c:dLbls>
          <c:showLegendKey val="0"/>
          <c:showVal val="0"/>
          <c:showCatName val="0"/>
          <c:showSerName val="0"/>
          <c:showPercent val="0"/>
          <c:showBubbleSize val="0"/>
        </c:dLbls>
        <c:gapWidth val="120"/>
        <c:overlap val="100"/>
        <c:axId val="482881600"/>
        <c:axId val="482882776"/>
      </c:barChart>
      <c:catAx>
        <c:axId val="48288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2882776"/>
        <c:crosses val="autoZero"/>
        <c:auto val="1"/>
        <c:lblAlgn val="ctr"/>
        <c:lblOffset val="100"/>
        <c:tickLblSkip val="1"/>
        <c:tickMarkSkip val="1"/>
        <c:noMultiLvlLbl val="0"/>
      </c:catAx>
      <c:valAx>
        <c:axId val="482882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288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267,520
266,238
824.61
143,081,111
136,641,299
6,025,266
68,981,617
119,805,696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基準財政収入額は微増に留まる中、人件費の増などを背景とした基準財政需要額の増加の幅が大きく、財政力指数は前年度より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となり、類似団体と比較すると下位に位置している。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人口減少や少子高齢化等に伴う更なる基準財政収入額の減少や人件費の増に伴う基準財政需要額の増加も見込まれており、依然として厳しい状況が続くものと考えられるが、引き続き、定員管理計画・行財政改革プラン・財政プランを着実に推進し、歳入の確保及び歳出の削減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入においては、市税や普通交付税が増となったものの、学校給食費の全額公費負担、障がい福祉サービスや子ども医療費助成等の扶助費の増により歳出一般財源が増加したことから、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％となり、類似団体と比較すると平均をやや下回っている。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164846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2664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53848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915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169672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9152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64</xdr:row>
      <xdr:rowOff>169672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42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130573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114825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4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59199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定年退職者数の減や新型コロナウイルス関連経費の減により、人口一人当たりの人件費・物件費等の決算額は、前年度に比べ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120,120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円となり、類似団体と比較すると平均を下回っている。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今後も行財政改革による取組や、適正な定員管理を継続していく。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146346</xdr:rowOff>
    </xdr:from>
    <xdr:to>
      <xdr:col>23</xdr:col>
      <xdr:colOff>133350</xdr:colOff>
      <xdr:row>83</xdr:row>
      <xdr:rowOff>133632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05246"/>
          <a:ext cx="838200" cy="15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121869</xdr:rowOff>
    </xdr:from>
    <xdr:to>
      <xdr:col>19</xdr:col>
      <xdr:colOff>133350</xdr:colOff>
      <xdr:row>83</xdr:row>
      <xdr:rowOff>133632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52219"/>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67703</xdr:rowOff>
    </xdr:from>
    <xdr:to>
      <xdr:col>15</xdr:col>
      <xdr:colOff>82550</xdr:colOff>
      <xdr:row>83</xdr:row>
      <xdr:rowOff>121869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26603"/>
          <a:ext cx="889000" cy="2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65563</xdr:rowOff>
    </xdr:from>
    <xdr:to>
      <xdr:col>11</xdr:col>
      <xdr:colOff>31750</xdr:colOff>
      <xdr:row>82</xdr:row>
      <xdr:rowOff>67703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81563"/>
          <a:ext cx="889000" cy="34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95546</xdr:rowOff>
    </xdr:from>
    <xdr:to>
      <xdr:col>23</xdr:col>
      <xdr:colOff>184150</xdr:colOff>
      <xdr:row>83</xdr:row>
      <xdr:rowOff>25696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112073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82832</xdr:rowOff>
    </xdr:from>
    <xdr:to>
      <xdr:col>19</xdr:col>
      <xdr:colOff>184150</xdr:colOff>
      <xdr:row>84</xdr:row>
      <xdr:rowOff>12982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1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23159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82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71069</xdr:rowOff>
    </xdr:from>
    <xdr:to>
      <xdr:col>15</xdr:col>
      <xdr:colOff>133350</xdr:colOff>
      <xdr:row>84</xdr:row>
      <xdr:rowOff>1219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0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157446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8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16903</xdr:rowOff>
    </xdr:from>
    <xdr:to>
      <xdr:col>11</xdr:col>
      <xdr:colOff>82550</xdr:colOff>
      <xdr:row>82</xdr:row>
      <xdr:rowOff>118503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7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128680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4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14763</xdr:rowOff>
    </xdr:from>
    <xdr:to>
      <xdr:col>7</xdr:col>
      <xdr:colOff>31750</xdr:colOff>
      <xdr:row>80</xdr:row>
      <xdr:rowOff>116363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126540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給与制度や諸手当については、人事院勧告や青森県人事委員会勧告を勘案し、適時適切に見直すこととしており、ラスパイレス指数は経年による職員の年齢構成の変動により、階層において差が生じたため、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今後も、市民理解が得られる給与制度の運営に努めていく。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79728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2430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83</xdr:row>
      <xdr:rowOff>106539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100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83</xdr:row>
      <xdr:rowOff>133350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368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2116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55739</xdr:rowOff>
    </xdr:from>
    <xdr:to>
      <xdr:col>73</xdr:col>
      <xdr:colOff>44450</xdr:colOff>
      <xdr:row>83</xdr:row>
      <xdr:rowOff>157339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月に策定した定員管理計画（令和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年度）に基づき、新型コロナウイルス感染症の拡大防止、防災対策、新しい働き方の推進等への対応を基本方針とした定員管理を実施しており、前年度に比べ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ポイント増となったが、引き続き類似団体平均を下回っている状況にある。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今後も引き続き適正な定員管理に努めていく。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167217</xdr:rowOff>
    </xdr:from>
    <xdr:to>
      <xdr:col>81</xdr:col>
      <xdr:colOff>44450</xdr:colOff>
      <xdr:row>59</xdr:row>
      <xdr:rowOff>35983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113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131021</xdr:rowOff>
    </xdr:from>
    <xdr:to>
      <xdr:col>77</xdr:col>
      <xdr:colOff>44450</xdr:colOff>
      <xdr:row>58</xdr:row>
      <xdr:rowOff>167217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07512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102870</xdr:rowOff>
    </xdr:from>
    <xdr:to>
      <xdr:col>72</xdr:col>
      <xdr:colOff>203200</xdr:colOff>
      <xdr:row>58</xdr:row>
      <xdr:rowOff>131021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04697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58631</xdr:rowOff>
    </xdr:from>
    <xdr:to>
      <xdr:col>68</xdr:col>
      <xdr:colOff>152400</xdr:colOff>
      <xdr:row>58</xdr:row>
      <xdr:rowOff>102870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00273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156633</xdr:rowOff>
    </xdr:from>
    <xdr:to>
      <xdr:col>81</xdr:col>
      <xdr:colOff>95250</xdr:colOff>
      <xdr:row>59</xdr:row>
      <xdr:rowOff>86783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1710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116417</xdr:rowOff>
    </xdr:from>
    <xdr:to>
      <xdr:col>77</xdr:col>
      <xdr:colOff>95250</xdr:colOff>
      <xdr:row>59</xdr:row>
      <xdr:rowOff>46567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56744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2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80221</xdr:rowOff>
    </xdr:from>
    <xdr:to>
      <xdr:col>73</xdr:col>
      <xdr:colOff>44450</xdr:colOff>
      <xdr:row>59</xdr:row>
      <xdr:rowOff>10371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20548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79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52070</xdr:rowOff>
    </xdr:from>
    <xdr:to>
      <xdr:col>68</xdr:col>
      <xdr:colOff>203200</xdr:colOff>
      <xdr:row>58</xdr:row>
      <xdr:rowOff>153670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163847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7831</xdr:rowOff>
    </xdr:from>
    <xdr:to>
      <xdr:col>64</xdr:col>
      <xdr:colOff>152400</xdr:colOff>
      <xdr:row>58</xdr:row>
      <xdr:rowOff>109431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9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119608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72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これまで国の経済対策に呼応した公共投資の実施や大規模な施設整備事業の実施に際し、交付税措置のある比較的有利な市債の活用や公債費負担の平準化を図ってきたところ、単年度比でみると対前年度より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％）し、前年度の算定値と比較すると前年度より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今後においても、公共投資経費に充当する市債発行額を可能な限り抑制することなどを継続的に実施し、比率の抑制を図っていく。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119380</xdr:rowOff>
    </xdr:from>
    <xdr:to>
      <xdr:col>81</xdr:col>
      <xdr:colOff>44450</xdr:colOff>
      <xdr:row>44</xdr:row>
      <xdr:rowOff>12277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4917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12277</xdr:rowOff>
    </xdr:from>
    <xdr:to>
      <xdr:col>77</xdr:col>
      <xdr:colOff>44450</xdr:colOff>
      <xdr:row>44</xdr:row>
      <xdr:rowOff>100754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5560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100754</xdr:rowOff>
    </xdr:from>
    <xdr:to>
      <xdr:col>72</xdr:col>
      <xdr:colOff>203200</xdr:colOff>
      <xdr:row>45</xdr:row>
      <xdr:rowOff>9737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6445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9737</xdr:rowOff>
    </xdr:from>
    <xdr:to>
      <xdr:col>68</xdr:col>
      <xdr:colOff>152400</xdr:colOff>
      <xdr:row>45</xdr:row>
      <xdr:rowOff>74083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7249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40657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132927</xdr:rowOff>
    </xdr:from>
    <xdr:to>
      <xdr:col>77</xdr:col>
      <xdr:colOff>95250</xdr:colOff>
      <xdr:row>44</xdr:row>
      <xdr:rowOff>63077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47854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49954</xdr:rowOff>
    </xdr:from>
    <xdr:to>
      <xdr:col>73</xdr:col>
      <xdr:colOff>44450</xdr:colOff>
      <xdr:row>44</xdr:row>
      <xdr:rowOff>151554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136331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130387</xdr:rowOff>
    </xdr:from>
    <xdr:to>
      <xdr:col>68</xdr:col>
      <xdr:colOff>203200</xdr:colOff>
      <xdr:row>45</xdr:row>
      <xdr:rowOff>60537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45314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23283</xdr:rowOff>
    </xdr:from>
    <xdr:to>
      <xdr:col>64</xdr:col>
      <xdr:colOff>152400</xdr:colOff>
      <xdr:row>45</xdr:row>
      <xdr:rowOff>124883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109660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地方債の発行を抑制してきたことに伴う地方債残高の減少等はみられるものの、定年引上げに伴う退職手当負担見込額の増等により、前年度に比べ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％となった。今後においても、将来負担に配慮した地方債発行と公債費償還の適正化に努めていく。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113995</xdr:rowOff>
    </xdr:from>
    <xdr:to>
      <xdr:col>81</xdr:col>
      <xdr:colOff>44450</xdr:colOff>
      <xdr:row>18</xdr:row>
      <xdr:rowOff>134264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3200095"/>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113995</xdr:rowOff>
    </xdr:from>
    <xdr:to>
      <xdr:col>77</xdr:col>
      <xdr:colOff>44450</xdr:colOff>
      <xdr:row>18</xdr:row>
      <xdr:rowOff>159360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200095"/>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159360</xdr:rowOff>
    </xdr:from>
    <xdr:to>
      <xdr:col>72</xdr:col>
      <xdr:colOff>203200</xdr:colOff>
      <xdr:row>19</xdr:row>
      <xdr:rowOff>55474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2454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55474</xdr:rowOff>
    </xdr:from>
    <xdr:to>
      <xdr:col>68</xdr:col>
      <xdr:colOff>152400</xdr:colOff>
      <xdr:row>19</xdr:row>
      <xdr:rowOff>96977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313024"/>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83464</xdr:rowOff>
    </xdr:from>
    <xdr:to>
      <xdr:col>81</xdr:col>
      <xdr:colOff>95250</xdr:colOff>
      <xdr:row>19</xdr:row>
      <xdr:rowOff>13615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169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55541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14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63195</xdr:rowOff>
    </xdr:from>
    <xdr:to>
      <xdr:col>77</xdr:col>
      <xdr:colOff>95250</xdr:colOff>
      <xdr:row>18</xdr:row>
      <xdr:rowOff>164795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1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149572</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23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108560</xdr:rowOff>
    </xdr:from>
    <xdr:to>
      <xdr:col>73</xdr:col>
      <xdr:colOff>44450</xdr:colOff>
      <xdr:row>19</xdr:row>
      <xdr:rowOff>38710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1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23487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2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4674</xdr:rowOff>
    </xdr:from>
    <xdr:to>
      <xdr:col>68</xdr:col>
      <xdr:colOff>203200</xdr:colOff>
      <xdr:row>19</xdr:row>
      <xdr:rowOff>106274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2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91051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34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46177</xdr:rowOff>
    </xdr:from>
    <xdr:to>
      <xdr:col>64</xdr:col>
      <xdr:colOff>152400</xdr:colOff>
      <xdr:row>19</xdr:row>
      <xdr:rowOff>147777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3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132554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39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267,520
266,238
824.61
143,081,111
136,641,299
6,025,266
68,981,617
119,805,696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定年の段階的引上げに伴う定年退職者の減及び定員管理計画による適正な人員管理により、人件費が前年度から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ポイントの減となり、類似団体の中で最も低い割合となっている。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今後も、定員管理計画を基本としながら、施設の管理体制の見直し、指定管理者制度の導入、アウトソーシングの活用など行財政改革の取組を推進し、適正な定員管理を継続していく。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157480</xdr:rowOff>
    </xdr:from>
    <xdr:to>
      <xdr:col>24</xdr:col>
      <xdr:colOff>25400</xdr:colOff>
      <xdr:row>33</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643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142240</xdr:rowOff>
    </xdr:from>
    <xdr:to>
      <xdr:col>19</xdr:col>
      <xdr:colOff>187325</xdr:colOff>
      <xdr:row>33</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28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142240</xdr:rowOff>
    </xdr:from>
    <xdr:to>
      <xdr:col>15</xdr:col>
      <xdr:colOff>98425</xdr:colOff>
      <xdr:row>33</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628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8890</xdr:rowOff>
    </xdr:from>
    <xdr:to>
      <xdr:col>11</xdr:col>
      <xdr:colOff>9525</xdr:colOff>
      <xdr:row>33</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6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106680</xdr:rowOff>
    </xdr:from>
    <xdr:to>
      <xdr:col>24</xdr:col>
      <xdr:colOff>76200</xdr:colOff>
      <xdr:row>33</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167640</xdr:rowOff>
    </xdr:from>
    <xdr:to>
      <xdr:col>20</xdr:col>
      <xdr:colOff>38100</xdr:colOff>
      <xdr:row>33</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91440</xdr:rowOff>
    </xdr:from>
    <xdr:to>
      <xdr:col>15</xdr:col>
      <xdr:colOff>149225</xdr:colOff>
      <xdr:row>33</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152400</xdr:rowOff>
    </xdr:from>
    <xdr:to>
      <xdr:col>11</xdr:col>
      <xdr:colOff>60325</xdr:colOff>
      <xdr:row>33</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129540</xdr:rowOff>
    </xdr:from>
    <xdr:to>
      <xdr:col>6</xdr:col>
      <xdr:colOff>171450</xdr:colOff>
      <xdr:row>33</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学校給食費の全額公費負担による物件費の増額により、物件費に充当した一般財源は増加したため前年度と比較して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価高騰に伴い今後も増加傾向が見込まれる状況にあることから、施設の管理体制の見直し、指定管理者制度の導入、アウトソーシングの活用など行財政改革の取組を推進し、継続的に経費削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473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63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58420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63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58437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物価高騰に直面する住民税非課税世帯や子育て世帯に対する給付金関連の扶助費や、障害者総合支援法に基づいて支出する扶助費が増加し、前年度と比較して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今後においても、高齢化社会の進展や障がい者福祉施策、児童福祉施策の課題に対応していく必要があることから、適正なサービス提供に努め適正な扶助費の管理に取り組んでいく。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58</xdr:row>
      <xdr:rowOff>7257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96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124278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75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58</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75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73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127907</xdr:rowOff>
    </xdr:from>
    <xdr:to>
      <xdr:col>24</xdr:col>
      <xdr:colOff>76200</xdr:colOff>
      <xdr:row>58</xdr:row>
      <xdr:rowOff>58057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99984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除排雪経費が前年度と比較して減少したことに伴い、維持補修費は減少した一方、特定財源である交付金等が令和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年度に比べ減少したため、充当した一般財源が増加し、前年度と比較して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地域特性である除排雪経費により、類似団体平均よりも高い値で推移しており、毎年の降雪状況により事業費の増減が大きいものの、除排雪体制や出動の効率化等により経費の節減に努めていく。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76200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99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0</xdr:rowOff>
    </xdr:from>
    <xdr:to>
      <xdr:col>78</xdr:col>
      <xdr:colOff>69850</xdr:colOff>
      <xdr:row>60</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8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0</xdr:rowOff>
    </xdr:from>
    <xdr:to>
      <xdr:col>73</xdr:col>
      <xdr:colOff>180975</xdr:colOff>
      <xdr:row>60</xdr:row>
      <xdr:rowOff>76200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8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76200</xdr:rowOff>
    </xdr:from>
    <xdr:to>
      <xdr:col>69</xdr:col>
      <xdr:colOff>92075</xdr:colOff>
      <xdr:row>62</xdr:row>
      <xdr:rowOff>38100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363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25400</xdr:rowOff>
    </xdr:from>
    <xdr:to>
      <xdr:col>82</xdr:col>
      <xdr:colOff>158750</xdr:colOff>
      <xdr:row>60</xdr:row>
      <xdr:rowOff>127000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120650</xdr:rowOff>
    </xdr:from>
    <xdr:to>
      <xdr:col>74</xdr:col>
      <xdr:colOff>31750</xdr:colOff>
      <xdr:row>60</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25400</xdr:rowOff>
    </xdr:from>
    <xdr:to>
      <xdr:col>69</xdr:col>
      <xdr:colOff>142875</xdr:colOff>
      <xdr:row>60</xdr:row>
      <xdr:rowOff>127000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158750</xdr:rowOff>
    </xdr:from>
    <xdr:to>
      <xdr:col>65</xdr:col>
      <xdr:colOff>53975</xdr:colOff>
      <xdr:row>62</xdr:row>
      <xdr:rowOff>88900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70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公営事業会計や一部事務組合負担金への支出金・負担金に充当した一般財源が増加したため前年度と比較して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近年は概ね横ばいで推移しているため、引き続き経費削減に取り組んでいく。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94996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214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49276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483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48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53848</xdr:rowOff>
    </xdr:from>
    <xdr:to>
      <xdr:col>69</xdr:col>
      <xdr:colOff>92075</xdr:colOff>
      <xdr:row>36</xdr:row>
      <xdr:rowOff>12700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83148"/>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16273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11701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xdr:rowOff>
    </xdr:from>
    <xdr:to>
      <xdr:col>65</xdr:col>
      <xdr:colOff>53975</xdr:colOff>
      <xdr:row>34</xdr:row>
      <xdr:rowOff>104648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114825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国の経済対策に呼応した公共投資や小中学校の改築などの大規模事業の実施にあたり市債を発行してきたことから、公債費に係る経常収支比率は類似団体平均を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今後も合併特例債事業や臨時財政対策債に係る償還もあることから、中期財政見通しにより、可能な限り将来的な数値を把握し、適正な公債費の管理に努めていく。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119380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54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119380</xdr:rowOff>
    </xdr:from>
    <xdr:to>
      <xdr:col>19</xdr:col>
      <xdr:colOff>187325</xdr:colOff>
      <xdr:row>78</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492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115570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5229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115570</xdr:rowOff>
    </xdr:from>
    <xdr:to>
      <xdr:col>11</xdr:col>
      <xdr:colOff>9525</xdr:colOff>
      <xdr:row>80</xdr:row>
      <xdr:rowOff>20320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66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68580</xdr:rowOff>
    </xdr:from>
    <xdr:to>
      <xdr:col>20</xdr:col>
      <xdr:colOff>38100</xdr:colOff>
      <xdr:row>78</xdr:row>
      <xdr:rowOff>170180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154957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64770</xdr:rowOff>
    </xdr:from>
    <xdr:to>
      <xdr:col>11</xdr:col>
      <xdr:colOff>60325</xdr:colOff>
      <xdr:row>79</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151147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140970</xdr:rowOff>
    </xdr:from>
    <xdr:to>
      <xdr:col>6</xdr:col>
      <xdr:colOff>171450</xdr:colOff>
      <xdr:row>80</xdr:row>
      <xdr:rowOff>71120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55897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定年延長に伴う退職手当の減少により、人件費は減少したものの、学校給食費の全額公費負担や物価高騰による物件費の増等により公債費以外の経費に充当した一般財源は増加し、前年度と比較し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　類似団体平均よりも低い数値で推移しているものの、他会計への支出金、繰出金は近年、全体的に上昇傾向にあることから、自主財源確保や業務内容の見直しなどにより、健全な運営を維持できるよう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138430</xdr:rowOff>
    </xdr:from>
    <xdr:to>
      <xdr:col>82</xdr:col>
      <xdr:colOff>107950</xdr:colOff>
      <xdr:row>75</xdr:row>
      <xdr:rowOff>8890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6542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66040</xdr:rowOff>
    </xdr:from>
    <xdr:to>
      <xdr:col>78</xdr:col>
      <xdr:colOff>69850</xdr:colOff>
      <xdr:row>73</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4104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66040</xdr:rowOff>
    </xdr:from>
    <xdr:to>
      <xdr:col>73</xdr:col>
      <xdr:colOff>180975</xdr:colOff>
      <xdr:row>73</xdr:row>
      <xdr:rowOff>153670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4104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77470</xdr:rowOff>
    </xdr:from>
    <xdr:to>
      <xdr:col>69</xdr:col>
      <xdr:colOff>92075</xdr:colOff>
      <xdr:row>73</xdr:row>
      <xdr:rowOff>153670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593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146067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87630</xdr:rowOff>
    </xdr:from>
    <xdr:to>
      <xdr:col>78</xdr:col>
      <xdr:colOff>120650</xdr:colOff>
      <xdr:row>74</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27957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15240</xdr:rowOff>
    </xdr:from>
    <xdr:to>
      <xdr:col>74</xdr:col>
      <xdr:colOff>31750</xdr:colOff>
      <xdr:row>72</xdr:row>
      <xdr:rowOff>116840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35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127017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12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102870</xdr:rowOff>
    </xdr:from>
    <xdr:to>
      <xdr:col>69</xdr:col>
      <xdr:colOff>142875</xdr:colOff>
      <xdr:row>74</xdr:row>
      <xdr:rowOff>33020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43197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26670</xdr:rowOff>
    </xdr:from>
    <xdr:to>
      <xdr:col>65</xdr:col>
      <xdr:colOff>53975</xdr:colOff>
      <xdr:row>73</xdr:row>
      <xdr:rowOff>128270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138447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104292</xdr:rowOff>
    </xdr:from>
    <xdr:to>
      <xdr:col>29</xdr:col>
      <xdr:colOff>127000</xdr:colOff>
      <xdr:row>17</xdr:row>
      <xdr:rowOff>128067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6567"/>
          <a:ext cx="647700" cy="2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128067</xdr:rowOff>
    </xdr:from>
    <xdr:to>
      <xdr:col>26</xdr:col>
      <xdr:colOff>50800</xdr:colOff>
      <xdr:row>17</xdr:row>
      <xdr:rowOff>161061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90342"/>
          <a:ext cx="698500" cy="3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161061</xdr:rowOff>
    </xdr:from>
    <xdr:to>
      <xdr:col>22</xdr:col>
      <xdr:colOff>114300</xdr:colOff>
      <xdr:row>18</xdr:row>
      <xdr:rowOff>41846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23336"/>
          <a:ext cx="698500" cy="52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41846</xdr:rowOff>
    </xdr:from>
    <xdr:to>
      <xdr:col>18</xdr:col>
      <xdr:colOff>177800</xdr:colOff>
      <xdr:row>18</xdr:row>
      <xdr:rowOff>103721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75571"/>
          <a:ext cx="698500" cy="61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53492</xdr:rowOff>
    </xdr:from>
    <xdr:to>
      <xdr:col>29</xdr:col>
      <xdr:colOff>177800</xdr:colOff>
      <xdr:row>17</xdr:row>
      <xdr:rowOff>155092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5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25569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77267</xdr:rowOff>
    </xdr:from>
    <xdr:to>
      <xdr:col>26</xdr:col>
      <xdr:colOff>101600</xdr:colOff>
      <xdr:row>18</xdr:row>
      <xdr:rowOff>7417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163644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5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110261</xdr:rowOff>
    </xdr:from>
    <xdr:to>
      <xdr:col>22</xdr:col>
      <xdr:colOff>165100</xdr:colOff>
      <xdr:row>18</xdr:row>
      <xdr:rowOff>40411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2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25188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5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162496</xdr:rowOff>
    </xdr:from>
    <xdr:to>
      <xdr:col>19</xdr:col>
      <xdr:colOff>38100</xdr:colOff>
      <xdr:row>18</xdr:row>
      <xdr:rowOff>92646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2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77424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52921</xdr:rowOff>
    </xdr:from>
    <xdr:to>
      <xdr:col>15</xdr:col>
      <xdr:colOff>101600</xdr:colOff>
      <xdr:row>18</xdr:row>
      <xdr:rowOff>154521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6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327863</xdr:rowOff>
    </xdr:from>
    <xdr:to>
      <xdr:col>29</xdr:col>
      <xdr:colOff>127000</xdr:colOff>
      <xdr:row>33</xdr:row>
      <xdr:rowOff>336093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252413"/>
          <a:ext cx="6477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256387</xdr:rowOff>
    </xdr:from>
    <xdr:to>
      <xdr:col>26</xdr:col>
      <xdr:colOff>50800</xdr:colOff>
      <xdr:row>33</xdr:row>
      <xdr:rowOff>327863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180937"/>
          <a:ext cx="698500" cy="71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203391</xdr:rowOff>
    </xdr:from>
    <xdr:to>
      <xdr:col>22</xdr:col>
      <xdr:colOff>114300</xdr:colOff>
      <xdr:row>33</xdr:row>
      <xdr:rowOff>256387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127941"/>
          <a:ext cx="698500" cy="52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135344</xdr:rowOff>
    </xdr:from>
    <xdr:to>
      <xdr:col>18</xdr:col>
      <xdr:colOff>177800</xdr:colOff>
      <xdr:row>33</xdr:row>
      <xdr:rowOff>203391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059894"/>
          <a:ext cx="698500" cy="68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285293</xdr:rowOff>
    </xdr:from>
    <xdr:to>
      <xdr:col>29</xdr:col>
      <xdr:colOff>177800</xdr:colOff>
      <xdr:row>34</xdr:row>
      <xdr:rowOff>43993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09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130370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0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277063</xdr:rowOff>
    </xdr:from>
    <xdr:to>
      <xdr:col>26</xdr:col>
      <xdr:colOff>101600</xdr:colOff>
      <xdr:row>34</xdr:row>
      <xdr:rowOff>35763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201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45940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970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205587</xdr:rowOff>
    </xdr:from>
    <xdr:to>
      <xdr:col>22</xdr:col>
      <xdr:colOff>165100</xdr:colOff>
      <xdr:row>33</xdr:row>
      <xdr:rowOff>307187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3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145914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89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152591</xdr:rowOff>
    </xdr:from>
    <xdr:to>
      <xdr:col>19</xdr:col>
      <xdr:colOff>38100</xdr:colOff>
      <xdr:row>33</xdr:row>
      <xdr:rowOff>254191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07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92918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84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84544</xdr:rowOff>
    </xdr:from>
    <xdr:to>
      <xdr:col>15</xdr:col>
      <xdr:colOff>101600</xdr:colOff>
      <xdr:row>33</xdr:row>
      <xdr:rowOff>186144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00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24871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77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267,520
266,238
824.61
143,081,111
136,641,299
6,025,266
68,981,617
119,805,696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78239</xdr:rowOff>
    </xdr:from>
    <xdr:to>
      <xdr:col>24</xdr:col>
      <xdr:colOff>62865</xdr:colOff>
      <xdr:row>38</xdr:row>
      <xdr:rowOff>24388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1739"/>
          <a:ext cx="1270" cy="1317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28215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24388</xdr:rowOff>
    </xdr:from>
    <xdr:to>
      <xdr:col>24</xdr:col>
      <xdr:colOff>152400</xdr:colOff>
      <xdr:row>38</xdr:row>
      <xdr:rowOff>24388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3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24916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78239</xdr:rowOff>
    </xdr:from>
    <xdr:to>
      <xdr:col>24</xdr:col>
      <xdr:colOff>152400</xdr:colOff>
      <xdr:row>30</xdr:row>
      <xdr:rowOff>78239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109623</xdr:rowOff>
    </xdr:from>
    <xdr:to>
      <xdr:col>24</xdr:col>
      <xdr:colOff>63500</xdr:colOff>
      <xdr:row>37</xdr:row>
      <xdr:rowOff>148844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53273"/>
          <a:ext cx="8382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156304</xdr:rowOff>
    </xdr:from>
    <xdr:to>
      <xdr:col>24</xdr:col>
      <xdr:colOff>114300</xdr:colOff>
      <xdr:row>35</xdr:row>
      <xdr:rowOff>86454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109623</xdr:rowOff>
    </xdr:from>
    <xdr:to>
      <xdr:col>19</xdr:col>
      <xdr:colOff>177800</xdr:colOff>
      <xdr:row>38</xdr:row>
      <xdr:rowOff>22885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53273"/>
          <a:ext cx="889000" cy="8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135567</xdr:rowOff>
    </xdr:from>
    <xdr:to>
      <xdr:col>20</xdr:col>
      <xdr:colOff>38100</xdr:colOff>
      <xdr:row>35</xdr:row>
      <xdr:rowOff>65717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82244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22885</xdr:rowOff>
    </xdr:from>
    <xdr:to>
      <xdr:col>15</xdr:col>
      <xdr:colOff>50800</xdr:colOff>
      <xdr:row>38</xdr:row>
      <xdr:rowOff>28568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37985"/>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156076</xdr:rowOff>
    </xdr:from>
    <xdr:to>
      <xdr:col>15</xdr:col>
      <xdr:colOff>101600</xdr:colOff>
      <xdr:row>35</xdr:row>
      <xdr:rowOff>86226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102753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28568</xdr:rowOff>
    </xdr:from>
    <xdr:to>
      <xdr:col>10</xdr:col>
      <xdr:colOff>114300</xdr:colOff>
      <xdr:row>39</xdr:row>
      <xdr:rowOff>54857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43668"/>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6767</xdr:rowOff>
    </xdr:from>
    <xdr:to>
      <xdr:col>10</xdr:col>
      <xdr:colOff>165100</xdr:colOff>
      <xdr:row>35</xdr:row>
      <xdr:rowOff>108367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124894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143666</xdr:rowOff>
    </xdr:from>
    <xdr:to>
      <xdr:col>6</xdr:col>
      <xdr:colOff>38100</xdr:colOff>
      <xdr:row>36</xdr:row>
      <xdr:rowOff>73816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90343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98044</xdr:rowOff>
    </xdr:from>
    <xdr:to>
      <xdr:col>24</xdr:col>
      <xdr:colOff>114300</xdr:colOff>
      <xdr:row>38</xdr:row>
      <xdr:rowOff>28194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12971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58823</xdr:rowOff>
    </xdr:from>
    <xdr:to>
      <xdr:col>20</xdr:col>
      <xdr:colOff>38100</xdr:colOff>
      <xdr:row>37</xdr:row>
      <xdr:rowOff>160423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0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151550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9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143535</xdr:rowOff>
    </xdr:from>
    <xdr:to>
      <xdr:col>15</xdr:col>
      <xdr:colOff>101600</xdr:colOff>
      <xdr:row>38</xdr:row>
      <xdr:rowOff>73685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64812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7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149218</xdr:rowOff>
    </xdr:from>
    <xdr:to>
      <xdr:col>10</xdr:col>
      <xdr:colOff>165100</xdr:colOff>
      <xdr:row>38</xdr:row>
      <xdr:rowOff>79367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928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70495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4057</xdr:rowOff>
    </xdr:from>
    <xdr:to>
      <xdr:col>6</xdr:col>
      <xdr:colOff>38100</xdr:colOff>
      <xdr:row>39</xdr:row>
      <xdr:rowOff>105657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96784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22918</xdr:rowOff>
    </xdr:from>
    <xdr:to>
      <xdr:col>24</xdr:col>
      <xdr:colOff>63500</xdr:colOff>
      <xdr:row>56</xdr:row>
      <xdr:rowOff>54595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624118"/>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22918</xdr:rowOff>
    </xdr:from>
    <xdr:to>
      <xdr:col>19</xdr:col>
      <xdr:colOff>177800</xdr:colOff>
      <xdr:row>56</xdr:row>
      <xdr:rowOff>46660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24118"/>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46660</xdr:rowOff>
    </xdr:from>
    <xdr:to>
      <xdr:col>15</xdr:col>
      <xdr:colOff>50800</xdr:colOff>
      <xdr:row>57</xdr:row>
      <xdr:rowOff>39704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47860"/>
          <a:ext cx="889000" cy="16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39704</xdr:rowOff>
    </xdr:from>
    <xdr:to>
      <xdr:col>10</xdr:col>
      <xdr:colOff>114300</xdr:colOff>
      <xdr:row>57</xdr:row>
      <xdr:rowOff>119910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12354"/>
          <a:ext cx="8890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3795</xdr:rowOff>
    </xdr:from>
    <xdr:to>
      <xdr:col>24</xdr:col>
      <xdr:colOff>114300</xdr:colOff>
      <xdr:row>56</xdr:row>
      <xdr:rowOff>105395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0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153672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8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143568</xdr:rowOff>
    </xdr:from>
    <xdr:to>
      <xdr:col>20</xdr:col>
      <xdr:colOff>38100</xdr:colOff>
      <xdr:row>56</xdr:row>
      <xdr:rowOff>73718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64845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6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167310</xdr:rowOff>
    </xdr:from>
    <xdr:to>
      <xdr:col>15</xdr:col>
      <xdr:colOff>101600</xdr:colOff>
      <xdr:row>56</xdr:row>
      <xdr:rowOff>97460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88587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68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160354</xdr:rowOff>
    </xdr:from>
    <xdr:to>
      <xdr:col>10</xdr:col>
      <xdr:colOff>165100</xdr:colOff>
      <xdr:row>57</xdr:row>
      <xdr:rowOff>90504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6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81631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5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69110</xdr:rowOff>
    </xdr:from>
    <xdr:to>
      <xdr:col>6</xdr:col>
      <xdr:colOff>38100</xdr:colOff>
      <xdr:row>57</xdr:row>
      <xdr:rowOff>170710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4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161837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3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115285</xdr:rowOff>
    </xdr:from>
    <xdr:to>
      <xdr:col>24</xdr:col>
      <xdr:colOff>62865</xdr:colOff>
      <xdr:row>78</xdr:row>
      <xdr:rowOff>126350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802585"/>
          <a:ext cx="1270" cy="69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130177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126350</xdr:rowOff>
    </xdr:from>
    <xdr:to>
      <xdr:col>24</xdr:col>
      <xdr:colOff>152400</xdr:colOff>
      <xdr:row>78</xdr:row>
      <xdr:rowOff>126350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61962</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57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115285</xdr:rowOff>
    </xdr:from>
    <xdr:to>
      <xdr:col>24</xdr:col>
      <xdr:colOff>152400</xdr:colOff>
      <xdr:row>74</xdr:row>
      <xdr:rowOff>115285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80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159314</xdr:rowOff>
    </xdr:from>
    <xdr:to>
      <xdr:col>24</xdr:col>
      <xdr:colOff>63500</xdr:colOff>
      <xdr:row>74</xdr:row>
      <xdr:rowOff>157805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503714"/>
          <a:ext cx="838200" cy="34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17172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18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38745</xdr:rowOff>
    </xdr:from>
    <xdr:to>
      <xdr:col>24</xdr:col>
      <xdr:colOff>114300</xdr:colOff>
      <xdr:row>77</xdr:row>
      <xdr:rowOff>140345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4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70480</xdr:rowOff>
    </xdr:from>
    <xdr:to>
      <xdr:col>19</xdr:col>
      <xdr:colOff>177800</xdr:colOff>
      <xdr:row>72</xdr:row>
      <xdr:rowOff>159314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414880"/>
          <a:ext cx="889000" cy="8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34905</xdr:rowOff>
    </xdr:from>
    <xdr:to>
      <xdr:col>20</xdr:col>
      <xdr:colOff>38100</xdr:colOff>
      <xdr:row>77</xdr:row>
      <xdr:rowOff>136505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127632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2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70480</xdr:rowOff>
    </xdr:from>
    <xdr:to>
      <xdr:col>15</xdr:col>
      <xdr:colOff>50800</xdr:colOff>
      <xdr:row>73</xdr:row>
      <xdr:rowOff>143952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414880"/>
          <a:ext cx="889000" cy="24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28093</xdr:rowOff>
    </xdr:from>
    <xdr:to>
      <xdr:col>15</xdr:col>
      <xdr:colOff>101600</xdr:colOff>
      <xdr:row>77</xdr:row>
      <xdr:rowOff>129693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120820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143952</xdr:rowOff>
    </xdr:from>
    <xdr:to>
      <xdr:col>10</xdr:col>
      <xdr:colOff>114300</xdr:colOff>
      <xdr:row>76</xdr:row>
      <xdr:rowOff>81773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659802"/>
          <a:ext cx="889000" cy="4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35911</xdr:rowOff>
    </xdr:from>
    <xdr:to>
      <xdr:col>10</xdr:col>
      <xdr:colOff>165100</xdr:colOff>
      <xdr:row>77</xdr:row>
      <xdr:rowOff>137511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128638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72944</xdr:rowOff>
    </xdr:from>
    <xdr:to>
      <xdr:col>6</xdr:col>
      <xdr:colOff>38100</xdr:colOff>
      <xdr:row>78</xdr:row>
      <xdr:rowOff>3094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165671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107005</xdr:rowOff>
    </xdr:from>
    <xdr:to>
      <xdr:col>24</xdr:col>
      <xdr:colOff>114300</xdr:colOff>
      <xdr:row>75</xdr:row>
      <xdr:rowOff>37155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7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21932</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108514</xdr:rowOff>
    </xdr:from>
    <xdr:to>
      <xdr:col>20</xdr:col>
      <xdr:colOff>38100</xdr:colOff>
      <xdr:row>73</xdr:row>
      <xdr:rowOff>38664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4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55191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22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19680</xdr:rowOff>
    </xdr:from>
    <xdr:to>
      <xdr:col>15</xdr:col>
      <xdr:colOff>101600</xdr:colOff>
      <xdr:row>72</xdr:row>
      <xdr:rowOff>121280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3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137807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13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93152</xdr:rowOff>
    </xdr:from>
    <xdr:to>
      <xdr:col>10</xdr:col>
      <xdr:colOff>165100</xdr:colOff>
      <xdr:row>74</xdr:row>
      <xdr:rowOff>23302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6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39829</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3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30973</xdr:rowOff>
    </xdr:from>
    <xdr:to>
      <xdr:col>6</xdr:col>
      <xdr:colOff>38100</xdr:colOff>
      <xdr:row>76</xdr:row>
      <xdr:rowOff>132573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149100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83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151991</xdr:rowOff>
    </xdr:from>
    <xdr:to>
      <xdr:col>24</xdr:col>
      <xdr:colOff>63500</xdr:colOff>
      <xdr:row>94</xdr:row>
      <xdr:rowOff>158728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096841"/>
          <a:ext cx="838200" cy="17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164672</xdr:rowOff>
    </xdr:from>
    <xdr:to>
      <xdr:col>19</xdr:col>
      <xdr:colOff>177800</xdr:colOff>
      <xdr:row>94</xdr:row>
      <xdr:rowOff>158728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109522"/>
          <a:ext cx="889000" cy="1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164672</xdr:rowOff>
    </xdr:from>
    <xdr:to>
      <xdr:col>15</xdr:col>
      <xdr:colOff>50800</xdr:colOff>
      <xdr:row>95</xdr:row>
      <xdr:rowOff>124764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109522"/>
          <a:ext cx="889000" cy="30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124764</xdr:rowOff>
    </xdr:from>
    <xdr:to>
      <xdr:col>10</xdr:col>
      <xdr:colOff>114300</xdr:colOff>
      <xdr:row>95</xdr:row>
      <xdr:rowOff>145197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12514"/>
          <a:ext cx="8890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101191</xdr:rowOff>
    </xdr:from>
    <xdr:to>
      <xdr:col>24</xdr:col>
      <xdr:colOff>114300</xdr:colOff>
      <xdr:row>94</xdr:row>
      <xdr:rowOff>31341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4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124068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9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107928</xdr:rowOff>
    </xdr:from>
    <xdr:to>
      <xdr:col>20</xdr:col>
      <xdr:colOff>38100</xdr:colOff>
      <xdr:row>95</xdr:row>
      <xdr:rowOff>38078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2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54605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113872</xdr:rowOff>
    </xdr:from>
    <xdr:to>
      <xdr:col>15</xdr:col>
      <xdr:colOff>101600</xdr:colOff>
      <xdr:row>94</xdr:row>
      <xdr:rowOff>44022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05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60549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83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73964</xdr:rowOff>
    </xdr:from>
    <xdr:to>
      <xdr:col>10</xdr:col>
      <xdr:colOff>165100</xdr:colOff>
      <xdr:row>96</xdr:row>
      <xdr:rowOff>4114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6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20641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3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94397</xdr:rowOff>
    </xdr:from>
    <xdr:to>
      <xdr:col>6</xdr:col>
      <xdr:colOff>38100</xdr:colOff>
      <xdr:row>96</xdr:row>
      <xdr:rowOff>24547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41074</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5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68126</xdr:rowOff>
    </xdr:from>
    <xdr:to>
      <xdr:col>55</xdr:col>
      <xdr:colOff>0</xdr:colOff>
      <xdr:row>35</xdr:row>
      <xdr:rowOff>113912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068876"/>
          <a:ext cx="838200" cy="4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68126</xdr:rowOff>
    </xdr:from>
    <xdr:to>
      <xdr:col>50</xdr:col>
      <xdr:colOff>114300</xdr:colOff>
      <xdr:row>36</xdr:row>
      <xdr:rowOff>24028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068876"/>
          <a:ext cx="8890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118636</xdr:rowOff>
    </xdr:from>
    <xdr:to>
      <xdr:col>45</xdr:col>
      <xdr:colOff>177800</xdr:colOff>
      <xdr:row>36</xdr:row>
      <xdr:rowOff>24028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090686"/>
          <a:ext cx="889000" cy="110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118636</xdr:rowOff>
    </xdr:from>
    <xdr:to>
      <xdr:col>41</xdr:col>
      <xdr:colOff>50800</xdr:colOff>
      <xdr:row>37</xdr:row>
      <xdr:rowOff>15548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090686"/>
          <a:ext cx="889000" cy="126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63112</xdr:rowOff>
    </xdr:from>
    <xdr:to>
      <xdr:col>55</xdr:col>
      <xdr:colOff>50800</xdr:colOff>
      <xdr:row>35</xdr:row>
      <xdr:rowOff>164712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85989</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1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17326</xdr:rowOff>
    </xdr:from>
    <xdr:to>
      <xdr:col>50</xdr:col>
      <xdr:colOff>165100</xdr:colOff>
      <xdr:row>35</xdr:row>
      <xdr:rowOff>118926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0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135453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7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144678</xdr:rowOff>
    </xdr:from>
    <xdr:to>
      <xdr:col>46</xdr:col>
      <xdr:colOff>38100</xdr:colOff>
      <xdr:row>36</xdr:row>
      <xdr:rowOff>74828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91355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92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67836</xdr:rowOff>
    </xdr:from>
    <xdr:to>
      <xdr:col>41</xdr:col>
      <xdr:colOff>101600</xdr:colOff>
      <xdr:row>29</xdr:row>
      <xdr:rowOff>169436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0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14513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481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136198</xdr:rowOff>
    </xdr:from>
    <xdr:to>
      <xdr:col>36</xdr:col>
      <xdr:colOff>165100</xdr:colOff>
      <xdr:row>37</xdr:row>
      <xdr:rowOff>66348</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0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82875</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0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87367</xdr:rowOff>
    </xdr:from>
    <xdr:to>
      <xdr:col>55</xdr:col>
      <xdr:colOff>0</xdr:colOff>
      <xdr:row>58</xdr:row>
      <xdr:rowOff>56131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688567"/>
          <a:ext cx="838200" cy="31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93539</xdr:rowOff>
    </xdr:from>
    <xdr:to>
      <xdr:col>50</xdr:col>
      <xdr:colOff>114300</xdr:colOff>
      <xdr:row>58</xdr:row>
      <xdr:rowOff>56131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866189"/>
          <a:ext cx="889000" cy="1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93539</xdr:rowOff>
    </xdr:from>
    <xdr:to>
      <xdr:col>45</xdr:col>
      <xdr:colOff>177800</xdr:colOff>
      <xdr:row>57</xdr:row>
      <xdr:rowOff>164667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866189"/>
          <a:ext cx="889000" cy="7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133104</xdr:rowOff>
    </xdr:from>
    <xdr:to>
      <xdr:col>41</xdr:col>
      <xdr:colOff>50800</xdr:colOff>
      <xdr:row>57</xdr:row>
      <xdr:rowOff>164667</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734304"/>
          <a:ext cx="889000" cy="20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36567</xdr:rowOff>
    </xdr:from>
    <xdr:to>
      <xdr:col>55</xdr:col>
      <xdr:colOff>50800</xdr:colOff>
      <xdr:row>56</xdr:row>
      <xdr:rowOff>138167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6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59444</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48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5331</xdr:rowOff>
    </xdr:from>
    <xdr:to>
      <xdr:col>50</xdr:col>
      <xdr:colOff>165100</xdr:colOff>
      <xdr:row>58</xdr:row>
      <xdr:rowOff>106931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9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98058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1004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42739</xdr:rowOff>
    </xdr:from>
    <xdr:to>
      <xdr:col>46</xdr:col>
      <xdr:colOff>38100</xdr:colOff>
      <xdr:row>57</xdr:row>
      <xdr:rowOff>144339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8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135466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90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113867</xdr:rowOff>
    </xdr:from>
    <xdr:to>
      <xdr:col>41</xdr:col>
      <xdr:colOff>101600</xdr:colOff>
      <xdr:row>58</xdr:row>
      <xdr:rowOff>44017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35144</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7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82304</xdr:rowOff>
    </xdr:from>
    <xdr:to>
      <xdr:col>36</xdr:col>
      <xdr:colOff>165100</xdr:colOff>
      <xdr:row>57</xdr:row>
      <xdr:rowOff>12454</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3581</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7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160640</xdr:rowOff>
    </xdr:from>
    <xdr:to>
      <xdr:col>55</xdr:col>
      <xdr:colOff>0</xdr:colOff>
      <xdr:row>77</xdr:row>
      <xdr:rowOff>482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847940"/>
          <a:ext cx="838200" cy="35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66639</xdr:rowOff>
    </xdr:from>
    <xdr:to>
      <xdr:col>50</xdr:col>
      <xdr:colOff>114300</xdr:colOff>
      <xdr:row>77</xdr:row>
      <xdr:rowOff>482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096839"/>
          <a:ext cx="889000" cy="1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66639</xdr:rowOff>
    </xdr:from>
    <xdr:to>
      <xdr:col>45</xdr:col>
      <xdr:colOff>177800</xdr:colOff>
      <xdr:row>77</xdr:row>
      <xdr:rowOff>20233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096839"/>
          <a:ext cx="8890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20233</xdr:rowOff>
    </xdr:from>
    <xdr:to>
      <xdr:col>41</xdr:col>
      <xdr:colOff>50800</xdr:colOff>
      <xdr:row>77</xdr:row>
      <xdr:rowOff>112131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21883"/>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109840</xdr:rowOff>
    </xdr:from>
    <xdr:to>
      <xdr:col>55</xdr:col>
      <xdr:colOff>50800</xdr:colOff>
      <xdr:row>75</xdr:row>
      <xdr:rowOff>39990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7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132717</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6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121132</xdr:rowOff>
    </xdr:from>
    <xdr:to>
      <xdr:col>50</xdr:col>
      <xdr:colOff>165100</xdr:colOff>
      <xdr:row>77</xdr:row>
      <xdr:rowOff>51282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1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67810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92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15839</xdr:rowOff>
    </xdr:from>
    <xdr:to>
      <xdr:col>46</xdr:col>
      <xdr:colOff>38100</xdr:colOff>
      <xdr:row>76</xdr:row>
      <xdr:rowOff>117439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0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133966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82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140883</xdr:rowOff>
    </xdr:from>
    <xdr:to>
      <xdr:col>41</xdr:col>
      <xdr:colOff>101600</xdr:colOff>
      <xdr:row>77</xdr:row>
      <xdr:rowOff>71033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62160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26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154058</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3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105411</xdr:rowOff>
    </xdr:from>
    <xdr:to>
      <xdr:col>55</xdr:col>
      <xdr:colOff>0</xdr:colOff>
      <xdr:row>97</xdr:row>
      <xdr:rowOff>131051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736061"/>
          <a:ext cx="838200" cy="2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36964</xdr:rowOff>
    </xdr:from>
    <xdr:to>
      <xdr:col>50</xdr:col>
      <xdr:colOff>114300</xdr:colOff>
      <xdr:row>97</xdr:row>
      <xdr:rowOff>131051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667614"/>
          <a:ext cx="889000" cy="9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36964</xdr:rowOff>
    </xdr:from>
    <xdr:to>
      <xdr:col>45</xdr:col>
      <xdr:colOff>177800</xdr:colOff>
      <xdr:row>97</xdr:row>
      <xdr:rowOff>49688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667614"/>
          <a:ext cx="889000" cy="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146272</xdr:rowOff>
    </xdr:from>
    <xdr:to>
      <xdr:col>41</xdr:col>
      <xdr:colOff>50800</xdr:colOff>
      <xdr:row>97</xdr:row>
      <xdr:rowOff>49688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605472"/>
          <a:ext cx="8890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54611</xdr:rowOff>
    </xdr:from>
    <xdr:to>
      <xdr:col>55</xdr:col>
      <xdr:colOff>50800</xdr:colOff>
      <xdr:row>97</xdr:row>
      <xdr:rowOff>156211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140988</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80251</xdr:rowOff>
    </xdr:from>
    <xdr:to>
      <xdr:col>50</xdr:col>
      <xdr:colOff>165100</xdr:colOff>
      <xdr:row>98</xdr:row>
      <xdr:rowOff>10401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157614</xdr:rowOff>
    </xdr:from>
    <xdr:to>
      <xdr:col>46</xdr:col>
      <xdr:colOff>38100</xdr:colOff>
      <xdr:row>97</xdr:row>
      <xdr:rowOff>87764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78891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7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170338</xdr:rowOff>
    </xdr:from>
    <xdr:to>
      <xdr:col>41</xdr:col>
      <xdr:colOff>101600</xdr:colOff>
      <xdr:row>97</xdr:row>
      <xdr:rowOff>100488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91615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2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95472</xdr:rowOff>
    </xdr:from>
    <xdr:to>
      <xdr:col>36</xdr:col>
      <xdr:colOff>165100</xdr:colOff>
      <xdr:row>97</xdr:row>
      <xdr:rowOff>25622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16749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6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23571</xdr:rowOff>
    </xdr:from>
    <xdr:to>
      <xdr:col>85</xdr:col>
      <xdr:colOff>127000</xdr:colOff>
      <xdr:row>39</xdr:row>
      <xdr:rowOff>36982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10121"/>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36982</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723532"/>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114859</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458509"/>
          <a:ext cx="889000" cy="27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61307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5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144221</xdr:rowOff>
    </xdr:from>
    <xdr:to>
      <xdr:col>85</xdr:col>
      <xdr:colOff>177800</xdr:colOff>
      <xdr:row>39</xdr:row>
      <xdr:rowOff>74371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59250</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74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157632</xdr:rowOff>
    </xdr:from>
    <xdr:to>
      <xdr:col>81</xdr:col>
      <xdr:colOff>101600</xdr:colOff>
      <xdr:row>39</xdr:row>
      <xdr:rowOff>87782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78909</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24333" y="6765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64059</xdr:rowOff>
    </xdr:from>
    <xdr:to>
      <xdr:col>67</xdr:col>
      <xdr:colOff>101600</xdr:colOff>
      <xdr:row>37</xdr:row>
      <xdr:rowOff>165659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4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10736</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1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93952</xdr:rowOff>
    </xdr:from>
    <xdr:to>
      <xdr:col>85</xdr:col>
      <xdr:colOff>127000</xdr:colOff>
      <xdr:row>73</xdr:row>
      <xdr:rowOff>105239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609802"/>
          <a:ext cx="8382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34572</xdr:rowOff>
    </xdr:from>
    <xdr:to>
      <xdr:col>81</xdr:col>
      <xdr:colOff>50800</xdr:colOff>
      <xdr:row>73</xdr:row>
      <xdr:rowOff>93952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2550422"/>
          <a:ext cx="889000" cy="5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157217</xdr:rowOff>
    </xdr:from>
    <xdr:to>
      <xdr:col>76</xdr:col>
      <xdr:colOff>114300</xdr:colOff>
      <xdr:row>73</xdr:row>
      <xdr:rowOff>34572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2501617"/>
          <a:ext cx="889000" cy="4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90351</xdr:rowOff>
    </xdr:from>
    <xdr:to>
      <xdr:col>71</xdr:col>
      <xdr:colOff>177800</xdr:colOff>
      <xdr:row>72</xdr:row>
      <xdr:rowOff>157217</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2434751"/>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54439</xdr:rowOff>
    </xdr:from>
    <xdr:to>
      <xdr:col>85</xdr:col>
      <xdr:colOff>177800</xdr:colOff>
      <xdr:row>73</xdr:row>
      <xdr:rowOff>156039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57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77316</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43152</xdr:rowOff>
    </xdr:from>
    <xdr:to>
      <xdr:col>81</xdr:col>
      <xdr:colOff>101600</xdr:colOff>
      <xdr:row>73</xdr:row>
      <xdr:rowOff>144752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55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161279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33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155222</xdr:rowOff>
    </xdr:from>
    <xdr:to>
      <xdr:col>76</xdr:col>
      <xdr:colOff>165100</xdr:colOff>
      <xdr:row>73</xdr:row>
      <xdr:rowOff>85372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4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101899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27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106417</xdr:rowOff>
    </xdr:from>
    <xdr:to>
      <xdr:col>72</xdr:col>
      <xdr:colOff>38100</xdr:colOff>
      <xdr:row>73</xdr:row>
      <xdr:rowOff>36567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4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53094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22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39551</xdr:rowOff>
    </xdr:from>
    <xdr:to>
      <xdr:col>67</xdr:col>
      <xdr:colOff>101600</xdr:colOff>
      <xdr:row>72</xdr:row>
      <xdr:rowOff>141151</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3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157678</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15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156910</xdr:rowOff>
    </xdr:from>
    <xdr:to>
      <xdr:col>85</xdr:col>
      <xdr:colOff>127000</xdr:colOff>
      <xdr:row>99</xdr:row>
      <xdr:rowOff>56424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959010"/>
          <a:ext cx="838200" cy="7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56424</xdr:rowOff>
    </xdr:from>
    <xdr:to>
      <xdr:col>81</xdr:col>
      <xdr:colOff>50800</xdr:colOff>
      <xdr:row>99</xdr:row>
      <xdr:rowOff>57796</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702997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57796</xdr:rowOff>
    </xdr:from>
    <xdr:to>
      <xdr:col>76</xdr:col>
      <xdr:colOff>114300</xdr:colOff>
      <xdr:row>99</xdr:row>
      <xdr:rowOff>64491</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7031346"/>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64491</xdr:rowOff>
    </xdr:from>
    <xdr:to>
      <xdr:col>71</xdr:col>
      <xdr:colOff>177800</xdr:colOff>
      <xdr:row>99</xdr:row>
      <xdr:rowOff>64751</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7038041"/>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106110</xdr:rowOff>
    </xdr:from>
    <xdr:to>
      <xdr:col>85</xdr:col>
      <xdr:colOff>177800</xdr:colOff>
      <xdr:row>99</xdr:row>
      <xdr:rowOff>36260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9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21037</xdr:rowOff>
    </xdr:from>
    <xdr:ext cx="469744"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82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5624</xdr:rowOff>
    </xdr:from>
    <xdr:to>
      <xdr:col>81</xdr:col>
      <xdr:colOff>101600</xdr:colOff>
      <xdr:row>99</xdr:row>
      <xdr:rowOff>107224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9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98351</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46428" y="1707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6996</xdr:rowOff>
    </xdr:from>
    <xdr:to>
      <xdr:col>76</xdr:col>
      <xdr:colOff>165100</xdr:colOff>
      <xdr:row>99</xdr:row>
      <xdr:rowOff>108596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9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99723</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707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13691</xdr:rowOff>
    </xdr:from>
    <xdr:to>
      <xdr:col>72</xdr:col>
      <xdr:colOff>38100</xdr:colOff>
      <xdr:row>99</xdr:row>
      <xdr:rowOff>115291</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98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106418</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707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13951</xdr:rowOff>
    </xdr:from>
    <xdr:to>
      <xdr:col>67</xdr:col>
      <xdr:colOff>101600</xdr:colOff>
      <xdr:row>99</xdr:row>
      <xdr:rowOff>115551</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98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106678</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708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44069</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164719</xdr:rowOff>
    </xdr:from>
    <xdr:to>
      <xdr:col>98</xdr:col>
      <xdr:colOff>38100</xdr:colOff>
      <xdr:row>39</xdr:row>
      <xdr:rowOff>94869</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85996</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13951</xdr:rowOff>
    </xdr:from>
    <xdr:to>
      <xdr:col>116</xdr:col>
      <xdr:colOff>63500</xdr:colOff>
      <xdr:row>59</xdr:row>
      <xdr:rowOff>14294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29501"/>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14294</xdr:rowOff>
    </xdr:from>
    <xdr:to>
      <xdr:col>111</xdr:col>
      <xdr:colOff>177800</xdr:colOff>
      <xdr:row>59</xdr:row>
      <xdr:rowOff>19094</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2984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132385</xdr:rowOff>
    </xdr:from>
    <xdr:to>
      <xdr:col>107</xdr:col>
      <xdr:colOff>50800</xdr:colOff>
      <xdr:row>59</xdr:row>
      <xdr:rowOff>19094</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076485"/>
          <a:ext cx="889000" cy="5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132385</xdr:rowOff>
    </xdr:from>
    <xdr:to>
      <xdr:col>102</xdr:col>
      <xdr:colOff>114300</xdr:colOff>
      <xdr:row>59</xdr:row>
      <xdr:rowOff>11284</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10076485"/>
          <a:ext cx="889000" cy="5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134601</xdr:rowOff>
    </xdr:from>
    <xdr:to>
      <xdr:col>116</xdr:col>
      <xdr:colOff>114300</xdr:colOff>
      <xdr:row>59</xdr:row>
      <xdr:rowOff>64751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49528</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99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134944</xdr:rowOff>
    </xdr:from>
    <xdr:to>
      <xdr:col>112</xdr:col>
      <xdr:colOff>38100</xdr:colOff>
      <xdr:row>59</xdr:row>
      <xdr:rowOff>65094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56221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17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139744</xdr:rowOff>
    </xdr:from>
    <xdr:to>
      <xdr:col>107</xdr:col>
      <xdr:colOff>101600</xdr:colOff>
      <xdr:row>59</xdr:row>
      <xdr:rowOff>69894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61021</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017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81585</xdr:rowOff>
    </xdr:from>
    <xdr:to>
      <xdr:col>102</xdr:col>
      <xdr:colOff>165100</xdr:colOff>
      <xdr:row>59</xdr:row>
      <xdr:rowOff>11735</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2862</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1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131934</xdr:rowOff>
    </xdr:from>
    <xdr:to>
      <xdr:col>98</xdr:col>
      <xdr:colOff>38100</xdr:colOff>
      <xdr:row>59</xdr:row>
      <xdr:rowOff>62084</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53211</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016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155245</xdr:rowOff>
    </xdr:from>
    <xdr:to>
      <xdr:col>116</xdr:col>
      <xdr:colOff>63500</xdr:colOff>
      <xdr:row>74</xdr:row>
      <xdr:rowOff>22161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671095"/>
          <a:ext cx="838200" cy="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22161</xdr:rowOff>
    </xdr:from>
    <xdr:to>
      <xdr:col>111</xdr:col>
      <xdr:colOff>177800</xdr:colOff>
      <xdr:row>74</xdr:row>
      <xdr:rowOff>52260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270946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52260</xdr:rowOff>
    </xdr:from>
    <xdr:to>
      <xdr:col>107</xdr:col>
      <xdr:colOff>50800</xdr:colOff>
      <xdr:row>74</xdr:row>
      <xdr:rowOff>75578</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2739560"/>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169075</xdr:rowOff>
    </xdr:from>
    <xdr:to>
      <xdr:col>102</xdr:col>
      <xdr:colOff>114300</xdr:colOff>
      <xdr:row>74</xdr:row>
      <xdr:rowOff>75578</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2513475"/>
          <a:ext cx="889000" cy="2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104445</xdr:rowOff>
    </xdr:from>
    <xdr:to>
      <xdr:col>116</xdr:col>
      <xdr:colOff>114300</xdr:colOff>
      <xdr:row>74</xdr:row>
      <xdr:rowOff>34595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6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127322</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47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142811</xdr:rowOff>
    </xdr:from>
    <xdr:to>
      <xdr:col>112</xdr:col>
      <xdr:colOff>38100</xdr:colOff>
      <xdr:row>74</xdr:row>
      <xdr:rowOff>72961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6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89488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4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1460</xdr:rowOff>
    </xdr:from>
    <xdr:to>
      <xdr:col>107</xdr:col>
      <xdr:colOff>101600</xdr:colOff>
      <xdr:row>74</xdr:row>
      <xdr:rowOff>103060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6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119587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4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24778</xdr:rowOff>
    </xdr:from>
    <xdr:to>
      <xdr:col>102</xdr:col>
      <xdr:colOff>165100</xdr:colOff>
      <xdr:row>74</xdr:row>
      <xdr:rowOff>126378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7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142905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4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118275</xdr:rowOff>
    </xdr:from>
    <xdr:to>
      <xdr:col>98</xdr:col>
      <xdr:colOff>38100</xdr:colOff>
      <xdr:row>73</xdr:row>
      <xdr:rowOff>48425</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4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64952</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23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510,770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円となっている。主な構成項目である扶助費は、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179,621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16,369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が、これは国庫補助事業である電力・ガス・食料品等価格高騰緊急支援給付金給付事業や生活困窮者支援臨時給付金給付事業の終了による減があったものの、同じく国庫補助事業である物価高騰対応重点支援給付金や電力・ガス・食料品等価格高騰重点支援給付金の実施によるものである。次に大きな構成項目である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61,619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円の減となっているが、これは生活支援商品券事業の実施による増があったものの、青森市プレミアム付商品券事業の終了によるものである。人件費は、住民一人当たり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48,970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の中でも低い水準となっている。これは、定員管理計画に基づく職員数の削減の取組等によるものであり、今後も、定員管理計画を基本としながら、施設の管理体制の見直し、指定管理者制度の導入、アウトソーシングの活用など行財政改革の取組を推進し、適正な定員管理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267,520
266,238
824.61
143,081,111
136,641,299
6,025,266
68,981,617
119,805,696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98552</xdr:rowOff>
    </xdr:from>
    <xdr:to>
      <xdr:col>24</xdr:col>
      <xdr:colOff>63500</xdr:colOff>
      <xdr:row>34</xdr:row>
      <xdr:rowOff>33782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56402"/>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98552</xdr:rowOff>
    </xdr:from>
    <xdr:to>
      <xdr:col>19</xdr:col>
      <xdr:colOff>177800</xdr:colOff>
      <xdr:row>33</xdr:row>
      <xdr:rowOff>119126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5640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119126</xdr:rowOff>
    </xdr:from>
    <xdr:to>
      <xdr:col>15</xdr:col>
      <xdr:colOff>50800</xdr:colOff>
      <xdr:row>34</xdr:row>
      <xdr:rowOff>11684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769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62738</xdr:rowOff>
    </xdr:from>
    <xdr:to>
      <xdr:col>10</xdr:col>
      <xdr:colOff>114300</xdr:colOff>
      <xdr:row>34</xdr:row>
      <xdr:rowOff>11684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20588"/>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154432</xdr:rowOff>
    </xdr:from>
    <xdr:to>
      <xdr:col>24</xdr:col>
      <xdr:colOff>114300</xdr:colOff>
      <xdr:row>34</xdr:row>
      <xdr:rowOff>84582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5859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6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47752</xdr:rowOff>
    </xdr:from>
    <xdr:to>
      <xdr:col>20</xdr:col>
      <xdr:colOff>38100</xdr:colOff>
      <xdr:row>33</xdr:row>
      <xdr:rowOff>149352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165879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68326</xdr:rowOff>
    </xdr:from>
    <xdr:to>
      <xdr:col>15</xdr:col>
      <xdr:colOff>101600</xdr:colOff>
      <xdr:row>33</xdr:row>
      <xdr:rowOff>169926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15003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132334</xdr:rowOff>
    </xdr:from>
    <xdr:to>
      <xdr:col>10</xdr:col>
      <xdr:colOff>165100</xdr:colOff>
      <xdr:row>34</xdr:row>
      <xdr:rowOff>62484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11938</xdr:rowOff>
    </xdr:from>
    <xdr:to>
      <xdr:col>6</xdr:col>
      <xdr:colOff>38100</xdr:colOff>
      <xdr:row>33</xdr:row>
      <xdr:rowOff>113538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130065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75794</xdr:rowOff>
    </xdr:from>
    <xdr:to>
      <xdr:col>24</xdr:col>
      <xdr:colOff>63500</xdr:colOff>
      <xdr:row>58</xdr:row>
      <xdr:rowOff>140373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19894"/>
          <a:ext cx="8382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140373</xdr:rowOff>
    </xdr:from>
    <xdr:to>
      <xdr:col>19</xdr:col>
      <xdr:colOff>177800</xdr:colOff>
      <xdr:row>59</xdr:row>
      <xdr:rowOff>7188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84473"/>
          <a:ext cx="889000" cy="3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85090</xdr:rowOff>
    </xdr:from>
    <xdr:to>
      <xdr:col>15</xdr:col>
      <xdr:colOff>50800</xdr:colOff>
      <xdr:row>59</xdr:row>
      <xdr:rowOff>7188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29040"/>
          <a:ext cx="889000" cy="129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85090</xdr:rowOff>
    </xdr:from>
    <xdr:to>
      <xdr:col>10</xdr:col>
      <xdr:colOff>114300</xdr:colOff>
      <xdr:row>58</xdr:row>
      <xdr:rowOff>91059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29040"/>
          <a:ext cx="889000" cy="120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155477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24994</xdr:rowOff>
    </xdr:from>
    <xdr:to>
      <xdr:col>24</xdr:col>
      <xdr:colOff>114300</xdr:colOff>
      <xdr:row>58</xdr:row>
      <xdr:rowOff>126594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3421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89573</xdr:rowOff>
    </xdr:from>
    <xdr:to>
      <xdr:col>20</xdr:col>
      <xdr:colOff>38100</xdr:colOff>
      <xdr:row>59</xdr:row>
      <xdr:rowOff>19723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10850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127838</xdr:rowOff>
    </xdr:from>
    <xdr:to>
      <xdr:col>15</xdr:col>
      <xdr:colOff>101600</xdr:colOff>
      <xdr:row>59</xdr:row>
      <xdr:rowOff>57988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7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49115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6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34290</xdr:rowOff>
    </xdr:from>
    <xdr:to>
      <xdr:col>10</xdr:col>
      <xdr:colOff>165100</xdr:colOff>
      <xdr:row>51</xdr:row>
      <xdr:rowOff>135890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7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127017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87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40259</xdr:rowOff>
    </xdr:from>
    <xdr:to>
      <xdr:col>6</xdr:col>
      <xdr:colOff>38100</xdr:colOff>
      <xdr:row>58</xdr:row>
      <xdr:rowOff>141859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158386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70910</xdr:rowOff>
    </xdr:from>
    <xdr:to>
      <xdr:col>24</xdr:col>
      <xdr:colOff>63500</xdr:colOff>
      <xdr:row>75</xdr:row>
      <xdr:rowOff>49998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58210"/>
          <a:ext cx="838200" cy="15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120306</xdr:rowOff>
    </xdr:from>
    <xdr:to>
      <xdr:col>19</xdr:col>
      <xdr:colOff>177800</xdr:colOff>
      <xdr:row>75</xdr:row>
      <xdr:rowOff>49998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807606"/>
          <a:ext cx="889000" cy="10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120306</xdr:rowOff>
    </xdr:from>
    <xdr:to>
      <xdr:col>15</xdr:col>
      <xdr:colOff>50800</xdr:colOff>
      <xdr:row>76</xdr:row>
      <xdr:rowOff>24760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807606"/>
          <a:ext cx="889000" cy="2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24760</xdr:rowOff>
    </xdr:from>
    <xdr:to>
      <xdr:col>10</xdr:col>
      <xdr:colOff>114300</xdr:colOff>
      <xdr:row>76</xdr:row>
      <xdr:rowOff>59617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54960"/>
          <a:ext cx="889000" cy="3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20110</xdr:rowOff>
    </xdr:from>
    <xdr:to>
      <xdr:col>24</xdr:col>
      <xdr:colOff>114300</xdr:colOff>
      <xdr:row>74</xdr:row>
      <xdr:rowOff>121710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0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42987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5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170648</xdr:rowOff>
    </xdr:from>
    <xdr:to>
      <xdr:col>20</xdr:col>
      <xdr:colOff>38100</xdr:colOff>
      <xdr:row>75</xdr:row>
      <xdr:rowOff>100798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5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117325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3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69506</xdr:rowOff>
    </xdr:from>
    <xdr:to>
      <xdr:col>15</xdr:col>
      <xdr:colOff>101600</xdr:colOff>
      <xdr:row>74</xdr:row>
      <xdr:rowOff>171106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7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16183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53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145410</xdr:rowOff>
    </xdr:from>
    <xdr:to>
      <xdr:col>10</xdr:col>
      <xdr:colOff>165100</xdr:colOff>
      <xdr:row>76</xdr:row>
      <xdr:rowOff>75560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92087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7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8817</xdr:rowOff>
    </xdr:from>
    <xdr:to>
      <xdr:col>6</xdr:col>
      <xdr:colOff>38100</xdr:colOff>
      <xdr:row>76</xdr:row>
      <xdr:rowOff>110417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3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126944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1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36221</xdr:rowOff>
    </xdr:from>
    <xdr:to>
      <xdr:col>24</xdr:col>
      <xdr:colOff>63500</xdr:colOff>
      <xdr:row>97</xdr:row>
      <xdr:rowOff>107181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66871"/>
          <a:ext cx="838200" cy="7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36221</xdr:rowOff>
    </xdr:from>
    <xdr:to>
      <xdr:col>19</xdr:col>
      <xdr:colOff>177800</xdr:colOff>
      <xdr:row>97</xdr:row>
      <xdr:rowOff>110249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66871"/>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110249</xdr:rowOff>
    </xdr:from>
    <xdr:to>
      <xdr:col>15</xdr:col>
      <xdr:colOff>50800</xdr:colOff>
      <xdr:row>98</xdr:row>
      <xdr:rowOff>112021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40899"/>
          <a:ext cx="889000" cy="17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90608</xdr:rowOff>
    </xdr:from>
    <xdr:to>
      <xdr:col>10</xdr:col>
      <xdr:colOff>114300</xdr:colOff>
      <xdr:row>98</xdr:row>
      <xdr:rowOff>112021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92708"/>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56381</xdr:rowOff>
    </xdr:from>
    <xdr:to>
      <xdr:col>24</xdr:col>
      <xdr:colOff>114300</xdr:colOff>
      <xdr:row>97</xdr:row>
      <xdr:rowOff>157981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142758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0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156871</xdr:rowOff>
    </xdr:from>
    <xdr:to>
      <xdr:col>20</xdr:col>
      <xdr:colOff>38100</xdr:colOff>
      <xdr:row>97</xdr:row>
      <xdr:rowOff>87021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78148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59449</xdr:rowOff>
    </xdr:from>
    <xdr:to>
      <xdr:col>15</xdr:col>
      <xdr:colOff>101600</xdr:colOff>
      <xdr:row>97</xdr:row>
      <xdr:rowOff>161049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152176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8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61221</xdr:rowOff>
    </xdr:from>
    <xdr:to>
      <xdr:col>10</xdr:col>
      <xdr:colOff>165100</xdr:colOff>
      <xdr:row>98</xdr:row>
      <xdr:rowOff>162821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153948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39808</xdr:rowOff>
    </xdr:from>
    <xdr:to>
      <xdr:col>6</xdr:col>
      <xdr:colOff>38100</xdr:colOff>
      <xdr:row>98</xdr:row>
      <xdr:rowOff>141408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132535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3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92837</xdr:rowOff>
    </xdr:from>
    <xdr:to>
      <xdr:col>55</xdr:col>
      <xdr:colOff>0</xdr:colOff>
      <xdr:row>38</xdr:row>
      <xdr:rowOff>117221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07937"/>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117221</xdr:rowOff>
    </xdr:from>
    <xdr:to>
      <xdr:col>50</xdr:col>
      <xdr:colOff>114300</xdr:colOff>
      <xdr:row>38</xdr:row>
      <xdr:rowOff>120650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3232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119507</xdr:rowOff>
    </xdr:from>
    <xdr:to>
      <xdr:col>45</xdr:col>
      <xdr:colOff>177800</xdr:colOff>
      <xdr:row>38</xdr:row>
      <xdr:rowOff>120650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3460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107696</xdr:rowOff>
    </xdr:from>
    <xdr:to>
      <xdr:col>41</xdr:col>
      <xdr:colOff>50800</xdr:colOff>
      <xdr:row>38</xdr:row>
      <xdr:rowOff>119507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2279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42037</xdr:rowOff>
    </xdr:from>
    <xdr:to>
      <xdr:col>55</xdr:col>
      <xdr:colOff>50800</xdr:colOff>
      <xdr:row>38</xdr:row>
      <xdr:rowOff>143637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128414</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7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66421</xdr:rowOff>
    </xdr:from>
    <xdr:to>
      <xdr:col>50</xdr:col>
      <xdr:colOff>165100</xdr:colOff>
      <xdr:row>38</xdr:row>
      <xdr:rowOff>168021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159148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69850</xdr:rowOff>
    </xdr:from>
    <xdr:to>
      <xdr:col>46</xdr:col>
      <xdr:colOff>38100</xdr:colOff>
      <xdr:row>39</xdr:row>
      <xdr:rowOff>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162577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7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68707</xdr:rowOff>
    </xdr:from>
    <xdr:to>
      <xdr:col>41</xdr:col>
      <xdr:colOff>101600</xdr:colOff>
      <xdr:row>38</xdr:row>
      <xdr:rowOff>170307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161434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56896</xdr:rowOff>
    </xdr:from>
    <xdr:to>
      <xdr:col>36</xdr:col>
      <xdr:colOff>165100</xdr:colOff>
      <xdr:row>38</xdr:row>
      <xdr:rowOff>158496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149623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80111</xdr:rowOff>
    </xdr:from>
    <xdr:to>
      <xdr:col>55</xdr:col>
      <xdr:colOff>0</xdr:colOff>
      <xdr:row>56</xdr:row>
      <xdr:rowOff>152044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681311"/>
          <a:ext cx="838200" cy="7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133680</xdr:rowOff>
    </xdr:from>
    <xdr:to>
      <xdr:col>50</xdr:col>
      <xdr:colOff>114300</xdr:colOff>
      <xdr:row>56</xdr:row>
      <xdr:rowOff>152044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34880"/>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131242</xdr:rowOff>
    </xdr:from>
    <xdr:to>
      <xdr:col>45</xdr:col>
      <xdr:colOff>177800</xdr:colOff>
      <xdr:row>56</xdr:row>
      <xdr:rowOff>133680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32442"/>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131242</xdr:rowOff>
    </xdr:from>
    <xdr:to>
      <xdr:col>41</xdr:col>
      <xdr:colOff>50800</xdr:colOff>
      <xdr:row>57</xdr:row>
      <xdr:rowOff>1245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32442"/>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29311</xdr:rowOff>
    </xdr:from>
    <xdr:to>
      <xdr:col>55</xdr:col>
      <xdr:colOff>50800</xdr:colOff>
      <xdr:row>56</xdr:row>
      <xdr:rowOff>130911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52188</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101244</xdr:rowOff>
    </xdr:from>
    <xdr:to>
      <xdr:col>50</xdr:col>
      <xdr:colOff>165100</xdr:colOff>
      <xdr:row>57</xdr:row>
      <xdr:rowOff>31394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22521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79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82880</xdr:rowOff>
    </xdr:from>
    <xdr:to>
      <xdr:col>46</xdr:col>
      <xdr:colOff>38100</xdr:colOff>
      <xdr:row>57</xdr:row>
      <xdr:rowOff>13030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29557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4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80442</xdr:rowOff>
    </xdr:from>
    <xdr:to>
      <xdr:col>41</xdr:col>
      <xdr:colOff>101600</xdr:colOff>
      <xdr:row>57</xdr:row>
      <xdr:rowOff>10592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1719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7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121895</xdr:rowOff>
    </xdr:from>
    <xdr:to>
      <xdr:col>36</xdr:col>
      <xdr:colOff>165100</xdr:colOff>
      <xdr:row>57</xdr:row>
      <xdr:rowOff>52045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43172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81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122065</xdr:rowOff>
    </xdr:from>
    <xdr:to>
      <xdr:col>55</xdr:col>
      <xdr:colOff>0</xdr:colOff>
      <xdr:row>78</xdr:row>
      <xdr:rowOff>87514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23715"/>
          <a:ext cx="838200" cy="13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122065</xdr:rowOff>
    </xdr:from>
    <xdr:to>
      <xdr:col>50</xdr:col>
      <xdr:colOff>114300</xdr:colOff>
      <xdr:row>78</xdr:row>
      <xdr:rowOff>68425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23715"/>
          <a:ext cx="889000" cy="11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20731</xdr:rowOff>
    </xdr:from>
    <xdr:to>
      <xdr:col>45</xdr:col>
      <xdr:colOff>177800</xdr:colOff>
      <xdr:row>78</xdr:row>
      <xdr:rowOff>68425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93831"/>
          <a:ext cx="889000" cy="4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20731</xdr:rowOff>
    </xdr:from>
    <xdr:to>
      <xdr:col>41</xdr:col>
      <xdr:colOff>50800</xdr:colOff>
      <xdr:row>78</xdr:row>
      <xdr:rowOff>148648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93831"/>
          <a:ext cx="889000" cy="12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36714</xdr:rowOff>
    </xdr:from>
    <xdr:to>
      <xdr:col>55</xdr:col>
      <xdr:colOff>50800</xdr:colOff>
      <xdr:row>78</xdr:row>
      <xdr:rowOff>138314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15141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71265</xdr:rowOff>
    </xdr:from>
    <xdr:to>
      <xdr:col>50</xdr:col>
      <xdr:colOff>165100</xdr:colOff>
      <xdr:row>78</xdr:row>
      <xdr:rowOff>1415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17942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4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17625</xdr:rowOff>
    </xdr:from>
    <xdr:to>
      <xdr:col>46</xdr:col>
      <xdr:colOff>38100</xdr:colOff>
      <xdr:row>78</xdr:row>
      <xdr:rowOff>119225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110352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141381</xdr:rowOff>
    </xdr:from>
    <xdr:to>
      <xdr:col>41</xdr:col>
      <xdr:colOff>101600</xdr:colOff>
      <xdr:row>78</xdr:row>
      <xdr:rowOff>71531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62658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97848</xdr:rowOff>
    </xdr:from>
    <xdr:to>
      <xdr:col>36</xdr:col>
      <xdr:colOff>165100</xdr:colOff>
      <xdr:row>79</xdr:row>
      <xdr:rowOff>27998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19125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6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94917</xdr:rowOff>
    </xdr:from>
    <xdr:to>
      <xdr:col>55</xdr:col>
      <xdr:colOff>0</xdr:colOff>
      <xdr:row>95</xdr:row>
      <xdr:rowOff>64810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211217"/>
          <a:ext cx="838200" cy="14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134648</xdr:rowOff>
    </xdr:from>
    <xdr:to>
      <xdr:col>50</xdr:col>
      <xdr:colOff>114300</xdr:colOff>
      <xdr:row>94</xdr:row>
      <xdr:rowOff>94917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5908048"/>
          <a:ext cx="889000" cy="30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134648</xdr:rowOff>
    </xdr:from>
    <xdr:to>
      <xdr:col>45</xdr:col>
      <xdr:colOff>177800</xdr:colOff>
      <xdr:row>93</xdr:row>
      <xdr:rowOff>113708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5908048"/>
          <a:ext cx="889000" cy="1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113708</xdr:rowOff>
    </xdr:from>
    <xdr:to>
      <xdr:col>41</xdr:col>
      <xdr:colOff>50800</xdr:colOff>
      <xdr:row>94</xdr:row>
      <xdr:rowOff>83601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058558"/>
          <a:ext cx="889000" cy="14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14010</xdr:rowOff>
    </xdr:from>
    <xdr:to>
      <xdr:col>55</xdr:col>
      <xdr:colOff>50800</xdr:colOff>
      <xdr:row>95</xdr:row>
      <xdr:rowOff>115610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36887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15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44117</xdr:rowOff>
    </xdr:from>
    <xdr:to>
      <xdr:col>50</xdr:col>
      <xdr:colOff>165100</xdr:colOff>
      <xdr:row>94</xdr:row>
      <xdr:rowOff>145717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162244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93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83848</xdr:rowOff>
    </xdr:from>
    <xdr:to>
      <xdr:col>46</xdr:col>
      <xdr:colOff>38100</xdr:colOff>
      <xdr:row>93</xdr:row>
      <xdr:rowOff>13998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85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30525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63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62908</xdr:rowOff>
    </xdr:from>
    <xdr:to>
      <xdr:col>41</xdr:col>
      <xdr:colOff>101600</xdr:colOff>
      <xdr:row>93</xdr:row>
      <xdr:rowOff>164508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0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9585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78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32801</xdr:rowOff>
    </xdr:from>
    <xdr:to>
      <xdr:col>36</xdr:col>
      <xdr:colOff>165100</xdr:colOff>
      <xdr:row>94</xdr:row>
      <xdr:rowOff>134401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4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150928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92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95504</xdr:rowOff>
    </xdr:from>
    <xdr:to>
      <xdr:col>85</xdr:col>
      <xdr:colOff>127000</xdr:colOff>
      <xdr:row>35</xdr:row>
      <xdr:rowOff>106934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09625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64806</xdr:rowOff>
    </xdr:from>
    <xdr:to>
      <xdr:col>81</xdr:col>
      <xdr:colOff>50800</xdr:colOff>
      <xdr:row>35</xdr:row>
      <xdr:rowOff>106934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065556"/>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64806</xdr:rowOff>
    </xdr:from>
    <xdr:to>
      <xdr:col>76</xdr:col>
      <xdr:colOff>114300</xdr:colOff>
      <xdr:row>36</xdr:row>
      <xdr:rowOff>8201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065556"/>
          <a:ext cx="889000" cy="11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154613</xdr:rowOff>
    </xdr:from>
    <xdr:to>
      <xdr:col>71</xdr:col>
      <xdr:colOff>177800</xdr:colOff>
      <xdr:row>36</xdr:row>
      <xdr:rowOff>8201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155363"/>
          <a:ext cx="88900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44704</xdr:rowOff>
    </xdr:from>
    <xdr:to>
      <xdr:col>85</xdr:col>
      <xdr:colOff>177800</xdr:colOff>
      <xdr:row>35</xdr:row>
      <xdr:rowOff>146304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67581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9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56134</xdr:rowOff>
    </xdr:from>
    <xdr:to>
      <xdr:col>81</xdr:col>
      <xdr:colOff>101600</xdr:colOff>
      <xdr:row>35</xdr:row>
      <xdr:rowOff>157734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2811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83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14006</xdr:rowOff>
    </xdr:from>
    <xdr:to>
      <xdr:col>76</xdr:col>
      <xdr:colOff>165100</xdr:colOff>
      <xdr:row>35</xdr:row>
      <xdr:rowOff>115606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132133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7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128851</xdr:rowOff>
    </xdr:from>
    <xdr:to>
      <xdr:col>72</xdr:col>
      <xdr:colOff>38100</xdr:colOff>
      <xdr:row>36</xdr:row>
      <xdr:rowOff>59001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2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75528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0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103813</xdr:rowOff>
    </xdr:from>
    <xdr:to>
      <xdr:col>67</xdr:col>
      <xdr:colOff>101600</xdr:colOff>
      <xdr:row>36</xdr:row>
      <xdr:rowOff>33963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50490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157393</xdr:rowOff>
    </xdr:from>
    <xdr:to>
      <xdr:col>85</xdr:col>
      <xdr:colOff>127000</xdr:colOff>
      <xdr:row>54</xdr:row>
      <xdr:rowOff>135723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8901343"/>
          <a:ext cx="838200" cy="49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135723</xdr:rowOff>
    </xdr:from>
    <xdr:to>
      <xdr:col>81</xdr:col>
      <xdr:colOff>50800</xdr:colOff>
      <xdr:row>55</xdr:row>
      <xdr:rowOff>13787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394023"/>
          <a:ext cx="889000" cy="4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166126</xdr:rowOff>
    </xdr:from>
    <xdr:to>
      <xdr:col>76</xdr:col>
      <xdr:colOff>114300</xdr:colOff>
      <xdr:row>55</xdr:row>
      <xdr:rowOff>13787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424426"/>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166126</xdr:rowOff>
    </xdr:from>
    <xdr:to>
      <xdr:col>71</xdr:col>
      <xdr:colOff>177800</xdr:colOff>
      <xdr:row>56</xdr:row>
      <xdr:rowOff>15936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424426"/>
          <a:ext cx="889000" cy="1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106593</xdr:rowOff>
    </xdr:from>
    <xdr:to>
      <xdr:col>85</xdr:col>
      <xdr:colOff>177800</xdr:colOff>
      <xdr:row>52</xdr:row>
      <xdr:rowOff>36743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885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129470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87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84923</xdr:rowOff>
    </xdr:from>
    <xdr:to>
      <xdr:col>81</xdr:col>
      <xdr:colOff>101600</xdr:colOff>
      <xdr:row>55</xdr:row>
      <xdr:rowOff>15073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34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31600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1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134437</xdr:rowOff>
    </xdr:from>
    <xdr:to>
      <xdr:col>76</xdr:col>
      <xdr:colOff>165100</xdr:colOff>
      <xdr:row>55</xdr:row>
      <xdr:rowOff>64587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3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81114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16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115326</xdr:rowOff>
    </xdr:from>
    <xdr:to>
      <xdr:col>72</xdr:col>
      <xdr:colOff>38100</xdr:colOff>
      <xdr:row>55</xdr:row>
      <xdr:rowOff>45476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62003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14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136586</xdr:rowOff>
    </xdr:from>
    <xdr:to>
      <xdr:col>67</xdr:col>
      <xdr:colOff>101600</xdr:colOff>
      <xdr:row>56</xdr:row>
      <xdr:rowOff>66736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6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57863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6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23571</xdr:rowOff>
    </xdr:from>
    <xdr:to>
      <xdr:col>85</xdr:col>
      <xdr:colOff>127000</xdr:colOff>
      <xdr:row>79</xdr:row>
      <xdr:rowOff>36982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68121"/>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36982</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81532"/>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114858</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316508"/>
          <a:ext cx="889000" cy="27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61307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4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144221</xdr:rowOff>
    </xdr:from>
    <xdr:to>
      <xdr:col>85</xdr:col>
      <xdr:colOff>177800</xdr:colOff>
      <xdr:row>79</xdr:row>
      <xdr:rowOff>74371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1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59250</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32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157632</xdr:rowOff>
    </xdr:from>
    <xdr:to>
      <xdr:col>81</xdr:col>
      <xdr:colOff>101600</xdr:colOff>
      <xdr:row>79</xdr:row>
      <xdr:rowOff>87782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78909</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24333" y="13623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64058</xdr:rowOff>
    </xdr:from>
    <xdr:to>
      <xdr:col>67</xdr:col>
      <xdr:colOff>101600</xdr:colOff>
      <xdr:row>77</xdr:row>
      <xdr:rowOff>165658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2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10735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04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93951</xdr:rowOff>
    </xdr:from>
    <xdr:to>
      <xdr:col>85</xdr:col>
      <xdr:colOff>127000</xdr:colOff>
      <xdr:row>93</xdr:row>
      <xdr:rowOff>105239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038801"/>
          <a:ext cx="8382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34573</xdr:rowOff>
    </xdr:from>
    <xdr:to>
      <xdr:col>81</xdr:col>
      <xdr:colOff>50800</xdr:colOff>
      <xdr:row>93</xdr:row>
      <xdr:rowOff>93951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5979423"/>
          <a:ext cx="889000" cy="5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157217</xdr:rowOff>
    </xdr:from>
    <xdr:to>
      <xdr:col>76</xdr:col>
      <xdr:colOff>114300</xdr:colOff>
      <xdr:row>93</xdr:row>
      <xdr:rowOff>34573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5930617"/>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90351</xdr:rowOff>
    </xdr:from>
    <xdr:to>
      <xdr:col>71</xdr:col>
      <xdr:colOff>177800</xdr:colOff>
      <xdr:row>92</xdr:row>
      <xdr:rowOff>157217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5863751"/>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54439</xdr:rowOff>
    </xdr:from>
    <xdr:to>
      <xdr:col>85</xdr:col>
      <xdr:colOff>177800</xdr:colOff>
      <xdr:row>93</xdr:row>
      <xdr:rowOff>156039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9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77316</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85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43151</xdr:rowOff>
    </xdr:from>
    <xdr:to>
      <xdr:col>81</xdr:col>
      <xdr:colOff>101600</xdr:colOff>
      <xdr:row>93</xdr:row>
      <xdr:rowOff>144751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98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161278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76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155223</xdr:rowOff>
    </xdr:from>
    <xdr:to>
      <xdr:col>76</xdr:col>
      <xdr:colOff>165100</xdr:colOff>
      <xdr:row>93</xdr:row>
      <xdr:rowOff>85373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92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101900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70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106417</xdr:rowOff>
    </xdr:from>
    <xdr:to>
      <xdr:col>72</xdr:col>
      <xdr:colOff>38100</xdr:colOff>
      <xdr:row>93</xdr:row>
      <xdr:rowOff>36567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87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53094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65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39551</xdr:rowOff>
    </xdr:from>
    <xdr:to>
      <xdr:col>67</xdr:col>
      <xdr:colOff>101600</xdr:colOff>
      <xdr:row>92</xdr:row>
      <xdr:rowOff>141151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8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157678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58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15113</xdr:rowOff>
    </xdr:from>
    <xdr:to>
      <xdr:col>116</xdr:col>
      <xdr:colOff>63500</xdr:colOff>
      <xdr:row>34</xdr:row>
      <xdr:rowOff>42164</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5501513"/>
          <a:ext cx="838200" cy="3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46753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61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123698</xdr:rowOff>
    </xdr:from>
    <xdr:to>
      <xdr:col>111</xdr:col>
      <xdr:colOff>177800</xdr:colOff>
      <xdr:row>32</xdr:row>
      <xdr:rowOff>15113</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5267198"/>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43324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3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123698</xdr:rowOff>
    </xdr:from>
    <xdr:to>
      <xdr:col>107</xdr:col>
      <xdr:colOff>50800</xdr:colOff>
      <xdr:row>32</xdr:row>
      <xdr:rowOff>66548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5267198"/>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147718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66548</xdr:rowOff>
    </xdr:from>
    <xdr:to>
      <xdr:col>102</xdr:col>
      <xdr:colOff>114300</xdr:colOff>
      <xdr:row>32</xdr:row>
      <xdr:rowOff>162179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8656300" y="5552948"/>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162814</xdr:rowOff>
    </xdr:from>
    <xdr:to>
      <xdr:col>116</xdr:col>
      <xdr:colOff>114300</xdr:colOff>
      <xdr:row>34</xdr:row>
      <xdr:rowOff>92964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582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14241</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567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135763</xdr:rowOff>
    </xdr:from>
    <xdr:to>
      <xdr:col>112</xdr:col>
      <xdr:colOff>38100</xdr:colOff>
      <xdr:row>32</xdr:row>
      <xdr:rowOff>65913</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82440</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088428" y="52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72898</xdr:rowOff>
    </xdr:from>
    <xdr:to>
      <xdr:col>107</xdr:col>
      <xdr:colOff>101600</xdr:colOff>
      <xdr:row>31</xdr:row>
      <xdr:rowOff>3048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52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19575</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199428" y="49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15748</xdr:rowOff>
    </xdr:from>
    <xdr:to>
      <xdr:col>102</xdr:col>
      <xdr:colOff>165100</xdr:colOff>
      <xdr:row>32</xdr:row>
      <xdr:rowOff>117348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55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133875</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10428" y="527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111379</xdr:rowOff>
    </xdr:from>
    <xdr:to>
      <xdr:col>98</xdr:col>
      <xdr:colOff>38100</xdr:colOff>
      <xdr:row>33</xdr:row>
      <xdr:rowOff>41529</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55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58056</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21428" y="53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民生費は、類似団体と比較して一人当たりコストが高い状況が続いており、昨年度に比べ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16,463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232,523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円となっている。主な増加要因としては、児童福祉費における保育無償化による保育所等運営費の増、社会福祉費における対象者の増等に連動した自立支援給付費の増が主な要因となっている。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生活支援商品券事業等の実施のために財政調整基金を取り崩したものの、市税や譲与税・交付金、特別交付税等の増により実質収支額は黒字を確保、財政調整基金残高は増加、標準財政規模比における実質単年度収支は</a:t>
          </a:r>
          <a:r>
            <a:rPr kumimoji="1" lang="en-US" altLang="ja-JP" sz="1400">
              <a:solidFill>
                <a:sysClr val="windowText" lastClr="000000"/>
              </a:solidFill>
              <a:latin typeface="ＭＳ ゴシック" pitchFamily="49" charset="-128"/>
              <a:ea typeface="ＭＳ ゴシック" pitchFamily="49" charset="-128"/>
            </a:rPr>
            <a:t>1.04</a:t>
          </a:r>
          <a:r>
            <a:rPr kumimoji="1" lang="ja-JP" altLang="en-US" sz="1400">
              <a:solidFill>
                <a:sysClr val="windowText" lastClr="000000"/>
              </a:solidFill>
              <a:latin typeface="ＭＳ ゴシック" pitchFamily="49" charset="-128"/>
              <a:ea typeface="ＭＳ ゴシック" pitchFamily="49" charset="-128"/>
            </a:rPr>
            <a:t>ポイント減少した。今後も臨時的、突発的に生じる財政需要に備えるため、より一層の行財政改革の取組により、自主財源の確保や経費節減に努め、健全な財政運営を図っていく。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病院事業会計において、ここ数年収益が改善していたが、新型コロナウイルス感染症に係る補助金減少により悪化したため、経営改善計画の見直しを図り、収益改善に努めていくこととしている。自動車運送事業会計において収益が悪化している状況であるが、経営改善計画の見直しを図り、収益改善に努めていくこととしている。また、母子父子寡婦福祉資金貸付金特別会計の赤字部分については、純計上収支均衡となっているものである。</a:t>
          </a:r>
        </a:p>
        <a:p>
          <a:r>
            <a:rPr kumimoji="1" lang="ja-JP" altLang="en-US" sz="1200">
              <a:solidFill>
                <a:sysClr val="windowText" lastClr="000000"/>
              </a:solidFill>
              <a:latin typeface="ＭＳ ゴシック" pitchFamily="49" charset="-128"/>
              <a:ea typeface="ＭＳ ゴシック" pitchFamily="49" charset="-128"/>
            </a:rPr>
            <a:t>　公営企業及び準公営企業については、公営企業の基本に則り、中期的な経営計画に基づき、積極的な収入確保と経費削減による経営基盤の強化を図ることにより自律的な経営が原則となっており、その結果として一般会計からの負担が適正な水準となるように見直すこととしている。</a:t>
          </a:r>
        </a:p>
        <a:p>
          <a:r>
            <a:rPr kumimoji="1" lang="ja-JP" altLang="en-US" sz="1200">
              <a:solidFill>
                <a:sysClr val="windowText" lastClr="000000"/>
              </a:solidFill>
              <a:latin typeface="ＭＳ ゴシック" pitchFamily="49" charset="-128"/>
              <a:ea typeface="ＭＳ ゴシック" pitchFamily="49" charset="-128"/>
            </a:rPr>
            <a:t>　水道事業会計は、事業のコスト削減をはじめ、起債償還額のピークを超えたことに伴う歳出減少により実質収支が黒字で、標準財政規模に占める割合が最も大きく、次に割合が大きい一般会計も、建設事業費等の経費削減や交付税措置のある有利な起債の活用により、安定的な財政運営に努めている。今後も行財政改革プランに基づき、補助金･負担金の見直しと財源の確保、公債費の適正化、公営企業・準公営企業の見直しなどにより、行政の効率化に努め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元利償還金等は、過去の道路整備等に係る地方債の償還が終了したことに加え、公共投資経費に充当する市債発行額の抑制等を実施してきたことにより、近年は減少傾向にある。</a:t>
          </a:r>
        </a:p>
        <a:p>
          <a:r>
            <a:rPr kumimoji="1" lang="ja-JP" altLang="en-US" sz="1400">
              <a:solidFill>
                <a:sysClr val="windowText" lastClr="000000"/>
              </a:solidFill>
              <a:latin typeface="ＭＳ ゴシック" pitchFamily="49" charset="-128"/>
              <a:ea typeface="ＭＳ ゴシック" pitchFamily="49" charset="-128"/>
            </a:rPr>
            <a:t>　今後も、交付税措置のある比較的有利な市債の活用や、公債費負担の平準化を図り、実質公債費比率の抑制に努めていく。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新ごみ処理施設整備事業及び青森市・浪岡町合併に伴うまちづくり関連事業等の大規模プロジェクトの実施等により、市債残高が将来負担額の大半を占めているが、市債の発行抑制を実施してきたことなどにより、投資的経費に充当する市債の残高は減少しており、将来負担額も減少傾向にある。</a:t>
          </a:r>
        </a:p>
        <a:p>
          <a:r>
            <a:rPr kumimoji="1" lang="ja-JP" altLang="en-US" sz="1200">
              <a:solidFill>
                <a:sysClr val="windowText" lastClr="000000"/>
              </a:solidFill>
              <a:latin typeface="ＭＳ ゴシック" pitchFamily="49" charset="-128"/>
              <a:ea typeface="ＭＳ ゴシック" pitchFamily="49" charset="-128"/>
            </a:rPr>
            <a:t>　充当可能財源等のうち、充当可能特定歳入は減少したものの、充当可能基金は増加しており、財源調整のための財政調整基金や減債基金などの取り崩し額の抑制など、今後も行財政改革プランに基づき、基金残高の確保に努めていくこととしている。</a:t>
          </a:r>
        </a:p>
        <a:p>
          <a:r>
            <a:rPr kumimoji="1" lang="ja-JP" altLang="en-US" sz="1200">
              <a:solidFill>
                <a:sysClr val="windowText" lastClr="000000"/>
              </a:solidFill>
              <a:latin typeface="ＭＳ ゴシック" pitchFamily="49" charset="-128"/>
              <a:ea typeface="ＭＳ ゴシック" pitchFamily="49" charset="-128"/>
            </a:rPr>
            <a:t>　将来負担比率においては、定年引上げに伴う退職手当負担見込額の増等により増加したが、ここ数年減少傾向にあることから、今後においても将来負担に配慮した市債発行や公債費償還の適正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青森県青森市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・財政調整基金の残高は、決算剰余金による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億円の積立を行ったものの、学校給食費の全額公費負担等のため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また、市債管理基金については、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年度における臨時財政対策債の元利償還金の一部が前倒しで交付税措置されたことから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億円の積み立てを行った。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億円を取り崩したものの、寄附金等により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億円の積立を行ったことで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億円の増となり、基金全体の残高は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・財政調整積立金（財政調整基金）及び市債管理基金（減債基金）は、財源調整のための基金として令和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億円の確保を目標としている。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スポーツ活動振興基金：市民のスポーツ活動の振興を図るための事業（「スポーツ振興施設運営管理事業（スポーツ施設管理）」、「青森市総合体育館及び青い森セントラルパーク等運営事業」等）の実施に基金を充当する予定</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・青森市地域振興基金：本市における地域住民の連帯の強化又は地域振興等に資するため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・元気都市あおもり応援基金：本市を応援しようとする個人又は団体から受ける寄附金を財源として事業を実施することにより、市民と共に進める市政を推進し、元気都市あおもりを実現するため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・青森市大井青少年育成事業基金：青少年の健全育成事業の一層の推進を図り、次代を担う人間性豊かな人材の育成に資するため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・青森市社会福祉事業基金：市民の社会奉仕活動を推進し、併せて社会福祉事業の充実を図るため</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・元気都市あおもり応援基金：令和５年度に受け入れた寄附金のうち約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億円の積立による増</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スポーツ活動振興基金：市民のスポーツ活動の振興を図るための事業（「スポーツ振興施設運営管理事業（スポーツ施設管理）」、「青森市総合体育館及び青い森セントラルパーク等運営事業」等）の実施に基金を充当する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・その他の基金：予算編成の過程で積極的に基金の活用を行っていく予定</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・学校給食費の全額公費負担等による取崩の増</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・財政調整積立金（財政調整基金）及び市債管理基金（減債基金）は、財源調整のための基金として令和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億円の確保を目標としている。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・臨時財政対策債の元利償還金の一部が前倒しで交付税措置されたことから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・財政調整積立金（財政調整基金）及び市債管理基金（減債基金）は、財源調整のための基金として令和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億円の確保を目標としている。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143081111</v>
      </c>
      <c r="BO4" s="449"/>
      <c r="BP4" s="449"/>
      <c r="BQ4" s="449"/>
      <c r="BR4" s="449"/>
      <c r="BS4" s="449"/>
      <c r="BT4" s="449"/>
      <c r="BU4" s="450"/>
      <c r="BV4" s="448">
        <v>137545820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8.6999999999999993</v>
      </c>
      <c r="CU4" s="589"/>
      <c r="CV4" s="589"/>
      <c r="CW4" s="589"/>
      <c r="CX4" s="589"/>
      <c r="CY4" s="589"/>
      <c r="CZ4" s="589"/>
      <c r="DA4" s="590"/>
      <c r="DB4" s="588">
        <v>7.6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136641299</v>
      </c>
      <c r="BO5" s="420"/>
      <c r="BP5" s="420"/>
      <c r="BQ5" s="420"/>
      <c r="BR5" s="420"/>
      <c r="BS5" s="420"/>
      <c r="BT5" s="420"/>
      <c r="BU5" s="421"/>
      <c r="BV5" s="419">
        <v>132019553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92.1</v>
      </c>
      <c r="CU5" s="417"/>
      <c r="CV5" s="417"/>
      <c r="CW5" s="417"/>
      <c r="CX5" s="417"/>
      <c r="CY5" s="417"/>
      <c r="CZ5" s="417"/>
      <c r="DA5" s="418"/>
      <c r="DB5" s="416">
        <v>89.8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6439812</v>
      </c>
      <c r="BO6" s="420"/>
      <c r="BP6" s="420"/>
      <c r="BQ6" s="420"/>
      <c r="BR6" s="420"/>
      <c r="BS6" s="420"/>
      <c r="BT6" s="420"/>
      <c r="BU6" s="421"/>
      <c r="BV6" s="419">
        <v>5526267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v>
      </c>
      <c r="CU6" s="563"/>
      <c r="CV6" s="563"/>
      <c r="CW6" s="563"/>
      <c r="CX6" s="563"/>
      <c r="CY6" s="563"/>
      <c r="CZ6" s="563"/>
      <c r="DA6" s="564"/>
      <c r="DB6" s="562">
        <v>92.6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414546</v>
      </c>
      <c r="BO7" s="420"/>
      <c r="BP7" s="420"/>
      <c r="BQ7" s="420"/>
      <c r="BR7" s="420"/>
      <c r="BS7" s="420"/>
      <c r="BT7" s="420"/>
      <c r="BU7" s="421"/>
      <c r="BV7" s="419">
        <v>374806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68981617</v>
      </c>
      <c r="CU7" s="420"/>
      <c r="CV7" s="420"/>
      <c r="CW7" s="420"/>
      <c r="CX7" s="420"/>
      <c r="CY7" s="420"/>
      <c r="CZ7" s="420"/>
      <c r="DA7" s="421"/>
      <c r="DB7" s="419">
        <v>68037049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6025266</v>
      </c>
      <c r="BO8" s="420"/>
      <c r="BP8" s="420"/>
      <c r="BQ8" s="420"/>
      <c r="BR8" s="420"/>
      <c r="BS8" s="420"/>
      <c r="BT8" s="420"/>
      <c r="BU8" s="421"/>
      <c r="BV8" s="419">
        <v>5151461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0.55000000000000004</v>
      </c>
      <c r="CU8" s="523"/>
      <c r="CV8" s="523"/>
      <c r="CW8" s="523"/>
      <c r="CX8" s="523"/>
      <c r="CY8" s="523"/>
      <c r="CZ8" s="523"/>
      <c r="DA8" s="524"/>
      <c r="DB8" s="522">
        <v>0.56000000000000005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275192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873805</v>
      </c>
      <c r="BO9" s="420"/>
      <c r="BP9" s="420"/>
      <c r="BQ9" s="420"/>
      <c r="BR9" s="420"/>
      <c r="BS9" s="420"/>
      <c r="BT9" s="420"/>
      <c r="BU9" s="421"/>
      <c r="BV9" s="419">
        <v>277260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v>
      </c>
      <c r="CU9" s="417"/>
      <c r="CV9" s="417"/>
      <c r="CW9" s="417"/>
      <c r="CX9" s="417"/>
      <c r="CY9" s="417"/>
      <c r="CZ9" s="417"/>
      <c r="DA9" s="418"/>
      <c r="DB9" s="416">
        <v>14.9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287648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258</v>
      </c>
      <c r="BO10" s="420"/>
      <c r="BP10" s="420"/>
      <c r="BQ10" s="420"/>
      <c r="BR10" s="420"/>
      <c r="BS10" s="420"/>
      <c r="BT10" s="420"/>
      <c r="BU10" s="421"/>
      <c r="BV10" s="419">
        <v>298</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267520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2834818</v>
      </c>
      <c r="BO12" s="420"/>
      <c r="BP12" s="420"/>
      <c r="BQ12" s="420"/>
      <c r="BR12" s="420"/>
      <c r="BS12" s="420"/>
      <c r="BT12" s="420"/>
      <c r="BU12" s="421"/>
      <c r="BV12" s="419">
        <v>1500000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266238</v>
      </c>
      <c r="S13" s="507"/>
      <c r="T13" s="507"/>
      <c r="U13" s="507"/>
      <c r="V13" s="508"/>
      <c r="W13" s="509" t="s">
        <v>131</v>
      </c>
      <c r="X13" s="405"/>
      <c r="Y13" s="405"/>
      <c r="Z13" s="405"/>
      <c r="AA13" s="405"/>
      <c r="AB13" s="406"/>
      <c r="AC13" s="372">
        <v>3432</v>
      </c>
      <c r="AD13" s="373"/>
      <c r="AE13" s="373"/>
      <c r="AF13" s="373"/>
      <c r="AG13" s="374"/>
      <c r="AH13" s="372">
        <v>3956</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-1960755</v>
      </c>
      <c r="BO13" s="420"/>
      <c r="BP13" s="420"/>
      <c r="BQ13" s="420"/>
      <c r="BR13" s="420"/>
      <c r="BS13" s="420"/>
      <c r="BT13" s="420"/>
      <c r="BU13" s="421"/>
      <c r="BV13" s="419">
        <v>-1222442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11.3</v>
      </c>
      <c r="CU13" s="417"/>
      <c r="CV13" s="417"/>
      <c r="CW13" s="417"/>
      <c r="CX13" s="417"/>
      <c r="CY13" s="417"/>
      <c r="CZ13" s="417"/>
      <c r="DA13" s="418"/>
      <c r="DB13" s="416">
        <v>12.1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271544</v>
      </c>
      <c r="S14" s="507"/>
      <c r="T14" s="507"/>
      <c r="U14" s="507"/>
      <c r="V14" s="508"/>
      <c r="W14" s="510"/>
      <c r="X14" s="408"/>
      <c r="Y14" s="408"/>
      <c r="Z14" s="408"/>
      <c r="AA14" s="408"/>
      <c r="AB14" s="409"/>
      <c r="AC14" s="499">
        <v>2.8</v>
      </c>
      <c r="AD14" s="500"/>
      <c r="AE14" s="500"/>
      <c r="AF14" s="500"/>
      <c r="AG14" s="501"/>
      <c r="AH14" s="499">
        <v>3.1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79.7</v>
      </c>
      <c r="CU14" s="517"/>
      <c r="CV14" s="517"/>
      <c r="CW14" s="517"/>
      <c r="CX14" s="517"/>
      <c r="CY14" s="517"/>
      <c r="CZ14" s="517"/>
      <c r="DA14" s="518"/>
      <c r="DB14" s="516">
        <v>77.599999999999994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270443</v>
      </c>
      <c r="S15" s="507"/>
      <c r="T15" s="507"/>
      <c r="U15" s="507"/>
      <c r="V15" s="508"/>
      <c r="W15" s="509" t="s">
        <v>137</v>
      </c>
      <c r="X15" s="405"/>
      <c r="Y15" s="405"/>
      <c r="Z15" s="405"/>
      <c r="AA15" s="405"/>
      <c r="AB15" s="406"/>
      <c r="AC15" s="372">
        <v>17964</v>
      </c>
      <c r="AD15" s="373"/>
      <c r="AE15" s="373"/>
      <c r="AF15" s="373"/>
      <c r="AG15" s="374"/>
      <c r="AH15" s="372">
        <v>19050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32513279</v>
      </c>
      <c r="BO15" s="449"/>
      <c r="BP15" s="449"/>
      <c r="BQ15" s="449"/>
      <c r="BR15" s="449"/>
      <c r="BS15" s="449"/>
      <c r="BT15" s="449"/>
      <c r="BU15" s="450"/>
      <c r="BV15" s="448">
        <v>32170127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14.5</v>
      </c>
      <c r="AD16" s="500"/>
      <c r="AE16" s="500"/>
      <c r="AF16" s="500"/>
      <c r="AG16" s="501"/>
      <c r="AH16" s="499">
        <v>15.1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59170422</v>
      </c>
      <c r="BO16" s="420"/>
      <c r="BP16" s="420"/>
      <c r="BQ16" s="420"/>
      <c r="BR16" s="420"/>
      <c r="BS16" s="420"/>
      <c r="BT16" s="420"/>
      <c r="BU16" s="421"/>
      <c r="BV16" s="419">
        <v>57394788</v>
      </c>
      <c r="BW16" s="420"/>
      <c r="BX16" s="420"/>
      <c r="BY16" s="420"/>
      <c r="BZ16" s="420"/>
      <c r="CA16" s="420"/>
      <c r="CB16" s="420"/>
      <c r="CC16" s="421"/>
      <c r="CD16" s="194"/>
      <c r="CE16" s="451" t="s">
        <v>143</v>
      </c>
      <c r="CF16" s="451"/>
      <c r="CG16" s="451"/>
      <c r="CH16" s="451"/>
      <c r="CI16" s="451"/>
      <c r="CJ16" s="451"/>
      <c r="CK16" s="451"/>
      <c r="CL16" s="451"/>
      <c r="CM16" s="451"/>
      <c r="CN16" s="451"/>
      <c r="CO16" s="451"/>
      <c r="CP16" s="451"/>
      <c r="CQ16" s="451"/>
      <c r="CR16" s="451"/>
      <c r="CS16" s="452"/>
      <c r="CT16" s="416">
        <v>6.9</v>
      </c>
      <c r="CU16" s="417"/>
      <c r="CV16" s="417"/>
      <c r="CW16" s="417"/>
      <c r="CX16" s="417"/>
      <c r="CY16" s="417"/>
      <c r="CZ16" s="417"/>
      <c r="DA16" s="418"/>
      <c r="DB16" s="416">
        <v>7.9</v>
      </c>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144</v>
      </c>
      <c r="N17" s="513"/>
      <c r="O17" s="513"/>
      <c r="P17" s="513"/>
      <c r="Q17" s="514"/>
      <c r="R17" s="496" t="s">
        <v>145</v>
      </c>
      <c r="S17" s="497"/>
      <c r="T17" s="497"/>
      <c r="U17" s="497"/>
      <c r="V17" s="498"/>
      <c r="W17" s="509" t="s">
        <v>146</v>
      </c>
      <c r="X17" s="405"/>
      <c r="Y17" s="405"/>
      <c r="Z17" s="405"/>
      <c r="AA17" s="405"/>
      <c r="AB17" s="406"/>
      <c r="AC17" s="372">
        <v>102517</v>
      </c>
      <c r="AD17" s="373"/>
      <c r="AE17" s="373"/>
      <c r="AF17" s="373"/>
      <c r="AG17" s="374"/>
      <c r="AH17" s="372">
        <v>102763</v>
      </c>
      <c r="AI17" s="373"/>
      <c r="AJ17" s="373"/>
      <c r="AK17" s="373"/>
      <c r="AL17" s="432"/>
      <c r="AM17" s="476"/>
      <c r="AN17" s="376"/>
      <c r="AO17" s="376"/>
      <c r="AP17" s="376"/>
      <c r="AQ17" s="376"/>
      <c r="AR17" s="376"/>
      <c r="AS17" s="376"/>
      <c r="AT17" s="377"/>
      <c r="AU17" s="477"/>
      <c r="AV17" s="478"/>
      <c r="AW17" s="478"/>
      <c r="AX17" s="478"/>
      <c r="AY17" s="433" t="s">
        <v>147</v>
      </c>
      <c r="AZ17" s="434"/>
      <c r="BA17" s="434"/>
      <c r="BB17" s="434"/>
      <c r="BC17" s="434"/>
      <c r="BD17" s="434"/>
      <c r="BE17" s="434"/>
      <c r="BF17" s="434"/>
      <c r="BG17" s="434"/>
      <c r="BH17" s="434"/>
      <c r="BI17" s="434"/>
      <c r="BJ17" s="434"/>
      <c r="BK17" s="434"/>
      <c r="BL17" s="434"/>
      <c r="BM17" s="435"/>
      <c r="BN17" s="419">
        <v>40927051</v>
      </c>
      <c r="BO17" s="420"/>
      <c r="BP17" s="420"/>
      <c r="BQ17" s="420"/>
      <c r="BR17" s="420"/>
      <c r="BS17" s="420"/>
      <c r="BT17" s="420"/>
      <c r="BU17" s="421"/>
      <c r="BV17" s="419">
        <v>40591384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148</v>
      </c>
      <c r="C18" s="470"/>
      <c r="D18" s="470"/>
      <c r="E18" s="471"/>
      <c r="F18" s="471"/>
      <c r="G18" s="471"/>
      <c r="H18" s="471"/>
      <c r="I18" s="471"/>
      <c r="J18" s="471"/>
      <c r="K18" s="471"/>
      <c r="L18" s="472">
        <v>824.61</v>
      </c>
      <c r="M18" s="472"/>
      <c r="N18" s="472"/>
      <c r="O18" s="472"/>
      <c r="P18" s="472"/>
      <c r="Q18" s="472"/>
      <c r="R18" s="473"/>
      <c r="S18" s="473"/>
      <c r="T18" s="473"/>
      <c r="U18" s="473"/>
      <c r="V18" s="474"/>
      <c r="W18" s="490"/>
      <c r="X18" s="491"/>
      <c r="Y18" s="491"/>
      <c r="Z18" s="491"/>
      <c r="AA18" s="491"/>
      <c r="AB18" s="515"/>
      <c r="AC18" s="389">
        <v>82.7</v>
      </c>
      <c r="AD18" s="390"/>
      <c r="AE18" s="390"/>
      <c r="AF18" s="390"/>
      <c r="AG18" s="475"/>
      <c r="AH18" s="389">
        <v>81.7</v>
      </c>
      <c r="AI18" s="390"/>
      <c r="AJ18" s="390"/>
      <c r="AK18" s="390"/>
      <c r="AL18" s="391"/>
      <c r="AM18" s="476"/>
      <c r="AN18" s="376"/>
      <c r="AO18" s="376"/>
      <c r="AP18" s="376"/>
      <c r="AQ18" s="376"/>
      <c r="AR18" s="376"/>
      <c r="AS18" s="376"/>
      <c r="AT18" s="377"/>
      <c r="AU18" s="477"/>
      <c r="AV18" s="478"/>
      <c r="AW18" s="478"/>
      <c r="AX18" s="478"/>
      <c r="AY18" s="433" t="s">
        <v>149</v>
      </c>
      <c r="AZ18" s="434"/>
      <c r="BA18" s="434"/>
      <c r="BB18" s="434"/>
      <c r="BC18" s="434"/>
      <c r="BD18" s="434"/>
      <c r="BE18" s="434"/>
      <c r="BF18" s="434"/>
      <c r="BG18" s="434"/>
      <c r="BH18" s="434"/>
      <c r="BI18" s="434"/>
      <c r="BJ18" s="434"/>
      <c r="BK18" s="434"/>
      <c r="BL18" s="434"/>
      <c r="BM18" s="435"/>
      <c r="BN18" s="419">
        <v>66197925</v>
      </c>
      <c r="BO18" s="420"/>
      <c r="BP18" s="420"/>
      <c r="BQ18" s="420"/>
      <c r="BR18" s="420"/>
      <c r="BS18" s="420"/>
      <c r="BT18" s="420"/>
      <c r="BU18" s="421"/>
      <c r="BV18" s="419">
        <v>63830981</v>
      </c>
      <c r="BW18" s="420"/>
      <c r="BX18" s="420"/>
      <c r="BY18" s="420"/>
      <c r="BZ18" s="420"/>
      <c r="CA18" s="420"/>
      <c r="CB18" s="420"/>
      <c r="CC18" s="421"/>
      <c r="CD18" s="194"/>
      <c r="CE18" s="451" t="s">
        <v>150</v>
      </c>
      <c r="CF18" s="451"/>
      <c r="CG18" s="451"/>
      <c r="CH18" s="451"/>
      <c r="CI18" s="451"/>
      <c r="CJ18" s="451"/>
      <c r="CK18" s="451"/>
      <c r="CL18" s="451"/>
      <c r="CM18" s="451"/>
      <c r="CN18" s="451"/>
      <c r="CO18" s="451"/>
      <c r="CP18" s="451"/>
      <c r="CQ18" s="451"/>
      <c r="CR18" s="451"/>
      <c r="CS18" s="452"/>
      <c r="CT18" s="416">
        <v>3.7</v>
      </c>
      <c r="CU18" s="417"/>
      <c r="CV18" s="417"/>
      <c r="CW18" s="417"/>
      <c r="CX18" s="417"/>
      <c r="CY18" s="417"/>
      <c r="CZ18" s="417"/>
      <c r="DA18" s="418"/>
      <c r="DB18" s="416">
        <v>0.5</v>
      </c>
      <c r="DC18" s="417"/>
      <c r="DD18" s="417"/>
      <c r="DE18" s="417"/>
      <c r="DF18" s="417"/>
      <c r="DG18" s="417"/>
      <c r="DH18" s="417"/>
      <c r="DI18" s="418"/>
    </row>
    <row r="19" spans="1:113" ht="18.75" customHeight="1" thickBot="1" x14ac:dyDescent="0.2">
      <c r="A19" s="181"/>
      <c r="B19" s="469" t="s">
        <v>151</v>
      </c>
      <c r="C19" s="470"/>
      <c r="D19" s="470"/>
      <c r="E19" s="471"/>
      <c r="F19" s="471"/>
      <c r="G19" s="471"/>
      <c r="H19" s="471"/>
      <c r="I19" s="471"/>
      <c r="J19" s="471"/>
      <c r="K19" s="471"/>
      <c r="L19" s="479">
        <v>334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152</v>
      </c>
      <c r="AZ19" s="434"/>
      <c r="BA19" s="434"/>
      <c r="BB19" s="434"/>
      <c r="BC19" s="434"/>
      <c r="BD19" s="434"/>
      <c r="BE19" s="434"/>
      <c r="BF19" s="434"/>
      <c r="BG19" s="434"/>
      <c r="BH19" s="434"/>
      <c r="BI19" s="434"/>
      <c r="BJ19" s="434"/>
      <c r="BK19" s="434"/>
      <c r="BL19" s="434"/>
      <c r="BM19" s="435"/>
      <c r="BN19" s="419">
        <v>89200105</v>
      </c>
      <c r="BO19" s="420"/>
      <c r="BP19" s="420"/>
      <c r="BQ19" s="420"/>
      <c r="BR19" s="420"/>
      <c r="BS19" s="420"/>
      <c r="BT19" s="420"/>
      <c r="BU19" s="421"/>
      <c r="BV19" s="419">
        <v>85370600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153</v>
      </c>
      <c r="C20" s="470"/>
      <c r="D20" s="470"/>
      <c r="E20" s="471"/>
      <c r="F20" s="471"/>
      <c r="G20" s="471"/>
      <c r="H20" s="471"/>
      <c r="I20" s="471"/>
      <c r="J20" s="471"/>
      <c r="K20" s="471"/>
      <c r="L20" s="479">
        <v>118483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155</v>
      </c>
      <c r="C22" s="396"/>
      <c r="D22" s="397"/>
      <c r="E22" s="404" t="s">
        <v>1</v>
      </c>
      <c r="F22" s="405"/>
      <c r="G22" s="405"/>
      <c r="H22" s="405"/>
      <c r="I22" s="405"/>
      <c r="J22" s="405"/>
      <c r="K22" s="406"/>
      <c r="L22" s="404" t="s">
        <v>156</v>
      </c>
      <c r="M22" s="405"/>
      <c r="N22" s="405"/>
      <c r="O22" s="405"/>
      <c r="P22" s="406"/>
      <c r="Q22" s="410" t="s">
        <v>157</v>
      </c>
      <c r="R22" s="411"/>
      <c r="S22" s="411"/>
      <c r="T22" s="411"/>
      <c r="U22" s="411"/>
      <c r="V22" s="412"/>
      <c r="W22" s="461" t="s">
        <v>158</v>
      </c>
      <c r="X22" s="396"/>
      <c r="Y22" s="397"/>
      <c r="Z22" s="404" t="s">
        <v>1</v>
      </c>
      <c r="AA22" s="405"/>
      <c r="AB22" s="405"/>
      <c r="AC22" s="405"/>
      <c r="AD22" s="405"/>
      <c r="AE22" s="405"/>
      <c r="AF22" s="405"/>
      <c r="AG22" s="406"/>
      <c r="AH22" s="422" t="s">
        <v>159</v>
      </c>
      <c r="AI22" s="405"/>
      <c r="AJ22" s="405"/>
      <c r="AK22" s="405"/>
      <c r="AL22" s="406"/>
      <c r="AM22" s="422" t="s">
        <v>160</v>
      </c>
      <c r="AN22" s="423"/>
      <c r="AO22" s="423"/>
      <c r="AP22" s="423"/>
      <c r="AQ22" s="423"/>
      <c r="AR22" s="424"/>
      <c r="AS22" s="410" t="s">
        <v>157</v>
      </c>
      <c r="AT22" s="411"/>
      <c r="AU22" s="411"/>
      <c r="AV22" s="411"/>
      <c r="AW22" s="411"/>
      <c r="AX22" s="428"/>
      <c r="AY22" s="445" t="s">
        <v>161</v>
      </c>
      <c r="AZ22" s="446"/>
      <c r="BA22" s="446"/>
      <c r="BB22" s="446"/>
      <c r="BC22" s="446"/>
      <c r="BD22" s="446"/>
      <c r="BE22" s="446"/>
      <c r="BF22" s="446"/>
      <c r="BG22" s="446"/>
      <c r="BH22" s="446"/>
      <c r="BI22" s="446"/>
      <c r="BJ22" s="446"/>
      <c r="BK22" s="446"/>
      <c r="BL22" s="446"/>
      <c r="BM22" s="447"/>
      <c r="BN22" s="448">
        <v>119805696</v>
      </c>
      <c r="BO22" s="449"/>
      <c r="BP22" s="449"/>
      <c r="BQ22" s="449"/>
      <c r="BR22" s="449"/>
      <c r="BS22" s="449"/>
      <c r="BT22" s="449"/>
      <c r="BU22" s="450"/>
      <c r="BV22" s="448">
        <v>123425153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162</v>
      </c>
      <c r="AZ23" s="434"/>
      <c r="BA23" s="434"/>
      <c r="BB23" s="434"/>
      <c r="BC23" s="434"/>
      <c r="BD23" s="434"/>
      <c r="BE23" s="434"/>
      <c r="BF23" s="434"/>
      <c r="BG23" s="434"/>
      <c r="BH23" s="434"/>
      <c r="BI23" s="434"/>
      <c r="BJ23" s="434"/>
      <c r="BK23" s="434"/>
      <c r="BL23" s="434"/>
      <c r="BM23" s="435"/>
      <c r="BN23" s="419">
        <v>84131098</v>
      </c>
      <c r="BO23" s="420"/>
      <c r="BP23" s="420"/>
      <c r="BQ23" s="420"/>
      <c r="BR23" s="420"/>
      <c r="BS23" s="420"/>
      <c r="BT23" s="420"/>
      <c r="BU23" s="421"/>
      <c r="BV23" s="419">
        <v>84780480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163</v>
      </c>
      <c r="F24" s="376"/>
      <c r="G24" s="376"/>
      <c r="H24" s="376"/>
      <c r="I24" s="376"/>
      <c r="J24" s="376"/>
      <c r="K24" s="377"/>
      <c r="L24" s="372">
        <v>1</v>
      </c>
      <c r="M24" s="373"/>
      <c r="N24" s="373"/>
      <c r="O24" s="373"/>
      <c r="P24" s="374"/>
      <c r="Q24" s="372">
        <v>10000</v>
      </c>
      <c r="R24" s="373"/>
      <c r="S24" s="373"/>
      <c r="T24" s="373"/>
      <c r="U24" s="373"/>
      <c r="V24" s="374"/>
      <c r="W24" s="462"/>
      <c r="X24" s="399"/>
      <c r="Y24" s="400"/>
      <c r="Z24" s="375" t="s">
        <v>164</v>
      </c>
      <c r="AA24" s="376"/>
      <c r="AB24" s="376"/>
      <c r="AC24" s="376"/>
      <c r="AD24" s="376"/>
      <c r="AE24" s="376"/>
      <c r="AF24" s="376"/>
      <c r="AG24" s="377"/>
      <c r="AH24" s="372">
        <v>1422</v>
      </c>
      <c r="AI24" s="373"/>
      <c r="AJ24" s="373"/>
      <c r="AK24" s="373"/>
      <c r="AL24" s="374"/>
      <c r="AM24" s="372">
        <v>4550400</v>
      </c>
      <c r="AN24" s="373"/>
      <c r="AO24" s="373"/>
      <c r="AP24" s="373"/>
      <c r="AQ24" s="373"/>
      <c r="AR24" s="374"/>
      <c r="AS24" s="372">
        <v>3200</v>
      </c>
      <c r="AT24" s="373"/>
      <c r="AU24" s="373"/>
      <c r="AV24" s="373"/>
      <c r="AW24" s="373"/>
      <c r="AX24" s="432"/>
      <c r="AY24" s="392" t="s">
        <v>165</v>
      </c>
      <c r="AZ24" s="393"/>
      <c r="BA24" s="393"/>
      <c r="BB24" s="393"/>
      <c r="BC24" s="393"/>
      <c r="BD24" s="393"/>
      <c r="BE24" s="393"/>
      <c r="BF24" s="393"/>
      <c r="BG24" s="393"/>
      <c r="BH24" s="393"/>
      <c r="BI24" s="393"/>
      <c r="BJ24" s="393"/>
      <c r="BK24" s="393"/>
      <c r="BL24" s="393"/>
      <c r="BM24" s="394"/>
      <c r="BN24" s="419">
        <v>72953216</v>
      </c>
      <c r="BO24" s="420"/>
      <c r="BP24" s="420"/>
      <c r="BQ24" s="420"/>
      <c r="BR24" s="420"/>
      <c r="BS24" s="420"/>
      <c r="BT24" s="420"/>
      <c r="BU24" s="421"/>
      <c r="BV24" s="419">
        <v>73673782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166</v>
      </c>
      <c r="F25" s="376"/>
      <c r="G25" s="376"/>
      <c r="H25" s="376"/>
      <c r="I25" s="376"/>
      <c r="J25" s="376"/>
      <c r="K25" s="377"/>
      <c r="L25" s="372">
        <v>2</v>
      </c>
      <c r="M25" s="373"/>
      <c r="N25" s="373"/>
      <c r="O25" s="373"/>
      <c r="P25" s="374"/>
      <c r="Q25" s="372">
        <v>7880</v>
      </c>
      <c r="R25" s="373"/>
      <c r="S25" s="373"/>
      <c r="T25" s="373"/>
      <c r="U25" s="373"/>
      <c r="V25" s="374"/>
      <c r="W25" s="462"/>
      <c r="X25" s="399"/>
      <c r="Y25" s="400"/>
      <c r="Z25" s="375" t="s">
        <v>167</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168</v>
      </c>
      <c r="AZ25" s="446"/>
      <c r="BA25" s="446"/>
      <c r="BB25" s="446"/>
      <c r="BC25" s="446"/>
      <c r="BD25" s="446"/>
      <c r="BE25" s="446"/>
      <c r="BF25" s="446"/>
      <c r="BG25" s="446"/>
      <c r="BH25" s="446"/>
      <c r="BI25" s="446"/>
      <c r="BJ25" s="446"/>
      <c r="BK25" s="446"/>
      <c r="BL25" s="446"/>
      <c r="BM25" s="447"/>
      <c r="BN25" s="448">
        <v>30839794</v>
      </c>
      <c r="BO25" s="449"/>
      <c r="BP25" s="449"/>
      <c r="BQ25" s="449"/>
      <c r="BR25" s="449"/>
      <c r="BS25" s="449"/>
      <c r="BT25" s="449"/>
      <c r="BU25" s="450"/>
      <c r="BV25" s="448">
        <v>38787798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169</v>
      </c>
      <c r="F26" s="376"/>
      <c r="G26" s="376"/>
      <c r="H26" s="376"/>
      <c r="I26" s="376"/>
      <c r="J26" s="376"/>
      <c r="K26" s="377"/>
      <c r="L26" s="372">
        <v>1</v>
      </c>
      <c r="M26" s="373"/>
      <c r="N26" s="373"/>
      <c r="O26" s="373"/>
      <c r="P26" s="374"/>
      <c r="Q26" s="372">
        <v>6605</v>
      </c>
      <c r="R26" s="373"/>
      <c r="S26" s="373"/>
      <c r="T26" s="373"/>
      <c r="U26" s="373"/>
      <c r="V26" s="374"/>
      <c r="W26" s="462"/>
      <c r="X26" s="399"/>
      <c r="Y26" s="400"/>
      <c r="Z26" s="375" t="s">
        <v>170</v>
      </c>
      <c r="AA26" s="430"/>
      <c r="AB26" s="430"/>
      <c r="AC26" s="430"/>
      <c r="AD26" s="430"/>
      <c r="AE26" s="430"/>
      <c r="AF26" s="430"/>
      <c r="AG26" s="431"/>
      <c r="AH26" s="372">
        <v>179</v>
      </c>
      <c r="AI26" s="373"/>
      <c r="AJ26" s="373"/>
      <c r="AK26" s="373"/>
      <c r="AL26" s="374"/>
      <c r="AM26" s="372">
        <v>648159</v>
      </c>
      <c r="AN26" s="373"/>
      <c r="AO26" s="373"/>
      <c r="AP26" s="373"/>
      <c r="AQ26" s="373"/>
      <c r="AR26" s="374"/>
      <c r="AS26" s="372">
        <v>3621</v>
      </c>
      <c r="AT26" s="373"/>
      <c r="AU26" s="373"/>
      <c r="AV26" s="373"/>
      <c r="AW26" s="373"/>
      <c r="AX26" s="432"/>
      <c r="AY26" s="459" t="s">
        <v>171</v>
      </c>
      <c r="AZ26" s="379"/>
      <c r="BA26" s="379"/>
      <c r="BB26" s="379"/>
      <c r="BC26" s="379"/>
      <c r="BD26" s="379"/>
      <c r="BE26" s="379"/>
      <c r="BF26" s="379"/>
      <c r="BG26" s="379"/>
      <c r="BH26" s="379"/>
      <c r="BI26" s="379"/>
      <c r="BJ26" s="379"/>
      <c r="BK26" s="379"/>
      <c r="BL26" s="379"/>
      <c r="BM26" s="460"/>
      <c r="BN26" s="419">
        <v>440000</v>
      </c>
      <c r="BO26" s="420"/>
      <c r="BP26" s="420"/>
      <c r="BQ26" s="420"/>
      <c r="BR26" s="420"/>
      <c r="BS26" s="420"/>
      <c r="BT26" s="420"/>
      <c r="BU26" s="421"/>
      <c r="BV26" s="419">
        <v>485000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172</v>
      </c>
      <c r="F27" s="376"/>
      <c r="G27" s="376"/>
      <c r="H27" s="376"/>
      <c r="I27" s="376"/>
      <c r="J27" s="376"/>
      <c r="K27" s="377"/>
      <c r="L27" s="372">
        <v>1</v>
      </c>
      <c r="M27" s="373"/>
      <c r="N27" s="373"/>
      <c r="O27" s="373"/>
      <c r="P27" s="374"/>
      <c r="Q27" s="372">
        <v>6580</v>
      </c>
      <c r="R27" s="373"/>
      <c r="S27" s="373"/>
      <c r="T27" s="373"/>
      <c r="U27" s="373"/>
      <c r="V27" s="374"/>
      <c r="W27" s="462"/>
      <c r="X27" s="399"/>
      <c r="Y27" s="400"/>
      <c r="Z27" s="375" t="s">
        <v>173</v>
      </c>
      <c r="AA27" s="376"/>
      <c r="AB27" s="376"/>
      <c r="AC27" s="376"/>
      <c r="AD27" s="376"/>
      <c r="AE27" s="376"/>
      <c r="AF27" s="376"/>
      <c r="AG27" s="377"/>
      <c r="AH27" s="372">
        <v>22</v>
      </c>
      <c r="AI27" s="373"/>
      <c r="AJ27" s="373"/>
      <c r="AK27" s="373"/>
      <c r="AL27" s="374"/>
      <c r="AM27" s="372">
        <v>86174</v>
      </c>
      <c r="AN27" s="373"/>
      <c r="AO27" s="373"/>
      <c r="AP27" s="373"/>
      <c r="AQ27" s="373"/>
      <c r="AR27" s="374"/>
      <c r="AS27" s="372">
        <v>3917</v>
      </c>
      <c r="AT27" s="373"/>
      <c r="AU27" s="373"/>
      <c r="AV27" s="373"/>
      <c r="AW27" s="373"/>
      <c r="AX27" s="432"/>
      <c r="AY27" s="456" t="s">
        <v>174</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175</v>
      </c>
      <c r="F28" s="376"/>
      <c r="G28" s="376"/>
      <c r="H28" s="376"/>
      <c r="I28" s="376"/>
      <c r="J28" s="376"/>
      <c r="K28" s="377"/>
      <c r="L28" s="372">
        <v>1</v>
      </c>
      <c r="M28" s="373"/>
      <c r="N28" s="373"/>
      <c r="O28" s="373"/>
      <c r="P28" s="374"/>
      <c r="Q28" s="372">
        <v>6030</v>
      </c>
      <c r="R28" s="373"/>
      <c r="S28" s="373"/>
      <c r="T28" s="373"/>
      <c r="U28" s="373"/>
      <c r="V28" s="374"/>
      <c r="W28" s="462"/>
      <c r="X28" s="399"/>
      <c r="Y28" s="400"/>
      <c r="Z28" s="375" t="s">
        <v>176</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177</v>
      </c>
      <c r="AZ28" s="437"/>
      <c r="BA28" s="437"/>
      <c r="BB28" s="438"/>
      <c r="BC28" s="445" t="s">
        <v>46</v>
      </c>
      <c r="BD28" s="446"/>
      <c r="BE28" s="446"/>
      <c r="BF28" s="446"/>
      <c r="BG28" s="446"/>
      <c r="BH28" s="446"/>
      <c r="BI28" s="446"/>
      <c r="BJ28" s="446"/>
      <c r="BK28" s="446"/>
      <c r="BL28" s="446"/>
      <c r="BM28" s="447"/>
      <c r="BN28" s="448">
        <v>5350549</v>
      </c>
      <c r="BO28" s="449"/>
      <c r="BP28" s="449"/>
      <c r="BQ28" s="449"/>
      <c r="BR28" s="449"/>
      <c r="BS28" s="449"/>
      <c r="BT28" s="449"/>
      <c r="BU28" s="450"/>
      <c r="BV28" s="448">
        <v>5585109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178</v>
      </c>
      <c r="F29" s="376"/>
      <c r="G29" s="376"/>
      <c r="H29" s="376"/>
      <c r="I29" s="376"/>
      <c r="J29" s="376"/>
      <c r="K29" s="377"/>
      <c r="L29" s="372">
        <v>30</v>
      </c>
      <c r="M29" s="373"/>
      <c r="N29" s="373"/>
      <c r="O29" s="373"/>
      <c r="P29" s="374"/>
      <c r="Q29" s="372">
        <v>5800</v>
      </c>
      <c r="R29" s="373"/>
      <c r="S29" s="373"/>
      <c r="T29" s="373"/>
      <c r="U29" s="373"/>
      <c r="V29" s="374"/>
      <c r="W29" s="463"/>
      <c r="X29" s="464"/>
      <c r="Y29" s="465"/>
      <c r="Z29" s="375" t="s">
        <v>179</v>
      </c>
      <c r="AA29" s="376"/>
      <c r="AB29" s="376"/>
      <c r="AC29" s="376"/>
      <c r="AD29" s="376"/>
      <c r="AE29" s="376"/>
      <c r="AF29" s="376"/>
      <c r="AG29" s="377"/>
      <c r="AH29" s="372">
        <v>1444</v>
      </c>
      <c r="AI29" s="373"/>
      <c r="AJ29" s="373"/>
      <c r="AK29" s="373"/>
      <c r="AL29" s="374"/>
      <c r="AM29" s="372">
        <v>4636574</v>
      </c>
      <c r="AN29" s="373"/>
      <c r="AO29" s="373"/>
      <c r="AP29" s="373"/>
      <c r="AQ29" s="373"/>
      <c r="AR29" s="374"/>
      <c r="AS29" s="372">
        <v>3211</v>
      </c>
      <c r="AT29" s="373"/>
      <c r="AU29" s="373"/>
      <c r="AV29" s="373"/>
      <c r="AW29" s="373"/>
      <c r="AX29" s="432"/>
      <c r="AY29" s="439"/>
      <c r="AZ29" s="440"/>
      <c r="BA29" s="440"/>
      <c r="BB29" s="441"/>
      <c r="BC29" s="433" t="s">
        <v>180</v>
      </c>
      <c r="BD29" s="434"/>
      <c r="BE29" s="434"/>
      <c r="BF29" s="434"/>
      <c r="BG29" s="434"/>
      <c r="BH29" s="434"/>
      <c r="BI29" s="434"/>
      <c r="BJ29" s="434"/>
      <c r="BK29" s="434"/>
      <c r="BL29" s="434"/>
      <c r="BM29" s="435"/>
      <c r="BN29" s="419">
        <v>580755</v>
      </c>
      <c r="BO29" s="420"/>
      <c r="BP29" s="420"/>
      <c r="BQ29" s="420"/>
      <c r="BR29" s="420"/>
      <c r="BS29" s="420"/>
      <c r="BT29" s="420"/>
      <c r="BU29" s="421"/>
      <c r="BV29" s="419">
        <v>257662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181</v>
      </c>
      <c r="X30" s="387"/>
      <c r="Y30" s="387"/>
      <c r="Z30" s="387"/>
      <c r="AA30" s="387"/>
      <c r="AB30" s="387"/>
      <c r="AC30" s="387"/>
      <c r="AD30" s="387"/>
      <c r="AE30" s="387"/>
      <c r="AF30" s="387"/>
      <c r="AG30" s="388"/>
      <c r="AH30" s="389">
        <v>96.3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4235742</v>
      </c>
      <c r="BO30" s="454"/>
      <c r="BP30" s="454"/>
      <c r="BQ30" s="454"/>
      <c r="BR30" s="454"/>
      <c r="BS30" s="454"/>
      <c r="BT30" s="454"/>
      <c r="BU30" s="455"/>
      <c r="BV30" s="453">
        <v>4212208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182</v>
      </c>
      <c r="D32" s="378"/>
      <c r="E32" s="378"/>
      <c r="F32" s="378"/>
      <c r="G32" s="378"/>
      <c r="H32" s="378"/>
      <c r="I32" s="378"/>
      <c r="J32" s="378"/>
      <c r="K32" s="378"/>
      <c r="L32" s="378"/>
      <c r="M32" s="378"/>
      <c r="N32" s="378"/>
      <c r="O32" s="378"/>
      <c r="P32" s="378"/>
      <c r="Q32" s="378"/>
      <c r="R32" s="378"/>
      <c r="S32" s="378"/>
      <c r="U32" s="379" t="s">
        <v>183</v>
      </c>
      <c r="V32" s="379"/>
      <c r="W32" s="379"/>
      <c r="X32" s="379"/>
      <c r="Y32" s="379"/>
      <c r="Z32" s="379"/>
      <c r="AA32" s="379"/>
      <c r="AB32" s="379"/>
      <c r="AC32" s="379"/>
      <c r="AD32" s="379"/>
      <c r="AE32" s="379"/>
      <c r="AF32" s="379"/>
      <c r="AG32" s="379"/>
      <c r="AH32" s="379"/>
      <c r="AI32" s="379"/>
      <c r="AJ32" s="379"/>
      <c r="AK32" s="379"/>
      <c r="AM32" s="379" t="s">
        <v>184</v>
      </c>
      <c r="AN32" s="379"/>
      <c r="AO32" s="379"/>
      <c r="AP32" s="379"/>
      <c r="AQ32" s="379"/>
      <c r="AR32" s="379"/>
      <c r="AS32" s="379"/>
      <c r="AT32" s="379"/>
      <c r="AU32" s="379"/>
      <c r="AV32" s="379"/>
      <c r="AW32" s="379"/>
      <c r="AX32" s="379"/>
      <c r="AY32" s="379"/>
      <c r="AZ32" s="379"/>
      <c r="BA32" s="379"/>
      <c r="BB32" s="379"/>
      <c r="BC32" s="379"/>
      <c r="BE32" s="379" t="s">
        <v>185</v>
      </c>
      <c r="BF32" s="379"/>
      <c r="BG32" s="379"/>
      <c r="BH32" s="379"/>
      <c r="BI32" s="379"/>
      <c r="BJ32" s="379"/>
      <c r="BK32" s="379"/>
      <c r="BL32" s="379"/>
      <c r="BM32" s="379"/>
      <c r="BN32" s="379"/>
      <c r="BO32" s="379"/>
      <c r="BP32" s="379"/>
      <c r="BQ32" s="379"/>
      <c r="BR32" s="379"/>
      <c r="BS32" s="379"/>
      <c r="BT32" s="379"/>
      <c r="BU32" s="379"/>
      <c r="BW32" s="379" t="s">
        <v>186</v>
      </c>
      <c r="BX32" s="379"/>
      <c r="BY32" s="379"/>
      <c r="BZ32" s="379"/>
      <c r="CA32" s="379"/>
      <c r="CB32" s="379"/>
      <c r="CC32" s="379"/>
      <c r="CD32" s="379"/>
      <c r="CE32" s="379"/>
      <c r="CF32" s="379"/>
      <c r="CG32" s="379"/>
      <c r="CH32" s="379"/>
      <c r="CI32" s="379"/>
      <c r="CJ32" s="379"/>
      <c r="CK32" s="379"/>
      <c r="CL32" s="379"/>
      <c r="CM32" s="379"/>
      <c r="CO32" s="379" t="s">
        <v>187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188</v>
      </c>
      <c r="D33" s="371"/>
      <c r="E33" s="370" t="s">
        <v>189</v>
      </c>
      <c r="F33" s="370"/>
      <c r="G33" s="370"/>
      <c r="H33" s="370"/>
      <c r="I33" s="370"/>
      <c r="J33" s="370"/>
      <c r="K33" s="370"/>
      <c r="L33" s="370"/>
      <c r="M33" s="370"/>
      <c r="N33" s="370"/>
      <c r="O33" s="370"/>
      <c r="P33" s="370"/>
      <c r="Q33" s="370"/>
      <c r="R33" s="370"/>
      <c r="S33" s="370"/>
      <c r="T33" s="206"/>
      <c r="U33" s="371" t="s">
        <v>188</v>
      </c>
      <c r="V33" s="371"/>
      <c r="W33" s="370" t="s">
        <v>189</v>
      </c>
      <c r="X33" s="370"/>
      <c r="Y33" s="370"/>
      <c r="Z33" s="370"/>
      <c r="AA33" s="370"/>
      <c r="AB33" s="370"/>
      <c r="AC33" s="370"/>
      <c r="AD33" s="370"/>
      <c r="AE33" s="370"/>
      <c r="AF33" s="370"/>
      <c r="AG33" s="370"/>
      <c r="AH33" s="370"/>
      <c r="AI33" s="370"/>
      <c r="AJ33" s="370"/>
      <c r="AK33" s="370"/>
      <c r="AL33" s="206"/>
      <c r="AM33" s="371" t="s">
        <v>188</v>
      </c>
      <c r="AN33" s="371"/>
      <c r="AO33" s="370" t="s">
        <v>189</v>
      </c>
      <c r="AP33" s="370"/>
      <c r="AQ33" s="370"/>
      <c r="AR33" s="370"/>
      <c r="AS33" s="370"/>
      <c r="AT33" s="370"/>
      <c r="AU33" s="370"/>
      <c r="AV33" s="370"/>
      <c r="AW33" s="370"/>
      <c r="AX33" s="370"/>
      <c r="AY33" s="370"/>
      <c r="AZ33" s="370"/>
      <c r="BA33" s="370"/>
      <c r="BB33" s="370"/>
      <c r="BC33" s="370"/>
      <c r="BD33" s="207"/>
      <c r="BE33" s="370" t="s">
        <v>190</v>
      </c>
      <c r="BF33" s="370"/>
      <c r="BG33" s="370" t="s">
        <v>191</v>
      </c>
      <c r="BH33" s="370"/>
      <c r="BI33" s="370"/>
      <c r="BJ33" s="370"/>
      <c r="BK33" s="370"/>
      <c r="BL33" s="370"/>
      <c r="BM33" s="370"/>
      <c r="BN33" s="370"/>
      <c r="BO33" s="370"/>
      <c r="BP33" s="370"/>
      <c r="BQ33" s="370"/>
      <c r="BR33" s="370"/>
      <c r="BS33" s="370"/>
      <c r="BT33" s="370"/>
      <c r="BU33" s="370"/>
      <c r="BV33" s="207"/>
      <c r="BW33" s="371" t="s">
        <v>190</v>
      </c>
      <c r="BX33" s="371"/>
      <c r="BY33" s="370" t="s">
        <v>192</v>
      </c>
      <c r="BZ33" s="370"/>
      <c r="CA33" s="370"/>
      <c r="CB33" s="370"/>
      <c r="CC33" s="370"/>
      <c r="CD33" s="370"/>
      <c r="CE33" s="370"/>
      <c r="CF33" s="370"/>
      <c r="CG33" s="370"/>
      <c r="CH33" s="370"/>
      <c r="CI33" s="370"/>
      <c r="CJ33" s="370"/>
      <c r="CK33" s="370"/>
      <c r="CL33" s="370"/>
      <c r="CM33" s="370"/>
      <c r="CN33" s="206"/>
      <c r="CO33" s="371" t="s">
        <v>188</v>
      </c>
      <c r="CP33" s="371"/>
      <c r="CQ33" s="370" t="s">
        <v>193</v>
      </c>
      <c r="CR33" s="370"/>
      <c r="CS33" s="370"/>
      <c r="CT33" s="370"/>
      <c r="CU33" s="370"/>
      <c r="CV33" s="370"/>
      <c r="CW33" s="370"/>
      <c r="CX33" s="370"/>
      <c r="CY33" s="370"/>
      <c r="CZ33" s="370"/>
      <c r="DA33" s="370"/>
      <c r="DB33" s="370"/>
      <c r="DC33" s="370"/>
      <c r="DD33" s="370"/>
      <c r="DE33" s="370"/>
      <c r="DF33" s="206"/>
      <c r="DG33" s="369" t="s">
        <v>194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競輪事業特別会計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IF('各会計、関係団体の財政状況及び健全化判断比率'!B33="","",'各会計、関係団体の財政状況及び健全化判断比率'!B33)</f>
        <v>病院事業会計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IF('各会計、関係団体の財政状況及び健全化判断比率'!B38="","",'各会計、関係団体の財政状況及び健全化判断比率'!B38)</f>
        <v>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青森地域広域事務組合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一般財団法人青森市文化観光振興財団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母子父子寡婦福祉資金貸付金特別会計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IF('各会計、関係団体の財政状況及び健全化判断比率'!B34="","",'各会計、関係団体の財政状況及び健全化判断比率'!B34)</f>
        <v>自動車運送事業会計</v>
      </c>
      <c r="AP35" s="368"/>
      <c r="AQ35" s="368"/>
      <c r="AR35" s="368"/>
      <c r="AS35" s="368"/>
      <c r="AT35" s="368"/>
      <c r="AU35" s="368"/>
      <c r="AV35" s="368"/>
      <c r="AW35" s="368"/>
      <c r="AX35" s="368"/>
      <c r="AY35" s="368"/>
      <c r="AZ35" s="368"/>
      <c r="BA35" s="368"/>
      <c r="BB35" s="368"/>
      <c r="BC35" s="368"/>
      <c r="BD35" s="181"/>
      <c r="BE35" s="367">
        <f t="shared" ref="BE35:BE43" si="1">IF(BG35="","",BE34+1)</f>
        <v>14</v>
      </c>
      <c r="BF35" s="367"/>
      <c r="BG35" s="368" t="str">
        <f>IF('各会計、関係団体の財政状況及び健全化判断比率'!B39="","",'各会計、関係団体の財政状況及び健全化判断比率'!B39)</f>
        <v>宅地造成事業特別会計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津軽広域水道企業団津軽事業部</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株式会社アップルヒル</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IF('各会計、関係団体の財政状況及び健全化判断比率'!B35="","",'各会計、関係団体の財政状況及び健全化判断比率'!B35)</f>
        <v>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黒石地区清掃施設組合</v>
      </c>
      <c r="BZ36" s="368"/>
      <c r="CA36" s="368"/>
      <c r="CB36" s="368"/>
      <c r="CC36" s="368"/>
      <c r="CD36" s="368"/>
      <c r="CE36" s="368"/>
      <c r="CF36" s="368"/>
      <c r="CG36" s="368"/>
      <c r="CH36" s="368"/>
      <c r="CI36" s="368"/>
      <c r="CJ36" s="368"/>
      <c r="CK36" s="368"/>
      <c r="CL36" s="368"/>
      <c r="CM36" s="368"/>
      <c r="CN36" s="181"/>
      <c r="CO36" s="367">
        <f t="shared" si="3"/>
        <v>24</v>
      </c>
      <c r="CP36" s="367"/>
      <c r="CQ36" s="368" t="str">
        <f>IF('各会計、関係団体の財政状況及び健全化判断比率'!BS9="","",'各会計、関係団体の財政状況及び健全化判断比率'!BS9)</f>
        <v>公益財団法人青森学術文化振興財団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f t="shared" si="0"/>
        <v>11</v>
      </c>
      <c r="AN37" s="367"/>
      <c r="AO37" s="368" t="str">
        <f>IF('各会計、関係団体の財政状況及び健全化判断比率'!B36="","",'各会計、関係団体の財政状況及び健全化判断比率'!B36)</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18</v>
      </c>
      <c r="BX37" s="367"/>
      <c r="BY37" s="368" t="str">
        <f>IF('各会計、関係団体の財政状況及び健全化判断比率'!B71="","",'各会計、関係団体の財政状況及び健全化判断比率'!B71)</f>
        <v>青森県後期高齢者広域連合（一般会計）</v>
      </c>
      <c r="BZ37" s="368"/>
      <c r="CA37" s="368"/>
      <c r="CB37" s="368"/>
      <c r="CC37" s="368"/>
      <c r="CD37" s="368"/>
      <c r="CE37" s="368"/>
      <c r="CF37" s="368"/>
      <c r="CG37" s="368"/>
      <c r="CH37" s="368"/>
      <c r="CI37" s="368"/>
      <c r="CJ37" s="368"/>
      <c r="CK37" s="368"/>
      <c r="CL37" s="368"/>
      <c r="CM37" s="368"/>
      <c r="CN37" s="181"/>
      <c r="CO37" s="367">
        <f t="shared" si="3"/>
        <v>25</v>
      </c>
      <c r="CP37" s="367"/>
      <c r="CQ37" s="368" t="str">
        <f>IF('各会計、関係団体の財政状況及び健全化判断比率'!BS10="","",'各会計、関係団体の財政状況及び健全化判断比率'!BS10)</f>
        <v>公立大学法人青森公立大学</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駐車場事業特別会計</v>
      </c>
      <c r="X38" s="368"/>
      <c r="Y38" s="368"/>
      <c r="Z38" s="368"/>
      <c r="AA38" s="368"/>
      <c r="AB38" s="368"/>
      <c r="AC38" s="368"/>
      <c r="AD38" s="368"/>
      <c r="AE38" s="368"/>
      <c r="AF38" s="368"/>
      <c r="AG38" s="368"/>
      <c r="AH38" s="368"/>
      <c r="AI38" s="368"/>
      <c r="AJ38" s="368"/>
      <c r="AK38" s="368"/>
      <c r="AL38" s="181"/>
      <c r="AM38" s="367">
        <f t="shared" si="0"/>
        <v>12</v>
      </c>
      <c r="AN38" s="367"/>
      <c r="AO38" s="368" t="str">
        <f>IF('各会計、関係団体の財政状況及び健全化判断比率'!B37="","",'各会計、関係団体の財政状況及び健全化判断比率'!B37)</f>
        <v>農業集落排水事業会計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19</v>
      </c>
      <c r="BX38" s="367"/>
      <c r="BY38" s="368" t="str">
        <f>IF('各会計、関係団体の財政状況及び健全化判断比率'!B72="","",'各会計、関係団体の財政状況及び健全化判断比率'!B72)</f>
        <v>青森県後期高齢者広域連合（特別会計）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20</v>
      </c>
      <c r="BX39" s="367"/>
      <c r="BY39" s="368" t="str">
        <f>IF('各会計、関係団体の財政状況及び健全化判断比率'!B73="","",'各会計、関係団体の財政状況及び健全化判断比率'!B73)</f>
        <v>青森県市長会館管理組合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21</v>
      </c>
      <c r="BX40" s="367"/>
      <c r="BY40" s="368" t="str">
        <f>IF('各会計、関係団体の財政状況及び健全化判断比率'!B74="","",'各会計、関係団体の財政状況及び健全化判断比率'!B74)</f>
        <v>青森県交通災害共済組合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195</v>
      </c>
      <c r="E46" s="364" t="s">
        <v>196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Baig/sL6h6kYI9WHXyb7JpF2RZni18SkYwgma54JW2crfcEUzlZuGRU4MyXmn5ITwed3x3/0c9M3SCdTbgw5A==" saltValue="IlXgfEffyttOxlp5W4efEg==" spinCount="100000" sheet="1" objects="1" scenarios="1"/>
  <customSheetViews>
    <customSheetView guid="{35EAA291-37B7-42E8-A164-F3FD69BA8155}"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204</v>
      </c>
      <c r="DI1" s="718"/>
      <c r="DJ1" s="718"/>
      <c r="DK1" s="718"/>
      <c r="DL1" s="718"/>
      <c r="DM1" s="718"/>
      <c r="DN1" s="719"/>
      <c r="DO1" s="214"/>
      <c r="DP1" s="717" t="s">
        <v>205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210</v>
      </c>
      <c r="S4" s="674"/>
      <c r="T4" s="674"/>
      <c r="U4" s="674"/>
      <c r="V4" s="674"/>
      <c r="W4" s="674"/>
      <c r="X4" s="674"/>
      <c r="Y4" s="675"/>
      <c r="Z4" s="673" t="s">
        <v>211</v>
      </c>
      <c r="AA4" s="674"/>
      <c r="AB4" s="674"/>
      <c r="AC4" s="675"/>
      <c r="AD4" s="673" t="s">
        <v>212</v>
      </c>
      <c r="AE4" s="674"/>
      <c r="AF4" s="674"/>
      <c r="AG4" s="674"/>
      <c r="AH4" s="674"/>
      <c r="AI4" s="674"/>
      <c r="AJ4" s="674"/>
      <c r="AK4" s="675"/>
      <c r="AL4" s="673" t="s">
        <v>211</v>
      </c>
      <c r="AM4" s="674"/>
      <c r="AN4" s="674"/>
      <c r="AO4" s="675"/>
      <c r="AP4" s="720" t="s">
        <v>213</v>
      </c>
      <c r="AQ4" s="720"/>
      <c r="AR4" s="720"/>
      <c r="AS4" s="720"/>
      <c r="AT4" s="720"/>
      <c r="AU4" s="720"/>
      <c r="AV4" s="720"/>
      <c r="AW4" s="720"/>
      <c r="AX4" s="720"/>
      <c r="AY4" s="720"/>
      <c r="AZ4" s="720"/>
      <c r="BA4" s="720"/>
      <c r="BB4" s="720"/>
      <c r="BC4" s="720"/>
      <c r="BD4" s="720"/>
      <c r="BE4" s="720"/>
      <c r="BF4" s="720"/>
      <c r="BG4" s="720" t="s">
        <v>214</v>
      </c>
      <c r="BH4" s="720"/>
      <c r="BI4" s="720"/>
      <c r="BJ4" s="720"/>
      <c r="BK4" s="720"/>
      <c r="BL4" s="720"/>
      <c r="BM4" s="720"/>
      <c r="BN4" s="720"/>
      <c r="BO4" s="720" t="s">
        <v>211</v>
      </c>
      <c r="BP4" s="720"/>
      <c r="BQ4" s="720"/>
      <c r="BR4" s="720"/>
      <c r="BS4" s="720" t="s">
        <v>215</v>
      </c>
      <c r="BT4" s="720"/>
      <c r="BU4" s="720"/>
      <c r="BV4" s="720"/>
      <c r="BW4" s="720"/>
      <c r="BX4" s="720"/>
      <c r="BY4" s="720"/>
      <c r="BZ4" s="720"/>
      <c r="CA4" s="720"/>
      <c r="CB4" s="720"/>
      <c r="CD4" s="673" t="s">
        <v>216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217</v>
      </c>
      <c r="C5" s="680"/>
      <c r="D5" s="680"/>
      <c r="E5" s="680"/>
      <c r="F5" s="680"/>
      <c r="G5" s="680"/>
      <c r="H5" s="680"/>
      <c r="I5" s="680"/>
      <c r="J5" s="680"/>
      <c r="K5" s="680"/>
      <c r="L5" s="680"/>
      <c r="M5" s="680"/>
      <c r="N5" s="680"/>
      <c r="O5" s="680"/>
      <c r="P5" s="680"/>
      <c r="Q5" s="681"/>
      <c r="R5" s="676">
        <v>34457870</v>
      </c>
      <c r="S5" s="677"/>
      <c r="T5" s="677"/>
      <c r="U5" s="677"/>
      <c r="V5" s="677"/>
      <c r="W5" s="677"/>
      <c r="X5" s="677"/>
      <c r="Y5" s="702"/>
      <c r="Z5" s="715">
        <v>24.1</v>
      </c>
      <c r="AA5" s="715"/>
      <c r="AB5" s="715"/>
      <c r="AC5" s="715"/>
      <c r="AD5" s="716">
        <v>34457870</v>
      </c>
      <c r="AE5" s="716"/>
      <c r="AF5" s="716"/>
      <c r="AG5" s="716"/>
      <c r="AH5" s="716"/>
      <c r="AI5" s="716"/>
      <c r="AJ5" s="716"/>
      <c r="AK5" s="716"/>
      <c r="AL5" s="703">
        <v>48.9</v>
      </c>
      <c r="AM5" s="685"/>
      <c r="AN5" s="685"/>
      <c r="AO5" s="704"/>
      <c r="AP5" s="679" t="s">
        <v>218</v>
      </c>
      <c r="AQ5" s="680"/>
      <c r="AR5" s="680"/>
      <c r="AS5" s="680"/>
      <c r="AT5" s="680"/>
      <c r="AU5" s="680"/>
      <c r="AV5" s="680"/>
      <c r="AW5" s="680"/>
      <c r="AX5" s="680"/>
      <c r="AY5" s="680"/>
      <c r="AZ5" s="680"/>
      <c r="BA5" s="680"/>
      <c r="BB5" s="680"/>
      <c r="BC5" s="680"/>
      <c r="BD5" s="680"/>
      <c r="BE5" s="680"/>
      <c r="BF5" s="681"/>
      <c r="BG5" s="621">
        <v>34411060</v>
      </c>
      <c r="BH5" s="622"/>
      <c r="BI5" s="622"/>
      <c r="BJ5" s="622"/>
      <c r="BK5" s="622"/>
      <c r="BL5" s="622"/>
      <c r="BM5" s="622"/>
      <c r="BN5" s="623"/>
      <c r="BO5" s="659">
        <v>99.9</v>
      </c>
      <c r="BP5" s="659"/>
      <c r="BQ5" s="659"/>
      <c r="BR5" s="659"/>
      <c r="BS5" s="660">
        <v>2481738</v>
      </c>
      <c r="BT5" s="660"/>
      <c r="BU5" s="660"/>
      <c r="BV5" s="660"/>
      <c r="BW5" s="660"/>
      <c r="BX5" s="660"/>
      <c r="BY5" s="660"/>
      <c r="BZ5" s="660"/>
      <c r="CA5" s="660"/>
      <c r="CB5" s="700"/>
      <c r="CD5" s="673" t="s">
        <v>213</v>
      </c>
      <c r="CE5" s="674"/>
      <c r="CF5" s="674"/>
      <c r="CG5" s="674"/>
      <c r="CH5" s="674"/>
      <c r="CI5" s="674"/>
      <c r="CJ5" s="674"/>
      <c r="CK5" s="674"/>
      <c r="CL5" s="674"/>
      <c r="CM5" s="674"/>
      <c r="CN5" s="674"/>
      <c r="CO5" s="674"/>
      <c r="CP5" s="674"/>
      <c r="CQ5" s="675"/>
      <c r="CR5" s="673" t="s">
        <v>219</v>
      </c>
      <c r="CS5" s="674"/>
      <c r="CT5" s="674"/>
      <c r="CU5" s="674"/>
      <c r="CV5" s="674"/>
      <c r="CW5" s="674"/>
      <c r="CX5" s="674"/>
      <c r="CY5" s="675"/>
      <c r="CZ5" s="673" t="s">
        <v>211</v>
      </c>
      <c r="DA5" s="674"/>
      <c r="DB5" s="674"/>
      <c r="DC5" s="675"/>
      <c r="DD5" s="673" t="s">
        <v>220</v>
      </c>
      <c r="DE5" s="674"/>
      <c r="DF5" s="674"/>
      <c r="DG5" s="674"/>
      <c r="DH5" s="674"/>
      <c r="DI5" s="674"/>
      <c r="DJ5" s="674"/>
      <c r="DK5" s="674"/>
      <c r="DL5" s="674"/>
      <c r="DM5" s="674"/>
      <c r="DN5" s="674"/>
      <c r="DO5" s="674"/>
      <c r="DP5" s="675"/>
      <c r="DQ5" s="673" t="s">
        <v>221</v>
      </c>
      <c r="DR5" s="674"/>
      <c r="DS5" s="674"/>
      <c r="DT5" s="674"/>
      <c r="DU5" s="674"/>
      <c r="DV5" s="674"/>
      <c r="DW5" s="674"/>
      <c r="DX5" s="674"/>
      <c r="DY5" s="674"/>
      <c r="DZ5" s="674"/>
      <c r="EA5" s="674"/>
      <c r="EB5" s="674"/>
      <c r="EC5" s="675"/>
    </row>
    <row r="6" spans="2:143" ht="11.25" customHeight="1" x14ac:dyDescent="0.15">
      <c r="B6" s="618" t="s">
        <v>222</v>
      </c>
      <c r="C6" s="619"/>
      <c r="D6" s="619"/>
      <c r="E6" s="619"/>
      <c r="F6" s="619"/>
      <c r="G6" s="619"/>
      <c r="H6" s="619"/>
      <c r="I6" s="619"/>
      <c r="J6" s="619"/>
      <c r="K6" s="619"/>
      <c r="L6" s="619"/>
      <c r="M6" s="619"/>
      <c r="N6" s="619"/>
      <c r="O6" s="619"/>
      <c r="P6" s="619"/>
      <c r="Q6" s="620"/>
      <c r="R6" s="621">
        <v>942613</v>
      </c>
      <c r="S6" s="622"/>
      <c r="T6" s="622"/>
      <c r="U6" s="622"/>
      <c r="V6" s="622"/>
      <c r="W6" s="622"/>
      <c r="X6" s="622"/>
      <c r="Y6" s="623"/>
      <c r="Z6" s="659">
        <v>0.7</v>
      </c>
      <c r="AA6" s="659"/>
      <c r="AB6" s="659"/>
      <c r="AC6" s="659"/>
      <c r="AD6" s="660">
        <v>942613</v>
      </c>
      <c r="AE6" s="660"/>
      <c r="AF6" s="660"/>
      <c r="AG6" s="660"/>
      <c r="AH6" s="660"/>
      <c r="AI6" s="660"/>
      <c r="AJ6" s="660"/>
      <c r="AK6" s="660"/>
      <c r="AL6" s="624">
        <v>1.3</v>
      </c>
      <c r="AM6" s="625"/>
      <c r="AN6" s="625"/>
      <c r="AO6" s="661"/>
      <c r="AP6" s="618" t="s">
        <v>223</v>
      </c>
      <c r="AQ6" s="619"/>
      <c r="AR6" s="619"/>
      <c r="AS6" s="619"/>
      <c r="AT6" s="619"/>
      <c r="AU6" s="619"/>
      <c r="AV6" s="619"/>
      <c r="AW6" s="619"/>
      <c r="AX6" s="619"/>
      <c r="AY6" s="619"/>
      <c r="AZ6" s="619"/>
      <c r="BA6" s="619"/>
      <c r="BB6" s="619"/>
      <c r="BC6" s="619"/>
      <c r="BD6" s="619"/>
      <c r="BE6" s="619"/>
      <c r="BF6" s="620"/>
      <c r="BG6" s="621">
        <v>34411060</v>
      </c>
      <c r="BH6" s="622"/>
      <c r="BI6" s="622"/>
      <c r="BJ6" s="622"/>
      <c r="BK6" s="622"/>
      <c r="BL6" s="622"/>
      <c r="BM6" s="622"/>
      <c r="BN6" s="623"/>
      <c r="BO6" s="659">
        <v>99.9</v>
      </c>
      <c r="BP6" s="659"/>
      <c r="BQ6" s="659"/>
      <c r="BR6" s="659"/>
      <c r="BS6" s="660">
        <v>2481738</v>
      </c>
      <c r="BT6" s="660"/>
      <c r="BU6" s="660"/>
      <c r="BV6" s="660"/>
      <c r="BW6" s="660"/>
      <c r="BX6" s="660"/>
      <c r="BY6" s="660"/>
      <c r="BZ6" s="660"/>
      <c r="CA6" s="660"/>
      <c r="CB6" s="700"/>
      <c r="CD6" s="679" t="s">
        <v>224</v>
      </c>
      <c r="CE6" s="680"/>
      <c r="CF6" s="680"/>
      <c r="CG6" s="680"/>
      <c r="CH6" s="680"/>
      <c r="CI6" s="680"/>
      <c r="CJ6" s="680"/>
      <c r="CK6" s="680"/>
      <c r="CL6" s="680"/>
      <c r="CM6" s="680"/>
      <c r="CN6" s="680"/>
      <c r="CO6" s="680"/>
      <c r="CP6" s="680"/>
      <c r="CQ6" s="681"/>
      <c r="CR6" s="621">
        <v>572107</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571896</v>
      </c>
      <c r="DR6" s="622"/>
      <c r="DS6" s="622"/>
      <c r="DT6" s="622"/>
      <c r="DU6" s="622"/>
      <c r="DV6" s="622"/>
      <c r="DW6" s="622"/>
      <c r="DX6" s="622"/>
      <c r="DY6" s="622"/>
      <c r="DZ6" s="622"/>
      <c r="EA6" s="622"/>
      <c r="EB6" s="622"/>
      <c r="EC6" s="658"/>
    </row>
    <row r="7" spans="2:143" ht="11.25" customHeight="1" x14ac:dyDescent="0.15">
      <c r="B7" s="618" t="s">
        <v>225</v>
      </c>
      <c r="C7" s="619"/>
      <c r="D7" s="619"/>
      <c r="E7" s="619"/>
      <c r="F7" s="619"/>
      <c r="G7" s="619"/>
      <c r="H7" s="619"/>
      <c r="I7" s="619"/>
      <c r="J7" s="619"/>
      <c r="K7" s="619"/>
      <c r="L7" s="619"/>
      <c r="M7" s="619"/>
      <c r="N7" s="619"/>
      <c r="O7" s="619"/>
      <c r="P7" s="619"/>
      <c r="Q7" s="620"/>
      <c r="R7" s="621">
        <v>12077</v>
      </c>
      <c r="S7" s="622"/>
      <c r="T7" s="622"/>
      <c r="U7" s="622"/>
      <c r="V7" s="622"/>
      <c r="W7" s="622"/>
      <c r="X7" s="622"/>
      <c r="Y7" s="623"/>
      <c r="Z7" s="659">
        <v>0</v>
      </c>
      <c r="AA7" s="659"/>
      <c r="AB7" s="659"/>
      <c r="AC7" s="659"/>
      <c r="AD7" s="660">
        <v>12077</v>
      </c>
      <c r="AE7" s="660"/>
      <c r="AF7" s="660"/>
      <c r="AG7" s="660"/>
      <c r="AH7" s="660"/>
      <c r="AI7" s="660"/>
      <c r="AJ7" s="660"/>
      <c r="AK7" s="660"/>
      <c r="AL7" s="624">
        <v>0</v>
      </c>
      <c r="AM7" s="625"/>
      <c r="AN7" s="625"/>
      <c r="AO7" s="661"/>
      <c r="AP7" s="618" t="s">
        <v>226</v>
      </c>
      <c r="AQ7" s="619"/>
      <c r="AR7" s="619"/>
      <c r="AS7" s="619"/>
      <c r="AT7" s="619"/>
      <c r="AU7" s="619"/>
      <c r="AV7" s="619"/>
      <c r="AW7" s="619"/>
      <c r="AX7" s="619"/>
      <c r="AY7" s="619"/>
      <c r="AZ7" s="619"/>
      <c r="BA7" s="619"/>
      <c r="BB7" s="619"/>
      <c r="BC7" s="619"/>
      <c r="BD7" s="619"/>
      <c r="BE7" s="619"/>
      <c r="BF7" s="620"/>
      <c r="BG7" s="621">
        <v>15005438</v>
      </c>
      <c r="BH7" s="622"/>
      <c r="BI7" s="622"/>
      <c r="BJ7" s="622"/>
      <c r="BK7" s="622"/>
      <c r="BL7" s="622"/>
      <c r="BM7" s="622"/>
      <c r="BN7" s="623"/>
      <c r="BO7" s="659">
        <v>43.5</v>
      </c>
      <c r="BP7" s="659"/>
      <c r="BQ7" s="659"/>
      <c r="BR7" s="659"/>
      <c r="BS7" s="660">
        <v>479526</v>
      </c>
      <c r="BT7" s="660"/>
      <c r="BU7" s="660"/>
      <c r="BV7" s="660"/>
      <c r="BW7" s="660"/>
      <c r="BX7" s="660"/>
      <c r="BY7" s="660"/>
      <c r="BZ7" s="660"/>
      <c r="CA7" s="660"/>
      <c r="CB7" s="700"/>
      <c r="CD7" s="618" t="s">
        <v>227</v>
      </c>
      <c r="CE7" s="619"/>
      <c r="CF7" s="619"/>
      <c r="CG7" s="619"/>
      <c r="CH7" s="619"/>
      <c r="CI7" s="619"/>
      <c r="CJ7" s="619"/>
      <c r="CK7" s="619"/>
      <c r="CL7" s="619"/>
      <c r="CM7" s="619"/>
      <c r="CN7" s="619"/>
      <c r="CO7" s="619"/>
      <c r="CP7" s="619"/>
      <c r="CQ7" s="620"/>
      <c r="CR7" s="621">
        <v>10976956</v>
      </c>
      <c r="CS7" s="622"/>
      <c r="CT7" s="622"/>
      <c r="CU7" s="622"/>
      <c r="CV7" s="622"/>
      <c r="CW7" s="622"/>
      <c r="CX7" s="622"/>
      <c r="CY7" s="623"/>
      <c r="CZ7" s="659">
        <v>8</v>
      </c>
      <c r="DA7" s="659"/>
      <c r="DB7" s="659"/>
      <c r="DC7" s="659"/>
      <c r="DD7" s="627">
        <v>116258</v>
      </c>
      <c r="DE7" s="622"/>
      <c r="DF7" s="622"/>
      <c r="DG7" s="622"/>
      <c r="DH7" s="622"/>
      <c r="DI7" s="622"/>
      <c r="DJ7" s="622"/>
      <c r="DK7" s="622"/>
      <c r="DL7" s="622"/>
      <c r="DM7" s="622"/>
      <c r="DN7" s="622"/>
      <c r="DO7" s="622"/>
      <c r="DP7" s="623"/>
      <c r="DQ7" s="627">
        <v>8237254</v>
      </c>
      <c r="DR7" s="622"/>
      <c r="DS7" s="622"/>
      <c r="DT7" s="622"/>
      <c r="DU7" s="622"/>
      <c r="DV7" s="622"/>
      <c r="DW7" s="622"/>
      <c r="DX7" s="622"/>
      <c r="DY7" s="622"/>
      <c r="DZ7" s="622"/>
      <c r="EA7" s="622"/>
      <c r="EB7" s="622"/>
      <c r="EC7" s="658"/>
    </row>
    <row r="8" spans="2:143" ht="11.25" customHeight="1" x14ac:dyDescent="0.15">
      <c r="B8" s="618" t="s">
        <v>228</v>
      </c>
      <c r="C8" s="619"/>
      <c r="D8" s="619"/>
      <c r="E8" s="619"/>
      <c r="F8" s="619"/>
      <c r="G8" s="619"/>
      <c r="H8" s="619"/>
      <c r="I8" s="619"/>
      <c r="J8" s="619"/>
      <c r="K8" s="619"/>
      <c r="L8" s="619"/>
      <c r="M8" s="619"/>
      <c r="N8" s="619"/>
      <c r="O8" s="619"/>
      <c r="P8" s="619"/>
      <c r="Q8" s="620"/>
      <c r="R8" s="621">
        <v>89208</v>
      </c>
      <c r="S8" s="622"/>
      <c r="T8" s="622"/>
      <c r="U8" s="622"/>
      <c r="V8" s="622"/>
      <c r="W8" s="622"/>
      <c r="X8" s="622"/>
      <c r="Y8" s="623"/>
      <c r="Z8" s="659">
        <v>0.1</v>
      </c>
      <c r="AA8" s="659"/>
      <c r="AB8" s="659"/>
      <c r="AC8" s="659"/>
      <c r="AD8" s="660">
        <v>89208</v>
      </c>
      <c r="AE8" s="660"/>
      <c r="AF8" s="660"/>
      <c r="AG8" s="660"/>
      <c r="AH8" s="660"/>
      <c r="AI8" s="660"/>
      <c r="AJ8" s="660"/>
      <c r="AK8" s="660"/>
      <c r="AL8" s="624">
        <v>0.1</v>
      </c>
      <c r="AM8" s="625"/>
      <c r="AN8" s="625"/>
      <c r="AO8" s="661"/>
      <c r="AP8" s="618" t="s">
        <v>229</v>
      </c>
      <c r="AQ8" s="619"/>
      <c r="AR8" s="619"/>
      <c r="AS8" s="619"/>
      <c r="AT8" s="619"/>
      <c r="AU8" s="619"/>
      <c r="AV8" s="619"/>
      <c r="AW8" s="619"/>
      <c r="AX8" s="619"/>
      <c r="AY8" s="619"/>
      <c r="AZ8" s="619"/>
      <c r="BA8" s="619"/>
      <c r="BB8" s="619"/>
      <c r="BC8" s="619"/>
      <c r="BD8" s="619"/>
      <c r="BE8" s="619"/>
      <c r="BF8" s="620"/>
      <c r="BG8" s="621">
        <v>457516</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230</v>
      </c>
      <c r="CE8" s="619"/>
      <c r="CF8" s="619"/>
      <c r="CG8" s="619"/>
      <c r="CH8" s="619"/>
      <c r="CI8" s="619"/>
      <c r="CJ8" s="619"/>
      <c r="CK8" s="619"/>
      <c r="CL8" s="619"/>
      <c r="CM8" s="619"/>
      <c r="CN8" s="619"/>
      <c r="CO8" s="619"/>
      <c r="CP8" s="619"/>
      <c r="CQ8" s="620"/>
      <c r="CR8" s="621">
        <v>62204528</v>
      </c>
      <c r="CS8" s="622"/>
      <c r="CT8" s="622"/>
      <c r="CU8" s="622"/>
      <c r="CV8" s="622"/>
      <c r="CW8" s="622"/>
      <c r="CX8" s="622"/>
      <c r="CY8" s="623"/>
      <c r="CZ8" s="659">
        <v>45.5</v>
      </c>
      <c r="DA8" s="659"/>
      <c r="DB8" s="659"/>
      <c r="DC8" s="659"/>
      <c r="DD8" s="627">
        <v>371730</v>
      </c>
      <c r="DE8" s="622"/>
      <c r="DF8" s="622"/>
      <c r="DG8" s="622"/>
      <c r="DH8" s="622"/>
      <c r="DI8" s="622"/>
      <c r="DJ8" s="622"/>
      <c r="DK8" s="622"/>
      <c r="DL8" s="622"/>
      <c r="DM8" s="622"/>
      <c r="DN8" s="622"/>
      <c r="DO8" s="622"/>
      <c r="DP8" s="623"/>
      <c r="DQ8" s="627">
        <v>28805073</v>
      </c>
      <c r="DR8" s="622"/>
      <c r="DS8" s="622"/>
      <c r="DT8" s="622"/>
      <c r="DU8" s="622"/>
      <c r="DV8" s="622"/>
      <c r="DW8" s="622"/>
      <c r="DX8" s="622"/>
      <c r="DY8" s="622"/>
      <c r="DZ8" s="622"/>
      <c r="EA8" s="622"/>
      <c r="EB8" s="622"/>
      <c r="EC8" s="658"/>
    </row>
    <row r="9" spans="2:143" ht="11.25" customHeight="1" x14ac:dyDescent="0.15">
      <c r="B9" s="618" t="s">
        <v>231</v>
      </c>
      <c r="C9" s="619"/>
      <c r="D9" s="619"/>
      <c r="E9" s="619"/>
      <c r="F9" s="619"/>
      <c r="G9" s="619"/>
      <c r="H9" s="619"/>
      <c r="I9" s="619"/>
      <c r="J9" s="619"/>
      <c r="K9" s="619"/>
      <c r="L9" s="619"/>
      <c r="M9" s="619"/>
      <c r="N9" s="619"/>
      <c r="O9" s="619"/>
      <c r="P9" s="619"/>
      <c r="Q9" s="620"/>
      <c r="R9" s="621">
        <v>95127</v>
      </c>
      <c r="S9" s="622"/>
      <c r="T9" s="622"/>
      <c r="U9" s="622"/>
      <c r="V9" s="622"/>
      <c r="W9" s="622"/>
      <c r="X9" s="622"/>
      <c r="Y9" s="623"/>
      <c r="Z9" s="659">
        <v>0.1</v>
      </c>
      <c r="AA9" s="659"/>
      <c r="AB9" s="659"/>
      <c r="AC9" s="659"/>
      <c r="AD9" s="660">
        <v>95127</v>
      </c>
      <c r="AE9" s="660"/>
      <c r="AF9" s="660"/>
      <c r="AG9" s="660"/>
      <c r="AH9" s="660"/>
      <c r="AI9" s="660"/>
      <c r="AJ9" s="660"/>
      <c r="AK9" s="660"/>
      <c r="AL9" s="624">
        <v>0.1</v>
      </c>
      <c r="AM9" s="625"/>
      <c r="AN9" s="625"/>
      <c r="AO9" s="661"/>
      <c r="AP9" s="618" t="s">
        <v>232</v>
      </c>
      <c r="AQ9" s="619"/>
      <c r="AR9" s="619"/>
      <c r="AS9" s="619"/>
      <c r="AT9" s="619"/>
      <c r="AU9" s="619"/>
      <c r="AV9" s="619"/>
      <c r="AW9" s="619"/>
      <c r="AX9" s="619"/>
      <c r="AY9" s="619"/>
      <c r="AZ9" s="619"/>
      <c r="BA9" s="619"/>
      <c r="BB9" s="619"/>
      <c r="BC9" s="619"/>
      <c r="BD9" s="619"/>
      <c r="BE9" s="619"/>
      <c r="BF9" s="620"/>
      <c r="BG9" s="621">
        <v>12002809</v>
      </c>
      <c r="BH9" s="622"/>
      <c r="BI9" s="622"/>
      <c r="BJ9" s="622"/>
      <c r="BK9" s="622"/>
      <c r="BL9" s="622"/>
      <c r="BM9" s="622"/>
      <c r="BN9" s="623"/>
      <c r="BO9" s="659">
        <v>34.799999999999997</v>
      </c>
      <c r="BP9" s="659"/>
      <c r="BQ9" s="659"/>
      <c r="BR9" s="659"/>
      <c r="BS9" s="660" t="s">
        <v>122</v>
      </c>
      <c r="BT9" s="660"/>
      <c r="BU9" s="660"/>
      <c r="BV9" s="660"/>
      <c r="BW9" s="660"/>
      <c r="BX9" s="660"/>
      <c r="BY9" s="660"/>
      <c r="BZ9" s="660"/>
      <c r="CA9" s="660"/>
      <c r="CB9" s="700"/>
      <c r="CD9" s="618" t="s">
        <v>233</v>
      </c>
      <c r="CE9" s="619"/>
      <c r="CF9" s="619"/>
      <c r="CG9" s="619"/>
      <c r="CH9" s="619"/>
      <c r="CI9" s="619"/>
      <c r="CJ9" s="619"/>
      <c r="CK9" s="619"/>
      <c r="CL9" s="619"/>
      <c r="CM9" s="619"/>
      <c r="CN9" s="619"/>
      <c r="CO9" s="619"/>
      <c r="CP9" s="619"/>
      <c r="CQ9" s="620"/>
      <c r="CR9" s="621">
        <v>9284872</v>
      </c>
      <c r="CS9" s="622"/>
      <c r="CT9" s="622"/>
      <c r="CU9" s="622"/>
      <c r="CV9" s="622"/>
      <c r="CW9" s="622"/>
      <c r="CX9" s="622"/>
      <c r="CY9" s="623"/>
      <c r="CZ9" s="659">
        <v>6.8</v>
      </c>
      <c r="DA9" s="659"/>
      <c r="DB9" s="659"/>
      <c r="DC9" s="659"/>
      <c r="DD9" s="627">
        <v>83244</v>
      </c>
      <c r="DE9" s="622"/>
      <c r="DF9" s="622"/>
      <c r="DG9" s="622"/>
      <c r="DH9" s="622"/>
      <c r="DI9" s="622"/>
      <c r="DJ9" s="622"/>
      <c r="DK9" s="622"/>
      <c r="DL9" s="622"/>
      <c r="DM9" s="622"/>
      <c r="DN9" s="622"/>
      <c r="DO9" s="622"/>
      <c r="DP9" s="623"/>
      <c r="DQ9" s="627">
        <v>7086714</v>
      </c>
      <c r="DR9" s="622"/>
      <c r="DS9" s="622"/>
      <c r="DT9" s="622"/>
      <c r="DU9" s="622"/>
      <c r="DV9" s="622"/>
      <c r="DW9" s="622"/>
      <c r="DX9" s="622"/>
      <c r="DY9" s="622"/>
      <c r="DZ9" s="622"/>
      <c r="EA9" s="622"/>
      <c r="EB9" s="622"/>
      <c r="EC9" s="658"/>
    </row>
    <row r="10" spans="2:143" ht="11.25" customHeight="1" x14ac:dyDescent="0.15">
      <c r="B10" s="618" t="s">
        <v>234</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235</v>
      </c>
      <c r="AQ10" s="619"/>
      <c r="AR10" s="619"/>
      <c r="AS10" s="619"/>
      <c r="AT10" s="619"/>
      <c r="AU10" s="619"/>
      <c r="AV10" s="619"/>
      <c r="AW10" s="619"/>
      <c r="AX10" s="619"/>
      <c r="AY10" s="619"/>
      <c r="AZ10" s="619"/>
      <c r="BA10" s="619"/>
      <c r="BB10" s="619"/>
      <c r="BC10" s="619"/>
      <c r="BD10" s="619"/>
      <c r="BE10" s="619"/>
      <c r="BF10" s="620"/>
      <c r="BG10" s="621">
        <v>861374</v>
      </c>
      <c r="BH10" s="622"/>
      <c r="BI10" s="622"/>
      <c r="BJ10" s="622"/>
      <c r="BK10" s="622"/>
      <c r="BL10" s="622"/>
      <c r="BM10" s="622"/>
      <c r="BN10" s="623"/>
      <c r="BO10" s="659">
        <v>2.5</v>
      </c>
      <c r="BP10" s="659"/>
      <c r="BQ10" s="659"/>
      <c r="BR10" s="659"/>
      <c r="BS10" s="660" t="s">
        <v>122</v>
      </c>
      <c r="BT10" s="660"/>
      <c r="BU10" s="660"/>
      <c r="BV10" s="660"/>
      <c r="BW10" s="660"/>
      <c r="BX10" s="660"/>
      <c r="BY10" s="660"/>
      <c r="BZ10" s="660"/>
      <c r="CA10" s="660"/>
      <c r="CB10" s="700"/>
      <c r="CD10" s="618" t="s">
        <v>236</v>
      </c>
      <c r="CE10" s="619"/>
      <c r="CF10" s="619"/>
      <c r="CG10" s="619"/>
      <c r="CH10" s="619"/>
      <c r="CI10" s="619"/>
      <c r="CJ10" s="619"/>
      <c r="CK10" s="619"/>
      <c r="CL10" s="619"/>
      <c r="CM10" s="619"/>
      <c r="CN10" s="619"/>
      <c r="CO10" s="619"/>
      <c r="CP10" s="619"/>
      <c r="CQ10" s="620"/>
      <c r="CR10" s="621">
        <v>86364</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83987</v>
      </c>
      <c r="DR10" s="622"/>
      <c r="DS10" s="622"/>
      <c r="DT10" s="622"/>
      <c r="DU10" s="622"/>
      <c r="DV10" s="622"/>
      <c r="DW10" s="622"/>
      <c r="DX10" s="622"/>
      <c r="DY10" s="622"/>
      <c r="DZ10" s="622"/>
      <c r="EA10" s="622"/>
      <c r="EB10" s="622"/>
      <c r="EC10" s="658"/>
    </row>
    <row r="11" spans="2:143" ht="11.25" customHeight="1" x14ac:dyDescent="0.15">
      <c r="B11" s="618" t="s">
        <v>237</v>
      </c>
      <c r="C11" s="619"/>
      <c r="D11" s="619"/>
      <c r="E11" s="619"/>
      <c r="F11" s="619"/>
      <c r="G11" s="619"/>
      <c r="H11" s="619"/>
      <c r="I11" s="619"/>
      <c r="J11" s="619"/>
      <c r="K11" s="619"/>
      <c r="L11" s="619"/>
      <c r="M11" s="619"/>
      <c r="N11" s="619"/>
      <c r="O11" s="619"/>
      <c r="P11" s="619"/>
      <c r="Q11" s="620"/>
      <c r="R11" s="621">
        <v>7021260</v>
      </c>
      <c r="S11" s="622"/>
      <c r="T11" s="622"/>
      <c r="U11" s="622"/>
      <c r="V11" s="622"/>
      <c r="W11" s="622"/>
      <c r="X11" s="622"/>
      <c r="Y11" s="623"/>
      <c r="Z11" s="624">
        <v>4.9000000000000004</v>
      </c>
      <c r="AA11" s="625"/>
      <c r="AB11" s="625"/>
      <c r="AC11" s="626"/>
      <c r="AD11" s="627">
        <v>7021260</v>
      </c>
      <c r="AE11" s="622"/>
      <c r="AF11" s="622"/>
      <c r="AG11" s="622"/>
      <c r="AH11" s="622"/>
      <c r="AI11" s="622"/>
      <c r="AJ11" s="622"/>
      <c r="AK11" s="623"/>
      <c r="AL11" s="624">
        <v>10</v>
      </c>
      <c r="AM11" s="625"/>
      <c r="AN11" s="625"/>
      <c r="AO11" s="661"/>
      <c r="AP11" s="618" t="s">
        <v>238</v>
      </c>
      <c r="AQ11" s="619"/>
      <c r="AR11" s="619"/>
      <c r="AS11" s="619"/>
      <c r="AT11" s="619"/>
      <c r="AU11" s="619"/>
      <c r="AV11" s="619"/>
      <c r="AW11" s="619"/>
      <c r="AX11" s="619"/>
      <c r="AY11" s="619"/>
      <c r="AZ11" s="619"/>
      <c r="BA11" s="619"/>
      <c r="BB11" s="619"/>
      <c r="BC11" s="619"/>
      <c r="BD11" s="619"/>
      <c r="BE11" s="619"/>
      <c r="BF11" s="620"/>
      <c r="BG11" s="621">
        <v>1683739</v>
      </c>
      <c r="BH11" s="622"/>
      <c r="BI11" s="622"/>
      <c r="BJ11" s="622"/>
      <c r="BK11" s="622"/>
      <c r="BL11" s="622"/>
      <c r="BM11" s="622"/>
      <c r="BN11" s="623"/>
      <c r="BO11" s="659">
        <v>4.9000000000000004</v>
      </c>
      <c r="BP11" s="659"/>
      <c r="BQ11" s="659"/>
      <c r="BR11" s="659"/>
      <c r="BS11" s="660">
        <v>479526</v>
      </c>
      <c r="BT11" s="660"/>
      <c r="BU11" s="660"/>
      <c r="BV11" s="660"/>
      <c r="BW11" s="660"/>
      <c r="BX11" s="660"/>
      <c r="BY11" s="660"/>
      <c r="BZ11" s="660"/>
      <c r="CA11" s="660"/>
      <c r="CB11" s="700"/>
      <c r="CD11" s="618" t="s">
        <v>239</v>
      </c>
      <c r="CE11" s="619"/>
      <c r="CF11" s="619"/>
      <c r="CG11" s="619"/>
      <c r="CH11" s="619"/>
      <c r="CI11" s="619"/>
      <c r="CJ11" s="619"/>
      <c r="CK11" s="619"/>
      <c r="CL11" s="619"/>
      <c r="CM11" s="619"/>
      <c r="CN11" s="619"/>
      <c r="CO11" s="619"/>
      <c r="CP11" s="619"/>
      <c r="CQ11" s="620"/>
      <c r="CR11" s="621">
        <v>1680505</v>
      </c>
      <c r="CS11" s="622"/>
      <c r="CT11" s="622"/>
      <c r="CU11" s="622"/>
      <c r="CV11" s="622"/>
      <c r="CW11" s="622"/>
      <c r="CX11" s="622"/>
      <c r="CY11" s="623"/>
      <c r="CZ11" s="659">
        <v>1.2</v>
      </c>
      <c r="DA11" s="659"/>
      <c r="DB11" s="659"/>
      <c r="DC11" s="659"/>
      <c r="DD11" s="627">
        <v>126593</v>
      </c>
      <c r="DE11" s="622"/>
      <c r="DF11" s="622"/>
      <c r="DG11" s="622"/>
      <c r="DH11" s="622"/>
      <c r="DI11" s="622"/>
      <c r="DJ11" s="622"/>
      <c r="DK11" s="622"/>
      <c r="DL11" s="622"/>
      <c r="DM11" s="622"/>
      <c r="DN11" s="622"/>
      <c r="DO11" s="622"/>
      <c r="DP11" s="623"/>
      <c r="DQ11" s="627">
        <v>1207100</v>
      </c>
      <c r="DR11" s="622"/>
      <c r="DS11" s="622"/>
      <c r="DT11" s="622"/>
      <c r="DU11" s="622"/>
      <c r="DV11" s="622"/>
      <c r="DW11" s="622"/>
      <c r="DX11" s="622"/>
      <c r="DY11" s="622"/>
      <c r="DZ11" s="622"/>
      <c r="EA11" s="622"/>
      <c r="EB11" s="622"/>
      <c r="EC11" s="658"/>
    </row>
    <row r="12" spans="2:143" ht="11.25" customHeight="1" x14ac:dyDescent="0.15">
      <c r="B12" s="618" t="s">
        <v>240</v>
      </c>
      <c r="C12" s="619"/>
      <c r="D12" s="619"/>
      <c r="E12" s="619"/>
      <c r="F12" s="619"/>
      <c r="G12" s="619"/>
      <c r="H12" s="619"/>
      <c r="I12" s="619"/>
      <c r="J12" s="619"/>
      <c r="K12" s="619"/>
      <c r="L12" s="619"/>
      <c r="M12" s="619"/>
      <c r="N12" s="619"/>
      <c r="O12" s="619"/>
      <c r="P12" s="619"/>
      <c r="Q12" s="620"/>
      <c r="R12" s="621">
        <v>22949</v>
      </c>
      <c r="S12" s="622"/>
      <c r="T12" s="622"/>
      <c r="U12" s="622"/>
      <c r="V12" s="622"/>
      <c r="W12" s="622"/>
      <c r="X12" s="622"/>
      <c r="Y12" s="623"/>
      <c r="Z12" s="659">
        <v>0</v>
      </c>
      <c r="AA12" s="659"/>
      <c r="AB12" s="659"/>
      <c r="AC12" s="659"/>
      <c r="AD12" s="660">
        <v>22949</v>
      </c>
      <c r="AE12" s="660"/>
      <c r="AF12" s="660"/>
      <c r="AG12" s="660"/>
      <c r="AH12" s="660"/>
      <c r="AI12" s="660"/>
      <c r="AJ12" s="660"/>
      <c r="AK12" s="660"/>
      <c r="AL12" s="624">
        <v>0</v>
      </c>
      <c r="AM12" s="625"/>
      <c r="AN12" s="625"/>
      <c r="AO12" s="661"/>
      <c r="AP12" s="618" t="s">
        <v>241</v>
      </c>
      <c r="AQ12" s="619"/>
      <c r="AR12" s="619"/>
      <c r="AS12" s="619"/>
      <c r="AT12" s="619"/>
      <c r="AU12" s="619"/>
      <c r="AV12" s="619"/>
      <c r="AW12" s="619"/>
      <c r="AX12" s="619"/>
      <c r="AY12" s="619"/>
      <c r="AZ12" s="619"/>
      <c r="BA12" s="619"/>
      <c r="BB12" s="619"/>
      <c r="BC12" s="619"/>
      <c r="BD12" s="619"/>
      <c r="BE12" s="619"/>
      <c r="BF12" s="620"/>
      <c r="BG12" s="621">
        <v>16280485</v>
      </c>
      <c r="BH12" s="622"/>
      <c r="BI12" s="622"/>
      <c r="BJ12" s="622"/>
      <c r="BK12" s="622"/>
      <c r="BL12" s="622"/>
      <c r="BM12" s="622"/>
      <c r="BN12" s="623"/>
      <c r="BO12" s="659">
        <v>47.2</v>
      </c>
      <c r="BP12" s="659"/>
      <c r="BQ12" s="659"/>
      <c r="BR12" s="659"/>
      <c r="BS12" s="660">
        <v>2002212</v>
      </c>
      <c r="BT12" s="660"/>
      <c r="BU12" s="660"/>
      <c r="BV12" s="660"/>
      <c r="BW12" s="660"/>
      <c r="BX12" s="660"/>
      <c r="BY12" s="660"/>
      <c r="BZ12" s="660"/>
      <c r="CA12" s="660"/>
      <c r="CB12" s="700"/>
      <c r="CD12" s="618" t="s">
        <v>242</v>
      </c>
      <c r="CE12" s="619"/>
      <c r="CF12" s="619"/>
      <c r="CG12" s="619"/>
      <c r="CH12" s="619"/>
      <c r="CI12" s="619"/>
      <c r="CJ12" s="619"/>
      <c r="CK12" s="619"/>
      <c r="CL12" s="619"/>
      <c r="CM12" s="619"/>
      <c r="CN12" s="619"/>
      <c r="CO12" s="619"/>
      <c r="CP12" s="619"/>
      <c r="CQ12" s="620"/>
      <c r="CR12" s="621">
        <v>2995131</v>
      </c>
      <c r="CS12" s="622"/>
      <c r="CT12" s="622"/>
      <c r="CU12" s="622"/>
      <c r="CV12" s="622"/>
      <c r="CW12" s="622"/>
      <c r="CX12" s="622"/>
      <c r="CY12" s="623"/>
      <c r="CZ12" s="659">
        <v>2.2000000000000002</v>
      </c>
      <c r="DA12" s="659"/>
      <c r="DB12" s="659"/>
      <c r="DC12" s="659"/>
      <c r="DD12" s="627">
        <v>52250</v>
      </c>
      <c r="DE12" s="622"/>
      <c r="DF12" s="622"/>
      <c r="DG12" s="622"/>
      <c r="DH12" s="622"/>
      <c r="DI12" s="622"/>
      <c r="DJ12" s="622"/>
      <c r="DK12" s="622"/>
      <c r="DL12" s="622"/>
      <c r="DM12" s="622"/>
      <c r="DN12" s="622"/>
      <c r="DO12" s="622"/>
      <c r="DP12" s="623"/>
      <c r="DQ12" s="627">
        <v>2463063</v>
      </c>
      <c r="DR12" s="622"/>
      <c r="DS12" s="622"/>
      <c r="DT12" s="622"/>
      <c r="DU12" s="622"/>
      <c r="DV12" s="622"/>
      <c r="DW12" s="622"/>
      <c r="DX12" s="622"/>
      <c r="DY12" s="622"/>
      <c r="DZ12" s="622"/>
      <c r="EA12" s="622"/>
      <c r="EB12" s="622"/>
      <c r="EC12" s="658"/>
    </row>
    <row r="13" spans="2:143" ht="11.25" customHeight="1" x14ac:dyDescent="0.15">
      <c r="B13" s="618" t="s">
        <v>243</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244</v>
      </c>
      <c r="AQ13" s="619"/>
      <c r="AR13" s="619"/>
      <c r="AS13" s="619"/>
      <c r="AT13" s="619"/>
      <c r="AU13" s="619"/>
      <c r="AV13" s="619"/>
      <c r="AW13" s="619"/>
      <c r="AX13" s="619"/>
      <c r="AY13" s="619"/>
      <c r="AZ13" s="619"/>
      <c r="BA13" s="619"/>
      <c r="BB13" s="619"/>
      <c r="BC13" s="619"/>
      <c r="BD13" s="619"/>
      <c r="BE13" s="619"/>
      <c r="BF13" s="620"/>
      <c r="BG13" s="621">
        <v>16134915</v>
      </c>
      <c r="BH13" s="622"/>
      <c r="BI13" s="622"/>
      <c r="BJ13" s="622"/>
      <c r="BK13" s="622"/>
      <c r="BL13" s="622"/>
      <c r="BM13" s="622"/>
      <c r="BN13" s="623"/>
      <c r="BO13" s="659">
        <v>46.8</v>
      </c>
      <c r="BP13" s="659"/>
      <c r="BQ13" s="659"/>
      <c r="BR13" s="659"/>
      <c r="BS13" s="660">
        <v>2002212</v>
      </c>
      <c r="BT13" s="660"/>
      <c r="BU13" s="660"/>
      <c r="BV13" s="660"/>
      <c r="BW13" s="660"/>
      <c r="BX13" s="660"/>
      <c r="BY13" s="660"/>
      <c r="BZ13" s="660"/>
      <c r="CA13" s="660"/>
      <c r="CB13" s="700"/>
      <c r="CD13" s="618" t="s">
        <v>245</v>
      </c>
      <c r="CE13" s="619"/>
      <c r="CF13" s="619"/>
      <c r="CG13" s="619"/>
      <c r="CH13" s="619"/>
      <c r="CI13" s="619"/>
      <c r="CJ13" s="619"/>
      <c r="CK13" s="619"/>
      <c r="CL13" s="619"/>
      <c r="CM13" s="619"/>
      <c r="CN13" s="619"/>
      <c r="CO13" s="619"/>
      <c r="CP13" s="619"/>
      <c r="CQ13" s="620"/>
      <c r="CR13" s="621">
        <v>12246095</v>
      </c>
      <c r="CS13" s="622"/>
      <c r="CT13" s="622"/>
      <c r="CU13" s="622"/>
      <c r="CV13" s="622"/>
      <c r="CW13" s="622"/>
      <c r="CX13" s="622"/>
      <c r="CY13" s="623"/>
      <c r="CZ13" s="659">
        <v>9</v>
      </c>
      <c r="DA13" s="659"/>
      <c r="DB13" s="659"/>
      <c r="DC13" s="659"/>
      <c r="DD13" s="627">
        <v>3958276</v>
      </c>
      <c r="DE13" s="622"/>
      <c r="DF13" s="622"/>
      <c r="DG13" s="622"/>
      <c r="DH13" s="622"/>
      <c r="DI13" s="622"/>
      <c r="DJ13" s="622"/>
      <c r="DK13" s="622"/>
      <c r="DL13" s="622"/>
      <c r="DM13" s="622"/>
      <c r="DN13" s="622"/>
      <c r="DO13" s="622"/>
      <c r="DP13" s="623"/>
      <c r="DQ13" s="627">
        <v>7811872</v>
      </c>
      <c r="DR13" s="622"/>
      <c r="DS13" s="622"/>
      <c r="DT13" s="622"/>
      <c r="DU13" s="622"/>
      <c r="DV13" s="622"/>
      <c r="DW13" s="622"/>
      <c r="DX13" s="622"/>
      <c r="DY13" s="622"/>
      <c r="DZ13" s="622"/>
      <c r="EA13" s="622"/>
      <c r="EB13" s="622"/>
      <c r="EC13" s="658"/>
    </row>
    <row r="14" spans="2:143" ht="11.25" customHeight="1" x14ac:dyDescent="0.15">
      <c r="B14" s="618" t="s">
        <v>246</v>
      </c>
      <c r="C14" s="619"/>
      <c r="D14" s="619"/>
      <c r="E14" s="619"/>
      <c r="F14" s="619"/>
      <c r="G14" s="619"/>
      <c r="H14" s="619"/>
      <c r="I14" s="619"/>
      <c r="J14" s="619"/>
      <c r="K14" s="619"/>
      <c r="L14" s="619"/>
      <c r="M14" s="619"/>
      <c r="N14" s="619"/>
      <c r="O14" s="619"/>
      <c r="P14" s="619"/>
      <c r="Q14" s="620"/>
      <c r="R14" s="621">
        <v>4696</v>
      </c>
      <c r="S14" s="622"/>
      <c r="T14" s="622"/>
      <c r="U14" s="622"/>
      <c r="V14" s="622"/>
      <c r="W14" s="622"/>
      <c r="X14" s="622"/>
      <c r="Y14" s="623"/>
      <c r="Z14" s="659">
        <v>0</v>
      </c>
      <c r="AA14" s="659"/>
      <c r="AB14" s="659"/>
      <c r="AC14" s="659"/>
      <c r="AD14" s="660">
        <v>4696</v>
      </c>
      <c r="AE14" s="660"/>
      <c r="AF14" s="660"/>
      <c r="AG14" s="660"/>
      <c r="AH14" s="660"/>
      <c r="AI14" s="660"/>
      <c r="AJ14" s="660"/>
      <c r="AK14" s="660"/>
      <c r="AL14" s="624">
        <v>0</v>
      </c>
      <c r="AM14" s="625"/>
      <c r="AN14" s="625"/>
      <c r="AO14" s="661"/>
      <c r="AP14" s="618" t="s">
        <v>247</v>
      </c>
      <c r="AQ14" s="619"/>
      <c r="AR14" s="619"/>
      <c r="AS14" s="619"/>
      <c r="AT14" s="619"/>
      <c r="AU14" s="619"/>
      <c r="AV14" s="619"/>
      <c r="AW14" s="619"/>
      <c r="AX14" s="619"/>
      <c r="AY14" s="619"/>
      <c r="AZ14" s="619"/>
      <c r="BA14" s="619"/>
      <c r="BB14" s="619"/>
      <c r="BC14" s="619"/>
      <c r="BD14" s="619"/>
      <c r="BE14" s="619"/>
      <c r="BF14" s="620"/>
      <c r="BG14" s="621">
        <v>872214</v>
      </c>
      <c r="BH14" s="622"/>
      <c r="BI14" s="622"/>
      <c r="BJ14" s="622"/>
      <c r="BK14" s="622"/>
      <c r="BL14" s="622"/>
      <c r="BM14" s="622"/>
      <c r="BN14" s="623"/>
      <c r="BO14" s="659">
        <v>2.5</v>
      </c>
      <c r="BP14" s="659"/>
      <c r="BQ14" s="659"/>
      <c r="BR14" s="659"/>
      <c r="BS14" s="660" t="s">
        <v>122</v>
      </c>
      <c r="BT14" s="660"/>
      <c r="BU14" s="660"/>
      <c r="BV14" s="660"/>
      <c r="BW14" s="660"/>
      <c r="BX14" s="660"/>
      <c r="BY14" s="660"/>
      <c r="BZ14" s="660"/>
      <c r="CA14" s="660"/>
      <c r="CB14" s="700"/>
      <c r="CD14" s="618" t="s">
        <v>248</v>
      </c>
      <c r="CE14" s="619"/>
      <c r="CF14" s="619"/>
      <c r="CG14" s="619"/>
      <c r="CH14" s="619"/>
      <c r="CI14" s="619"/>
      <c r="CJ14" s="619"/>
      <c r="CK14" s="619"/>
      <c r="CL14" s="619"/>
      <c r="CM14" s="619"/>
      <c r="CN14" s="619"/>
      <c r="CO14" s="619"/>
      <c r="CP14" s="619"/>
      <c r="CQ14" s="620"/>
      <c r="CR14" s="621">
        <v>4101259</v>
      </c>
      <c r="CS14" s="622"/>
      <c r="CT14" s="622"/>
      <c r="CU14" s="622"/>
      <c r="CV14" s="622"/>
      <c r="CW14" s="622"/>
      <c r="CX14" s="622"/>
      <c r="CY14" s="623"/>
      <c r="CZ14" s="659">
        <v>3</v>
      </c>
      <c r="DA14" s="659"/>
      <c r="DB14" s="659"/>
      <c r="DC14" s="659"/>
      <c r="DD14" s="627" t="s">
        <v>122</v>
      </c>
      <c r="DE14" s="622"/>
      <c r="DF14" s="622"/>
      <c r="DG14" s="622"/>
      <c r="DH14" s="622"/>
      <c r="DI14" s="622"/>
      <c r="DJ14" s="622"/>
      <c r="DK14" s="622"/>
      <c r="DL14" s="622"/>
      <c r="DM14" s="622"/>
      <c r="DN14" s="622"/>
      <c r="DO14" s="622"/>
      <c r="DP14" s="623"/>
      <c r="DQ14" s="627">
        <v>3959687</v>
      </c>
      <c r="DR14" s="622"/>
      <c r="DS14" s="622"/>
      <c r="DT14" s="622"/>
      <c r="DU14" s="622"/>
      <c r="DV14" s="622"/>
      <c r="DW14" s="622"/>
      <c r="DX14" s="622"/>
      <c r="DY14" s="622"/>
      <c r="DZ14" s="622"/>
      <c r="EA14" s="622"/>
      <c r="EB14" s="622"/>
      <c r="EC14" s="658"/>
    </row>
    <row r="15" spans="2:143" ht="11.25" customHeight="1" x14ac:dyDescent="0.15">
      <c r="B15" s="618" t="s">
        <v>249</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250</v>
      </c>
      <c r="AQ15" s="619"/>
      <c r="AR15" s="619"/>
      <c r="AS15" s="619"/>
      <c r="AT15" s="619"/>
      <c r="AU15" s="619"/>
      <c r="AV15" s="619"/>
      <c r="AW15" s="619"/>
      <c r="AX15" s="619"/>
      <c r="AY15" s="619"/>
      <c r="AZ15" s="619"/>
      <c r="BA15" s="619"/>
      <c r="BB15" s="619"/>
      <c r="BC15" s="619"/>
      <c r="BD15" s="619"/>
      <c r="BE15" s="619"/>
      <c r="BF15" s="620"/>
      <c r="BG15" s="621">
        <v>2252619</v>
      </c>
      <c r="BH15" s="622"/>
      <c r="BI15" s="622"/>
      <c r="BJ15" s="622"/>
      <c r="BK15" s="622"/>
      <c r="BL15" s="622"/>
      <c r="BM15" s="622"/>
      <c r="BN15" s="623"/>
      <c r="BO15" s="659">
        <v>6.5</v>
      </c>
      <c r="BP15" s="659"/>
      <c r="BQ15" s="659"/>
      <c r="BR15" s="659"/>
      <c r="BS15" s="660" t="s">
        <v>122</v>
      </c>
      <c r="BT15" s="660"/>
      <c r="BU15" s="660"/>
      <c r="BV15" s="660"/>
      <c r="BW15" s="660"/>
      <c r="BX15" s="660"/>
      <c r="BY15" s="660"/>
      <c r="BZ15" s="660"/>
      <c r="CA15" s="660"/>
      <c r="CB15" s="700"/>
      <c r="CD15" s="618" t="s">
        <v>251</v>
      </c>
      <c r="CE15" s="619"/>
      <c r="CF15" s="619"/>
      <c r="CG15" s="619"/>
      <c r="CH15" s="619"/>
      <c r="CI15" s="619"/>
      <c r="CJ15" s="619"/>
      <c r="CK15" s="619"/>
      <c r="CL15" s="619"/>
      <c r="CM15" s="619"/>
      <c r="CN15" s="619"/>
      <c r="CO15" s="619"/>
      <c r="CP15" s="619"/>
      <c r="CQ15" s="620"/>
      <c r="CR15" s="621">
        <v>19188166</v>
      </c>
      <c r="CS15" s="622"/>
      <c r="CT15" s="622"/>
      <c r="CU15" s="622"/>
      <c r="CV15" s="622"/>
      <c r="CW15" s="622"/>
      <c r="CX15" s="622"/>
      <c r="CY15" s="623"/>
      <c r="CZ15" s="659">
        <v>14</v>
      </c>
      <c r="DA15" s="659"/>
      <c r="DB15" s="659"/>
      <c r="DC15" s="659"/>
      <c r="DD15" s="627">
        <v>9257609</v>
      </c>
      <c r="DE15" s="622"/>
      <c r="DF15" s="622"/>
      <c r="DG15" s="622"/>
      <c r="DH15" s="622"/>
      <c r="DI15" s="622"/>
      <c r="DJ15" s="622"/>
      <c r="DK15" s="622"/>
      <c r="DL15" s="622"/>
      <c r="DM15" s="622"/>
      <c r="DN15" s="622"/>
      <c r="DO15" s="622"/>
      <c r="DP15" s="623"/>
      <c r="DQ15" s="627">
        <v>9445432</v>
      </c>
      <c r="DR15" s="622"/>
      <c r="DS15" s="622"/>
      <c r="DT15" s="622"/>
      <c r="DU15" s="622"/>
      <c r="DV15" s="622"/>
      <c r="DW15" s="622"/>
      <c r="DX15" s="622"/>
      <c r="DY15" s="622"/>
      <c r="DZ15" s="622"/>
      <c r="EA15" s="622"/>
      <c r="EB15" s="622"/>
      <c r="EC15" s="658"/>
    </row>
    <row r="16" spans="2:143" ht="11.25" customHeight="1" x14ac:dyDescent="0.15">
      <c r="B16" s="618" t="s">
        <v>252</v>
      </c>
      <c r="C16" s="619"/>
      <c r="D16" s="619"/>
      <c r="E16" s="619"/>
      <c r="F16" s="619"/>
      <c r="G16" s="619"/>
      <c r="H16" s="619"/>
      <c r="I16" s="619"/>
      <c r="J16" s="619"/>
      <c r="K16" s="619"/>
      <c r="L16" s="619"/>
      <c r="M16" s="619"/>
      <c r="N16" s="619"/>
      <c r="O16" s="619"/>
      <c r="P16" s="619"/>
      <c r="Q16" s="620"/>
      <c r="R16" s="621">
        <v>81133</v>
      </c>
      <c r="S16" s="622"/>
      <c r="T16" s="622"/>
      <c r="U16" s="622"/>
      <c r="V16" s="622"/>
      <c r="W16" s="622"/>
      <c r="X16" s="622"/>
      <c r="Y16" s="623"/>
      <c r="Z16" s="659">
        <v>0.1</v>
      </c>
      <c r="AA16" s="659"/>
      <c r="AB16" s="659"/>
      <c r="AC16" s="659"/>
      <c r="AD16" s="660">
        <v>81133</v>
      </c>
      <c r="AE16" s="660"/>
      <c r="AF16" s="660"/>
      <c r="AG16" s="660"/>
      <c r="AH16" s="660"/>
      <c r="AI16" s="660"/>
      <c r="AJ16" s="660"/>
      <c r="AK16" s="660"/>
      <c r="AL16" s="624">
        <v>0.1</v>
      </c>
      <c r="AM16" s="625"/>
      <c r="AN16" s="625"/>
      <c r="AO16" s="661"/>
      <c r="AP16" s="618" t="s">
        <v>253</v>
      </c>
      <c r="AQ16" s="619"/>
      <c r="AR16" s="619"/>
      <c r="AS16" s="619"/>
      <c r="AT16" s="619"/>
      <c r="AU16" s="619"/>
      <c r="AV16" s="619"/>
      <c r="AW16" s="619"/>
      <c r="AX16" s="619"/>
      <c r="AY16" s="619"/>
      <c r="AZ16" s="619"/>
      <c r="BA16" s="619"/>
      <c r="BB16" s="619"/>
      <c r="BC16" s="619"/>
      <c r="BD16" s="619"/>
      <c r="BE16" s="619"/>
      <c r="BF16" s="620"/>
      <c r="BG16" s="621">
        <v>304</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700"/>
      <c r="CD16" s="618" t="s">
        <v>254</v>
      </c>
      <c r="CE16" s="619"/>
      <c r="CF16" s="619"/>
      <c r="CG16" s="619"/>
      <c r="CH16" s="619"/>
      <c r="CI16" s="619"/>
      <c r="CJ16" s="619"/>
      <c r="CK16" s="619"/>
      <c r="CL16" s="619"/>
      <c r="CM16" s="619"/>
      <c r="CN16" s="619"/>
      <c r="CO16" s="619"/>
      <c r="CP16" s="619"/>
      <c r="CQ16" s="620"/>
      <c r="CR16" s="621">
        <v>73250</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8398</v>
      </c>
      <c r="DR16" s="622"/>
      <c r="DS16" s="622"/>
      <c r="DT16" s="622"/>
      <c r="DU16" s="622"/>
      <c r="DV16" s="622"/>
      <c r="DW16" s="622"/>
      <c r="DX16" s="622"/>
      <c r="DY16" s="622"/>
      <c r="DZ16" s="622"/>
      <c r="EA16" s="622"/>
      <c r="EB16" s="622"/>
      <c r="EC16" s="658"/>
    </row>
    <row r="17" spans="2:133" ht="11.25" customHeight="1" x14ac:dyDescent="0.15">
      <c r="B17" s="618" t="s">
        <v>255</v>
      </c>
      <c r="C17" s="619"/>
      <c r="D17" s="619"/>
      <c r="E17" s="619"/>
      <c r="F17" s="619"/>
      <c r="G17" s="619"/>
      <c r="H17" s="619"/>
      <c r="I17" s="619"/>
      <c r="J17" s="619"/>
      <c r="K17" s="619"/>
      <c r="L17" s="619"/>
      <c r="M17" s="619"/>
      <c r="N17" s="619"/>
      <c r="O17" s="619"/>
      <c r="P17" s="619"/>
      <c r="Q17" s="620"/>
      <c r="R17" s="621">
        <v>478814</v>
      </c>
      <c r="S17" s="622"/>
      <c r="T17" s="622"/>
      <c r="U17" s="622"/>
      <c r="V17" s="622"/>
      <c r="W17" s="622"/>
      <c r="X17" s="622"/>
      <c r="Y17" s="623"/>
      <c r="Z17" s="659">
        <v>0.3</v>
      </c>
      <c r="AA17" s="659"/>
      <c r="AB17" s="659"/>
      <c r="AC17" s="659"/>
      <c r="AD17" s="660">
        <v>478814</v>
      </c>
      <c r="AE17" s="660"/>
      <c r="AF17" s="660"/>
      <c r="AG17" s="660"/>
      <c r="AH17" s="660"/>
      <c r="AI17" s="660"/>
      <c r="AJ17" s="660"/>
      <c r="AK17" s="660"/>
      <c r="AL17" s="624">
        <v>0.7</v>
      </c>
      <c r="AM17" s="625"/>
      <c r="AN17" s="625"/>
      <c r="AO17" s="661"/>
      <c r="AP17" s="618" t="s">
        <v>256</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257</v>
      </c>
      <c r="CE17" s="619"/>
      <c r="CF17" s="619"/>
      <c r="CG17" s="619"/>
      <c r="CH17" s="619"/>
      <c r="CI17" s="619"/>
      <c r="CJ17" s="619"/>
      <c r="CK17" s="619"/>
      <c r="CL17" s="619"/>
      <c r="CM17" s="619"/>
      <c r="CN17" s="619"/>
      <c r="CO17" s="619"/>
      <c r="CP17" s="619"/>
      <c r="CQ17" s="620"/>
      <c r="CR17" s="621">
        <v>12628588</v>
      </c>
      <c r="CS17" s="622"/>
      <c r="CT17" s="622"/>
      <c r="CU17" s="622"/>
      <c r="CV17" s="622"/>
      <c r="CW17" s="622"/>
      <c r="CX17" s="622"/>
      <c r="CY17" s="623"/>
      <c r="CZ17" s="659">
        <v>9.1999999999999993</v>
      </c>
      <c r="DA17" s="659"/>
      <c r="DB17" s="659"/>
      <c r="DC17" s="659"/>
      <c r="DD17" s="627" t="s">
        <v>122</v>
      </c>
      <c r="DE17" s="622"/>
      <c r="DF17" s="622"/>
      <c r="DG17" s="622"/>
      <c r="DH17" s="622"/>
      <c r="DI17" s="622"/>
      <c r="DJ17" s="622"/>
      <c r="DK17" s="622"/>
      <c r="DL17" s="622"/>
      <c r="DM17" s="622"/>
      <c r="DN17" s="622"/>
      <c r="DO17" s="622"/>
      <c r="DP17" s="623"/>
      <c r="DQ17" s="627">
        <v>12477329</v>
      </c>
      <c r="DR17" s="622"/>
      <c r="DS17" s="622"/>
      <c r="DT17" s="622"/>
      <c r="DU17" s="622"/>
      <c r="DV17" s="622"/>
      <c r="DW17" s="622"/>
      <c r="DX17" s="622"/>
      <c r="DY17" s="622"/>
      <c r="DZ17" s="622"/>
      <c r="EA17" s="622"/>
      <c r="EB17" s="622"/>
      <c r="EC17" s="658"/>
    </row>
    <row r="18" spans="2:133" ht="11.25" customHeight="1" x14ac:dyDescent="0.15">
      <c r="B18" s="618" t="s">
        <v>258</v>
      </c>
      <c r="C18" s="619"/>
      <c r="D18" s="619"/>
      <c r="E18" s="619"/>
      <c r="F18" s="619"/>
      <c r="G18" s="619"/>
      <c r="H18" s="619"/>
      <c r="I18" s="619"/>
      <c r="J18" s="619"/>
      <c r="K18" s="619"/>
      <c r="L18" s="619"/>
      <c r="M18" s="619"/>
      <c r="N18" s="619"/>
      <c r="O18" s="619"/>
      <c r="P18" s="619"/>
      <c r="Q18" s="620"/>
      <c r="R18" s="621">
        <v>291324</v>
      </c>
      <c r="S18" s="622"/>
      <c r="T18" s="622"/>
      <c r="U18" s="622"/>
      <c r="V18" s="622"/>
      <c r="W18" s="622"/>
      <c r="X18" s="622"/>
      <c r="Y18" s="623"/>
      <c r="Z18" s="659">
        <v>0.2</v>
      </c>
      <c r="AA18" s="659"/>
      <c r="AB18" s="659"/>
      <c r="AC18" s="659"/>
      <c r="AD18" s="660">
        <v>291324</v>
      </c>
      <c r="AE18" s="660"/>
      <c r="AF18" s="660"/>
      <c r="AG18" s="660"/>
      <c r="AH18" s="660"/>
      <c r="AI18" s="660"/>
      <c r="AJ18" s="660"/>
      <c r="AK18" s="660"/>
      <c r="AL18" s="624">
        <v>0.4</v>
      </c>
      <c r="AM18" s="625"/>
      <c r="AN18" s="625"/>
      <c r="AO18" s="661"/>
      <c r="AP18" s="618" t="s">
        <v>259</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260</v>
      </c>
      <c r="CE18" s="619"/>
      <c r="CF18" s="619"/>
      <c r="CG18" s="619"/>
      <c r="CH18" s="619"/>
      <c r="CI18" s="619"/>
      <c r="CJ18" s="619"/>
      <c r="CK18" s="619"/>
      <c r="CL18" s="619"/>
      <c r="CM18" s="619"/>
      <c r="CN18" s="619"/>
      <c r="CO18" s="619"/>
      <c r="CP18" s="619"/>
      <c r="CQ18" s="620"/>
      <c r="CR18" s="621">
        <v>603478</v>
      </c>
      <c r="CS18" s="622"/>
      <c r="CT18" s="622"/>
      <c r="CU18" s="622"/>
      <c r="CV18" s="622"/>
      <c r="CW18" s="622"/>
      <c r="CX18" s="622"/>
      <c r="CY18" s="623"/>
      <c r="CZ18" s="659">
        <v>0.4</v>
      </c>
      <c r="DA18" s="659"/>
      <c r="DB18" s="659"/>
      <c r="DC18" s="659"/>
      <c r="DD18" s="627" t="s">
        <v>122</v>
      </c>
      <c r="DE18" s="622"/>
      <c r="DF18" s="622"/>
      <c r="DG18" s="622"/>
      <c r="DH18" s="622"/>
      <c r="DI18" s="622"/>
      <c r="DJ18" s="622"/>
      <c r="DK18" s="622"/>
      <c r="DL18" s="622"/>
      <c r="DM18" s="622"/>
      <c r="DN18" s="622"/>
      <c r="DO18" s="622"/>
      <c r="DP18" s="623"/>
      <c r="DQ18" s="627">
        <v>602488</v>
      </c>
      <c r="DR18" s="622"/>
      <c r="DS18" s="622"/>
      <c r="DT18" s="622"/>
      <c r="DU18" s="622"/>
      <c r="DV18" s="622"/>
      <c r="DW18" s="622"/>
      <c r="DX18" s="622"/>
      <c r="DY18" s="622"/>
      <c r="DZ18" s="622"/>
      <c r="EA18" s="622"/>
      <c r="EB18" s="622"/>
      <c r="EC18" s="658"/>
    </row>
    <row r="19" spans="2:133" ht="11.25" customHeight="1" x14ac:dyDescent="0.15">
      <c r="B19" s="618" t="s">
        <v>261</v>
      </c>
      <c r="C19" s="619"/>
      <c r="D19" s="619"/>
      <c r="E19" s="619"/>
      <c r="F19" s="619"/>
      <c r="G19" s="619"/>
      <c r="H19" s="619"/>
      <c r="I19" s="619"/>
      <c r="J19" s="619"/>
      <c r="K19" s="619"/>
      <c r="L19" s="619"/>
      <c r="M19" s="619"/>
      <c r="N19" s="619"/>
      <c r="O19" s="619"/>
      <c r="P19" s="619"/>
      <c r="Q19" s="620"/>
      <c r="R19" s="621">
        <v>278232</v>
      </c>
      <c r="S19" s="622"/>
      <c r="T19" s="622"/>
      <c r="U19" s="622"/>
      <c r="V19" s="622"/>
      <c r="W19" s="622"/>
      <c r="X19" s="622"/>
      <c r="Y19" s="623"/>
      <c r="Z19" s="659">
        <v>0.2</v>
      </c>
      <c r="AA19" s="659"/>
      <c r="AB19" s="659"/>
      <c r="AC19" s="659"/>
      <c r="AD19" s="660">
        <v>278232</v>
      </c>
      <c r="AE19" s="660"/>
      <c r="AF19" s="660"/>
      <c r="AG19" s="660"/>
      <c r="AH19" s="660"/>
      <c r="AI19" s="660"/>
      <c r="AJ19" s="660"/>
      <c r="AK19" s="660"/>
      <c r="AL19" s="624">
        <v>0.4</v>
      </c>
      <c r="AM19" s="625"/>
      <c r="AN19" s="625"/>
      <c r="AO19" s="661"/>
      <c r="AP19" s="618" t="s">
        <v>262</v>
      </c>
      <c r="AQ19" s="619"/>
      <c r="AR19" s="619"/>
      <c r="AS19" s="619"/>
      <c r="AT19" s="619"/>
      <c r="AU19" s="619"/>
      <c r="AV19" s="619"/>
      <c r="AW19" s="619"/>
      <c r="AX19" s="619"/>
      <c r="AY19" s="619"/>
      <c r="AZ19" s="619"/>
      <c r="BA19" s="619"/>
      <c r="BB19" s="619"/>
      <c r="BC19" s="619"/>
      <c r="BD19" s="619"/>
      <c r="BE19" s="619"/>
      <c r="BF19" s="620"/>
      <c r="BG19" s="621">
        <v>46810</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700"/>
      <c r="CD19" s="618" t="s">
        <v>263</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264</v>
      </c>
      <c r="C20" s="689"/>
      <c r="D20" s="689"/>
      <c r="E20" s="689"/>
      <c r="F20" s="689"/>
      <c r="G20" s="689"/>
      <c r="H20" s="689"/>
      <c r="I20" s="689"/>
      <c r="J20" s="689"/>
      <c r="K20" s="689"/>
      <c r="L20" s="689"/>
      <c r="M20" s="689"/>
      <c r="N20" s="689"/>
      <c r="O20" s="689"/>
      <c r="P20" s="689"/>
      <c r="Q20" s="690"/>
      <c r="R20" s="621">
        <v>13092</v>
      </c>
      <c r="S20" s="622"/>
      <c r="T20" s="622"/>
      <c r="U20" s="622"/>
      <c r="V20" s="622"/>
      <c r="W20" s="622"/>
      <c r="X20" s="622"/>
      <c r="Y20" s="623"/>
      <c r="Z20" s="659">
        <v>0</v>
      </c>
      <c r="AA20" s="659"/>
      <c r="AB20" s="659"/>
      <c r="AC20" s="659"/>
      <c r="AD20" s="660">
        <v>13092</v>
      </c>
      <c r="AE20" s="660"/>
      <c r="AF20" s="660"/>
      <c r="AG20" s="660"/>
      <c r="AH20" s="660"/>
      <c r="AI20" s="660"/>
      <c r="AJ20" s="660"/>
      <c r="AK20" s="660"/>
      <c r="AL20" s="624">
        <v>0</v>
      </c>
      <c r="AM20" s="625"/>
      <c r="AN20" s="625"/>
      <c r="AO20" s="661"/>
      <c r="AP20" s="618" t="s">
        <v>265</v>
      </c>
      <c r="AQ20" s="619"/>
      <c r="AR20" s="619"/>
      <c r="AS20" s="619"/>
      <c r="AT20" s="619"/>
      <c r="AU20" s="619"/>
      <c r="AV20" s="619"/>
      <c r="AW20" s="619"/>
      <c r="AX20" s="619"/>
      <c r="AY20" s="619"/>
      <c r="AZ20" s="619"/>
      <c r="BA20" s="619"/>
      <c r="BB20" s="619"/>
      <c r="BC20" s="619"/>
      <c r="BD20" s="619"/>
      <c r="BE20" s="619"/>
      <c r="BF20" s="620"/>
      <c r="BG20" s="621">
        <v>46810</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700"/>
      <c r="CD20" s="618" t="s">
        <v>266</v>
      </c>
      <c r="CE20" s="619"/>
      <c r="CF20" s="619"/>
      <c r="CG20" s="619"/>
      <c r="CH20" s="619"/>
      <c r="CI20" s="619"/>
      <c r="CJ20" s="619"/>
      <c r="CK20" s="619"/>
      <c r="CL20" s="619"/>
      <c r="CM20" s="619"/>
      <c r="CN20" s="619"/>
      <c r="CO20" s="619"/>
      <c r="CP20" s="619"/>
      <c r="CQ20" s="620"/>
      <c r="CR20" s="621">
        <v>136641299</v>
      </c>
      <c r="CS20" s="622"/>
      <c r="CT20" s="622"/>
      <c r="CU20" s="622"/>
      <c r="CV20" s="622"/>
      <c r="CW20" s="622"/>
      <c r="CX20" s="622"/>
      <c r="CY20" s="623"/>
      <c r="CZ20" s="659">
        <v>100</v>
      </c>
      <c r="DA20" s="659"/>
      <c r="DB20" s="659"/>
      <c r="DC20" s="659"/>
      <c r="DD20" s="627">
        <v>13965960</v>
      </c>
      <c r="DE20" s="622"/>
      <c r="DF20" s="622"/>
      <c r="DG20" s="622"/>
      <c r="DH20" s="622"/>
      <c r="DI20" s="622"/>
      <c r="DJ20" s="622"/>
      <c r="DK20" s="622"/>
      <c r="DL20" s="622"/>
      <c r="DM20" s="622"/>
      <c r="DN20" s="622"/>
      <c r="DO20" s="622"/>
      <c r="DP20" s="623"/>
      <c r="DQ20" s="627">
        <v>82760293</v>
      </c>
      <c r="DR20" s="622"/>
      <c r="DS20" s="622"/>
      <c r="DT20" s="622"/>
      <c r="DU20" s="622"/>
      <c r="DV20" s="622"/>
      <c r="DW20" s="622"/>
      <c r="DX20" s="622"/>
      <c r="DY20" s="622"/>
      <c r="DZ20" s="622"/>
      <c r="EA20" s="622"/>
      <c r="EB20" s="622"/>
      <c r="EC20" s="658"/>
    </row>
    <row r="21" spans="2:133" ht="11.25" customHeight="1" x14ac:dyDescent="0.15">
      <c r="B21" s="618" t="s">
        <v>267</v>
      </c>
      <c r="C21" s="619"/>
      <c r="D21" s="619"/>
      <c r="E21" s="619"/>
      <c r="F21" s="619"/>
      <c r="G21" s="619"/>
      <c r="H21" s="619"/>
      <c r="I21" s="619"/>
      <c r="J21" s="619"/>
      <c r="K21" s="619"/>
      <c r="L21" s="619"/>
      <c r="M21" s="619"/>
      <c r="N21" s="619"/>
      <c r="O21" s="619"/>
      <c r="P21" s="619"/>
      <c r="Q21" s="620"/>
      <c r="R21" s="621">
        <v>30178884</v>
      </c>
      <c r="S21" s="622"/>
      <c r="T21" s="622"/>
      <c r="U21" s="622"/>
      <c r="V21" s="622"/>
      <c r="W21" s="622"/>
      <c r="X21" s="622"/>
      <c r="Y21" s="623"/>
      <c r="Z21" s="659">
        <v>21.1</v>
      </c>
      <c r="AA21" s="659"/>
      <c r="AB21" s="659"/>
      <c r="AC21" s="659"/>
      <c r="AD21" s="660">
        <v>26670995</v>
      </c>
      <c r="AE21" s="660"/>
      <c r="AF21" s="660"/>
      <c r="AG21" s="660"/>
      <c r="AH21" s="660"/>
      <c r="AI21" s="660"/>
      <c r="AJ21" s="660"/>
      <c r="AK21" s="660"/>
      <c r="AL21" s="624">
        <v>37.9</v>
      </c>
      <c r="AM21" s="625"/>
      <c r="AN21" s="625"/>
      <c r="AO21" s="661"/>
      <c r="AP21" s="618" t="s">
        <v>268</v>
      </c>
      <c r="AQ21" s="698"/>
      <c r="AR21" s="698"/>
      <c r="AS21" s="698"/>
      <c r="AT21" s="698"/>
      <c r="AU21" s="698"/>
      <c r="AV21" s="698"/>
      <c r="AW21" s="698"/>
      <c r="AX21" s="698"/>
      <c r="AY21" s="698"/>
      <c r="AZ21" s="698"/>
      <c r="BA21" s="698"/>
      <c r="BB21" s="698"/>
      <c r="BC21" s="698"/>
      <c r="BD21" s="698"/>
      <c r="BE21" s="698"/>
      <c r="BF21" s="699"/>
      <c r="BG21" s="621">
        <v>46727</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269</v>
      </c>
      <c r="C22" s="619"/>
      <c r="D22" s="619"/>
      <c r="E22" s="619"/>
      <c r="F22" s="619"/>
      <c r="G22" s="619"/>
      <c r="H22" s="619"/>
      <c r="I22" s="619"/>
      <c r="J22" s="619"/>
      <c r="K22" s="619"/>
      <c r="L22" s="619"/>
      <c r="M22" s="619"/>
      <c r="N22" s="619"/>
      <c r="O22" s="619"/>
      <c r="P22" s="619"/>
      <c r="Q22" s="620"/>
      <c r="R22" s="621">
        <v>26670995</v>
      </c>
      <c r="S22" s="622"/>
      <c r="T22" s="622"/>
      <c r="U22" s="622"/>
      <c r="V22" s="622"/>
      <c r="W22" s="622"/>
      <c r="X22" s="622"/>
      <c r="Y22" s="623"/>
      <c r="Z22" s="659">
        <v>18.600000000000001</v>
      </c>
      <c r="AA22" s="659"/>
      <c r="AB22" s="659"/>
      <c r="AC22" s="659"/>
      <c r="AD22" s="660">
        <v>26670995</v>
      </c>
      <c r="AE22" s="660"/>
      <c r="AF22" s="660"/>
      <c r="AG22" s="660"/>
      <c r="AH22" s="660"/>
      <c r="AI22" s="660"/>
      <c r="AJ22" s="660"/>
      <c r="AK22" s="660"/>
      <c r="AL22" s="624">
        <v>37.9</v>
      </c>
      <c r="AM22" s="625"/>
      <c r="AN22" s="625"/>
      <c r="AO22" s="661"/>
      <c r="AP22" s="618" t="s">
        <v>270</v>
      </c>
      <c r="AQ22" s="698"/>
      <c r="AR22" s="698"/>
      <c r="AS22" s="698"/>
      <c r="AT22" s="698"/>
      <c r="AU22" s="698"/>
      <c r="AV22" s="698"/>
      <c r="AW22" s="698"/>
      <c r="AX22" s="698"/>
      <c r="AY22" s="698"/>
      <c r="AZ22" s="698"/>
      <c r="BA22" s="698"/>
      <c r="BB22" s="698"/>
      <c r="BC22" s="698"/>
      <c r="BD22" s="698"/>
      <c r="BE22" s="698"/>
      <c r="BF22" s="699"/>
      <c r="BG22" s="621">
        <v>83</v>
      </c>
      <c r="BH22" s="622"/>
      <c r="BI22" s="622"/>
      <c r="BJ22" s="622"/>
      <c r="BK22" s="622"/>
      <c r="BL22" s="622"/>
      <c r="BM22" s="622"/>
      <c r="BN22" s="623"/>
      <c r="BO22" s="659">
        <v>0</v>
      </c>
      <c r="BP22" s="659"/>
      <c r="BQ22" s="659"/>
      <c r="BR22" s="659"/>
      <c r="BS22" s="660" t="s">
        <v>122</v>
      </c>
      <c r="BT22" s="660"/>
      <c r="BU22" s="660"/>
      <c r="BV22" s="660"/>
      <c r="BW22" s="660"/>
      <c r="BX22" s="660"/>
      <c r="BY22" s="660"/>
      <c r="BZ22" s="660"/>
      <c r="CA22" s="660"/>
      <c r="CB22" s="700"/>
      <c r="CD22" s="673" t="s">
        <v>271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272</v>
      </c>
      <c r="C23" s="619"/>
      <c r="D23" s="619"/>
      <c r="E23" s="619"/>
      <c r="F23" s="619"/>
      <c r="G23" s="619"/>
      <c r="H23" s="619"/>
      <c r="I23" s="619"/>
      <c r="J23" s="619"/>
      <c r="K23" s="619"/>
      <c r="L23" s="619"/>
      <c r="M23" s="619"/>
      <c r="N23" s="619"/>
      <c r="O23" s="619"/>
      <c r="P23" s="619"/>
      <c r="Q23" s="620"/>
      <c r="R23" s="621">
        <v>3507688</v>
      </c>
      <c r="S23" s="622"/>
      <c r="T23" s="622"/>
      <c r="U23" s="622"/>
      <c r="V23" s="622"/>
      <c r="W23" s="622"/>
      <c r="X23" s="622"/>
      <c r="Y23" s="623"/>
      <c r="Z23" s="659">
        <v>2.5</v>
      </c>
      <c r="AA23" s="659"/>
      <c r="AB23" s="659"/>
      <c r="AC23" s="659"/>
      <c r="AD23" s="660" t="s">
        <v>122</v>
      </c>
      <c r="AE23" s="660"/>
      <c r="AF23" s="660"/>
      <c r="AG23" s="660"/>
      <c r="AH23" s="660"/>
      <c r="AI23" s="660"/>
      <c r="AJ23" s="660"/>
      <c r="AK23" s="660"/>
      <c r="AL23" s="624" t="s">
        <v>122</v>
      </c>
      <c r="AM23" s="625"/>
      <c r="AN23" s="625"/>
      <c r="AO23" s="661"/>
      <c r="AP23" s="618" t="s">
        <v>273</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213</v>
      </c>
      <c r="CE23" s="674"/>
      <c r="CF23" s="674"/>
      <c r="CG23" s="674"/>
      <c r="CH23" s="674"/>
      <c r="CI23" s="674"/>
      <c r="CJ23" s="674"/>
      <c r="CK23" s="674"/>
      <c r="CL23" s="674"/>
      <c r="CM23" s="674"/>
      <c r="CN23" s="674"/>
      <c r="CO23" s="674"/>
      <c r="CP23" s="674"/>
      <c r="CQ23" s="675"/>
      <c r="CR23" s="673" t="s">
        <v>274</v>
      </c>
      <c r="CS23" s="674"/>
      <c r="CT23" s="674"/>
      <c r="CU23" s="674"/>
      <c r="CV23" s="674"/>
      <c r="CW23" s="674"/>
      <c r="CX23" s="674"/>
      <c r="CY23" s="675"/>
      <c r="CZ23" s="673" t="s">
        <v>275</v>
      </c>
      <c r="DA23" s="674"/>
      <c r="DB23" s="674"/>
      <c r="DC23" s="675"/>
      <c r="DD23" s="673" t="s">
        <v>276</v>
      </c>
      <c r="DE23" s="674"/>
      <c r="DF23" s="674"/>
      <c r="DG23" s="674"/>
      <c r="DH23" s="674"/>
      <c r="DI23" s="674"/>
      <c r="DJ23" s="674"/>
      <c r="DK23" s="675"/>
      <c r="DL23" s="711" t="s">
        <v>277</v>
      </c>
      <c r="DM23" s="712"/>
      <c r="DN23" s="712"/>
      <c r="DO23" s="712"/>
      <c r="DP23" s="712"/>
      <c r="DQ23" s="712"/>
      <c r="DR23" s="712"/>
      <c r="DS23" s="712"/>
      <c r="DT23" s="712"/>
      <c r="DU23" s="712"/>
      <c r="DV23" s="713"/>
      <c r="DW23" s="673" t="s">
        <v>278</v>
      </c>
      <c r="DX23" s="674"/>
      <c r="DY23" s="674"/>
      <c r="DZ23" s="674"/>
      <c r="EA23" s="674"/>
      <c r="EB23" s="674"/>
      <c r="EC23" s="675"/>
    </row>
    <row r="24" spans="2:133" ht="11.25" customHeight="1" x14ac:dyDescent="0.15">
      <c r="B24" s="618" t="s">
        <v>279</v>
      </c>
      <c r="C24" s="619"/>
      <c r="D24" s="619"/>
      <c r="E24" s="619"/>
      <c r="F24" s="619"/>
      <c r="G24" s="619"/>
      <c r="H24" s="619"/>
      <c r="I24" s="619"/>
      <c r="J24" s="619"/>
      <c r="K24" s="619"/>
      <c r="L24" s="619"/>
      <c r="M24" s="619"/>
      <c r="N24" s="619"/>
      <c r="O24" s="619"/>
      <c r="P24" s="619"/>
      <c r="Q24" s="620"/>
      <c r="R24" s="621">
        <v>201</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280</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281</v>
      </c>
      <c r="CE24" s="680"/>
      <c r="CF24" s="680"/>
      <c r="CG24" s="680"/>
      <c r="CH24" s="680"/>
      <c r="CI24" s="680"/>
      <c r="CJ24" s="680"/>
      <c r="CK24" s="680"/>
      <c r="CL24" s="680"/>
      <c r="CM24" s="680"/>
      <c r="CN24" s="680"/>
      <c r="CO24" s="680"/>
      <c r="CP24" s="680"/>
      <c r="CQ24" s="681"/>
      <c r="CR24" s="676">
        <v>73781260</v>
      </c>
      <c r="CS24" s="677"/>
      <c r="CT24" s="677"/>
      <c r="CU24" s="677"/>
      <c r="CV24" s="677"/>
      <c r="CW24" s="677"/>
      <c r="CX24" s="677"/>
      <c r="CY24" s="702"/>
      <c r="CZ24" s="703">
        <v>54</v>
      </c>
      <c r="DA24" s="685"/>
      <c r="DB24" s="685"/>
      <c r="DC24" s="705"/>
      <c r="DD24" s="701">
        <v>41589535</v>
      </c>
      <c r="DE24" s="677"/>
      <c r="DF24" s="677"/>
      <c r="DG24" s="677"/>
      <c r="DH24" s="677"/>
      <c r="DI24" s="677"/>
      <c r="DJ24" s="677"/>
      <c r="DK24" s="702"/>
      <c r="DL24" s="701">
        <v>35729399</v>
      </c>
      <c r="DM24" s="677"/>
      <c r="DN24" s="677"/>
      <c r="DO24" s="677"/>
      <c r="DP24" s="677"/>
      <c r="DQ24" s="677"/>
      <c r="DR24" s="677"/>
      <c r="DS24" s="677"/>
      <c r="DT24" s="677"/>
      <c r="DU24" s="677"/>
      <c r="DV24" s="702"/>
      <c r="DW24" s="703">
        <v>49.7</v>
      </c>
      <c r="DX24" s="685"/>
      <c r="DY24" s="685"/>
      <c r="DZ24" s="685"/>
      <c r="EA24" s="685"/>
      <c r="EB24" s="685"/>
      <c r="EC24" s="704"/>
    </row>
    <row r="25" spans="2:133" ht="11.25" customHeight="1" x14ac:dyDescent="0.15">
      <c r="B25" s="618" t="s">
        <v>282</v>
      </c>
      <c r="C25" s="619"/>
      <c r="D25" s="619"/>
      <c r="E25" s="619"/>
      <c r="F25" s="619"/>
      <c r="G25" s="619"/>
      <c r="H25" s="619"/>
      <c r="I25" s="619"/>
      <c r="J25" s="619"/>
      <c r="K25" s="619"/>
      <c r="L25" s="619"/>
      <c r="M25" s="619"/>
      <c r="N25" s="619"/>
      <c r="O25" s="619"/>
      <c r="P25" s="619"/>
      <c r="Q25" s="620"/>
      <c r="R25" s="621">
        <v>73675955</v>
      </c>
      <c r="S25" s="622"/>
      <c r="T25" s="622"/>
      <c r="U25" s="622"/>
      <c r="V25" s="622"/>
      <c r="W25" s="622"/>
      <c r="X25" s="622"/>
      <c r="Y25" s="623"/>
      <c r="Z25" s="659">
        <v>51.5</v>
      </c>
      <c r="AA25" s="659"/>
      <c r="AB25" s="659"/>
      <c r="AC25" s="659"/>
      <c r="AD25" s="660">
        <v>70168066</v>
      </c>
      <c r="AE25" s="660"/>
      <c r="AF25" s="660"/>
      <c r="AG25" s="660"/>
      <c r="AH25" s="660"/>
      <c r="AI25" s="660"/>
      <c r="AJ25" s="660"/>
      <c r="AK25" s="660"/>
      <c r="AL25" s="624">
        <v>99.6</v>
      </c>
      <c r="AM25" s="625"/>
      <c r="AN25" s="625"/>
      <c r="AO25" s="661"/>
      <c r="AP25" s="618" t="s">
        <v>283</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284</v>
      </c>
      <c r="CE25" s="619"/>
      <c r="CF25" s="619"/>
      <c r="CG25" s="619"/>
      <c r="CH25" s="619"/>
      <c r="CI25" s="619"/>
      <c r="CJ25" s="619"/>
      <c r="CK25" s="619"/>
      <c r="CL25" s="619"/>
      <c r="CM25" s="619"/>
      <c r="CN25" s="619"/>
      <c r="CO25" s="619"/>
      <c r="CP25" s="619"/>
      <c r="CQ25" s="620"/>
      <c r="CR25" s="621">
        <v>13100531</v>
      </c>
      <c r="CS25" s="634"/>
      <c r="CT25" s="634"/>
      <c r="CU25" s="634"/>
      <c r="CV25" s="634"/>
      <c r="CW25" s="634"/>
      <c r="CX25" s="634"/>
      <c r="CY25" s="635"/>
      <c r="CZ25" s="624">
        <v>9.6</v>
      </c>
      <c r="DA25" s="636"/>
      <c r="DB25" s="636"/>
      <c r="DC25" s="637"/>
      <c r="DD25" s="627">
        <v>11788507</v>
      </c>
      <c r="DE25" s="634"/>
      <c r="DF25" s="634"/>
      <c r="DG25" s="634"/>
      <c r="DH25" s="634"/>
      <c r="DI25" s="634"/>
      <c r="DJ25" s="634"/>
      <c r="DK25" s="635"/>
      <c r="DL25" s="627">
        <v>10700892</v>
      </c>
      <c r="DM25" s="634"/>
      <c r="DN25" s="634"/>
      <c r="DO25" s="634"/>
      <c r="DP25" s="634"/>
      <c r="DQ25" s="634"/>
      <c r="DR25" s="634"/>
      <c r="DS25" s="634"/>
      <c r="DT25" s="634"/>
      <c r="DU25" s="634"/>
      <c r="DV25" s="635"/>
      <c r="DW25" s="624">
        <v>14.9</v>
      </c>
      <c r="DX25" s="636"/>
      <c r="DY25" s="636"/>
      <c r="DZ25" s="636"/>
      <c r="EA25" s="636"/>
      <c r="EB25" s="636"/>
      <c r="EC25" s="648"/>
    </row>
    <row r="26" spans="2:133" ht="11.25" customHeight="1" x14ac:dyDescent="0.15">
      <c r="B26" s="618" t="s">
        <v>285</v>
      </c>
      <c r="C26" s="619"/>
      <c r="D26" s="619"/>
      <c r="E26" s="619"/>
      <c r="F26" s="619"/>
      <c r="G26" s="619"/>
      <c r="H26" s="619"/>
      <c r="I26" s="619"/>
      <c r="J26" s="619"/>
      <c r="K26" s="619"/>
      <c r="L26" s="619"/>
      <c r="M26" s="619"/>
      <c r="N26" s="619"/>
      <c r="O26" s="619"/>
      <c r="P26" s="619"/>
      <c r="Q26" s="620"/>
      <c r="R26" s="621">
        <v>32789</v>
      </c>
      <c r="S26" s="622"/>
      <c r="T26" s="622"/>
      <c r="U26" s="622"/>
      <c r="V26" s="622"/>
      <c r="W26" s="622"/>
      <c r="X26" s="622"/>
      <c r="Y26" s="623"/>
      <c r="Z26" s="659">
        <v>0</v>
      </c>
      <c r="AA26" s="659"/>
      <c r="AB26" s="659"/>
      <c r="AC26" s="659"/>
      <c r="AD26" s="660">
        <v>32789</v>
      </c>
      <c r="AE26" s="660"/>
      <c r="AF26" s="660"/>
      <c r="AG26" s="660"/>
      <c r="AH26" s="660"/>
      <c r="AI26" s="660"/>
      <c r="AJ26" s="660"/>
      <c r="AK26" s="660"/>
      <c r="AL26" s="624">
        <v>0</v>
      </c>
      <c r="AM26" s="625"/>
      <c r="AN26" s="625"/>
      <c r="AO26" s="661"/>
      <c r="AP26" s="618" t="s">
        <v>286</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287</v>
      </c>
      <c r="CE26" s="619"/>
      <c r="CF26" s="619"/>
      <c r="CG26" s="619"/>
      <c r="CH26" s="619"/>
      <c r="CI26" s="619"/>
      <c r="CJ26" s="619"/>
      <c r="CK26" s="619"/>
      <c r="CL26" s="619"/>
      <c r="CM26" s="619"/>
      <c r="CN26" s="619"/>
      <c r="CO26" s="619"/>
      <c r="CP26" s="619"/>
      <c r="CQ26" s="620"/>
      <c r="CR26" s="621">
        <v>8641510</v>
      </c>
      <c r="CS26" s="622"/>
      <c r="CT26" s="622"/>
      <c r="CU26" s="622"/>
      <c r="CV26" s="622"/>
      <c r="CW26" s="622"/>
      <c r="CX26" s="622"/>
      <c r="CY26" s="623"/>
      <c r="CZ26" s="624">
        <v>6.3</v>
      </c>
      <c r="DA26" s="636"/>
      <c r="DB26" s="636"/>
      <c r="DC26" s="637"/>
      <c r="DD26" s="627">
        <v>7979210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288</v>
      </c>
      <c r="C27" s="619"/>
      <c r="D27" s="619"/>
      <c r="E27" s="619"/>
      <c r="F27" s="619"/>
      <c r="G27" s="619"/>
      <c r="H27" s="619"/>
      <c r="I27" s="619"/>
      <c r="J27" s="619"/>
      <c r="K27" s="619"/>
      <c r="L27" s="619"/>
      <c r="M27" s="619"/>
      <c r="N27" s="619"/>
      <c r="O27" s="619"/>
      <c r="P27" s="619"/>
      <c r="Q27" s="620"/>
      <c r="R27" s="621">
        <v>464723</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289</v>
      </c>
      <c r="AQ27" s="619"/>
      <c r="AR27" s="619"/>
      <c r="AS27" s="619"/>
      <c r="AT27" s="619"/>
      <c r="AU27" s="619"/>
      <c r="AV27" s="619"/>
      <c r="AW27" s="619"/>
      <c r="AX27" s="619"/>
      <c r="AY27" s="619"/>
      <c r="AZ27" s="619"/>
      <c r="BA27" s="619"/>
      <c r="BB27" s="619"/>
      <c r="BC27" s="619"/>
      <c r="BD27" s="619"/>
      <c r="BE27" s="619"/>
      <c r="BF27" s="620"/>
      <c r="BG27" s="621">
        <v>34457870</v>
      </c>
      <c r="BH27" s="622"/>
      <c r="BI27" s="622"/>
      <c r="BJ27" s="622"/>
      <c r="BK27" s="622"/>
      <c r="BL27" s="622"/>
      <c r="BM27" s="622"/>
      <c r="BN27" s="623"/>
      <c r="BO27" s="659">
        <v>100</v>
      </c>
      <c r="BP27" s="659"/>
      <c r="BQ27" s="659"/>
      <c r="BR27" s="659"/>
      <c r="BS27" s="660">
        <v>2481738</v>
      </c>
      <c r="BT27" s="660"/>
      <c r="BU27" s="660"/>
      <c r="BV27" s="660"/>
      <c r="BW27" s="660"/>
      <c r="BX27" s="660"/>
      <c r="BY27" s="660"/>
      <c r="BZ27" s="660"/>
      <c r="CA27" s="660"/>
      <c r="CB27" s="700"/>
      <c r="CD27" s="618" t="s">
        <v>290</v>
      </c>
      <c r="CE27" s="619"/>
      <c r="CF27" s="619"/>
      <c r="CG27" s="619"/>
      <c r="CH27" s="619"/>
      <c r="CI27" s="619"/>
      <c r="CJ27" s="619"/>
      <c r="CK27" s="619"/>
      <c r="CL27" s="619"/>
      <c r="CM27" s="619"/>
      <c r="CN27" s="619"/>
      <c r="CO27" s="619"/>
      <c r="CP27" s="619"/>
      <c r="CQ27" s="620"/>
      <c r="CR27" s="621">
        <v>48052141</v>
      </c>
      <c r="CS27" s="634"/>
      <c r="CT27" s="634"/>
      <c r="CU27" s="634"/>
      <c r="CV27" s="634"/>
      <c r="CW27" s="634"/>
      <c r="CX27" s="634"/>
      <c r="CY27" s="635"/>
      <c r="CZ27" s="624">
        <v>35.200000000000003</v>
      </c>
      <c r="DA27" s="636"/>
      <c r="DB27" s="636"/>
      <c r="DC27" s="637"/>
      <c r="DD27" s="627">
        <v>17323699</v>
      </c>
      <c r="DE27" s="634"/>
      <c r="DF27" s="634"/>
      <c r="DG27" s="634"/>
      <c r="DH27" s="634"/>
      <c r="DI27" s="634"/>
      <c r="DJ27" s="634"/>
      <c r="DK27" s="635"/>
      <c r="DL27" s="627">
        <v>12551178</v>
      </c>
      <c r="DM27" s="634"/>
      <c r="DN27" s="634"/>
      <c r="DO27" s="634"/>
      <c r="DP27" s="634"/>
      <c r="DQ27" s="634"/>
      <c r="DR27" s="634"/>
      <c r="DS27" s="634"/>
      <c r="DT27" s="634"/>
      <c r="DU27" s="634"/>
      <c r="DV27" s="635"/>
      <c r="DW27" s="624">
        <v>17.5</v>
      </c>
      <c r="DX27" s="636"/>
      <c r="DY27" s="636"/>
      <c r="DZ27" s="636"/>
      <c r="EA27" s="636"/>
      <c r="EB27" s="636"/>
      <c r="EC27" s="648"/>
    </row>
    <row r="28" spans="2:133" ht="11.25" customHeight="1" x14ac:dyDescent="0.15">
      <c r="B28" s="618" t="s">
        <v>291</v>
      </c>
      <c r="C28" s="619"/>
      <c r="D28" s="619"/>
      <c r="E28" s="619"/>
      <c r="F28" s="619"/>
      <c r="G28" s="619"/>
      <c r="H28" s="619"/>
      <c r="I28" s="619"/>
      <c r="J28" s="619"/>
      <c r="K28" s="619"/>
      <c r="L28" s="619"/>
      <c r="M28" s="619"/>
      <c r="N28" s="619"/>
      <c r="O28" s="619"/>
      <c r="P28" s="619"/>
      <c r="Q28" s="620"/>
      <c r="R28" s="621">
        <v>1031689</v>
      </c>
      <c r="S28" s="622"/>
      <c r="T28" s="622"/>
      <c r="U28" s="622"/>
      <c r="V28" s="622"/>
      <c r="W28" s="622"/>
      <c r="X28" s="622"/>
      <c r="Y28" s="623"/>
      <c r="Z28" s="659">
        <v>0.7</v>
      </c>
      <c r="AA28" s="659"/>
      <c r="AB28" s="659"/>
      <c r="AC28" s="659"/>
      <c r="AD28" s="660">
        <v>69560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292</v>
      </c>
      <c r="CE28" s="619"/>
      <c r="CF28" s="619"/>
      <c r="CG28" s="619"/>
      <c r="CH28" s="619"/>
      <c r="CI28" s="619"/>
      <c r="CJ28" s="619"/>
      <c r="CK28" s="619"/>
      <c r="CL28" s="619"/>
      <c r="CM28" s="619"/>
      <c r="CN28" s="619"/>
      <c r="CO28" s="619"/>
      <c r="CP28" s="619"/>
      <c r="CQ28" s="620"/>
      <c r="CR28" s="621">
        <v>12628588</v>
      </c>
      <c r="CS28" s="622"/>
      <c r="CT28" s="622"/>
      <c r="CU28" s="622"/>
      <c r="CV28" s="622"/>
      <c r="CW28" s="622"/>
      <c r="CX28" s="622"/>
      <c r="CY28" s="623"/>
      <c r="CZ28" s="624">
        <v>9.1999999999999993</v>
      </c>
      <c r="DA28" s="636"/>
      <c r="DB28" s="636"/>
      <c r="DC28" s="637"/>
      <c r="DD28" s="627">
        <v>12477329</v>
      </c>
      <c r="DE28" s="622"/>
      <c r="DF28" s="622"/>
      <c r="DG28" s="622"/>
      <c r="DH28" s="622"/>
      <c r="DI28" s="622"/>
      <c r="DJ28" s="622"/>
      <c r="DK28" s="623"/>
      <c r="DL28" s="627">
        <v>12477329</v>
      </c>
      <c r="DM28" s="622"/>
      <c r="DN28" s="622"/>
      <c r="DO28" s="622"/>
      <c r="DP28" s="622"/>
      <c r="DQ28" s="622"/>
      <c r="DR28" s="622"/>
      <c r="DS28" s="622"/>
      <c r="DT28" s="622"/>
      <c r="DU28" s="622"/>
      <c r="DV28" s="623"/>
      <c r="DW28" s="624">
        <v>17.399999999999999</v>
      </c>
      <c r="DX28" s="636"/>
      <c r="DY28" s="636"/>
      <c r="DZ28" s="636"/>
      <c r="EA28" s="636"/>
      <c r="EB28" s="636"/>
      <c r="EC28" s="648"/>
    </row>
    <row r="29" spans="2:133" ht="11.25" customHeight="1" x14ac:dyDescent="0.15">
      <c r="B29" s="618" t="s">
        <v>293</v>
      </c>
      <c r="C29" s="619"/>
      <c r="D29" s="619"/>
      <c r="E29" s="619"/>
      <c r="F29" s="619"/>
      <c r="G29" s="619"/>
      <c r="H29" s="619"/>
      <c r="I29" s="619"/>
      <c r="J29" s="619"/>
      <c r="K29" s="619"/>
      <c r="L29" s="619"/>
      <c r="M29" s="619"/>
      <c r="N29" s="619"/>
      <c r="O29" s="619"/>
      <c r="P29" s="619"/>
      <c r="Q29" s="620"/>
      <c r="R29" s="621">
        <v>595327</v>
      </c>
      <c r="S29" s="622"/>
      <c r="T29" s="622"/>
      <c r="U29" s="622"/>
      <c r="V29" s="622"/>
      <c r="W29" s="622"/>
      <c r="X29" s="622"/>
      <c r="Y29" s="623"/>
      <c r="Z29" s="659">
        <v>0.4</v>
      </c>
      <c r="AA29" s="659"/>
      <c r="AB29" s="659"/>
      <c r="AC29" s="659"/>
      <c r="AD29" s="660">
        <v>7</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294</v>
      </c>
      <c r="CE29" s="641"/>
      <c r="CF29" s="618" t="s">
        <v>66</v>
      </c>
      <c r="CG29" s="619"/>
      <c r="CH29" s="619"/>
      <c r="CI29" s="619"/>
      <c r="CJ29" s="619"/>
      <c r="CK29" s="619"/>
      <c r="CL29" s="619"/>
      <c r="CM29" s="619"/>
      <c r="CN29" s="619"/>
      <c r="CO29" s="619"/>
      <c r="CP29" s="619"/>
      <c r="CQ29" s="620"/>
      <c r="CR29" s="621">
        <v>12628538</v>
      </c>
      <c r="CS29" s="634"/>
      <c r="CT29" s="634"/>
      <c r="CU29" s="634"/>
      <c r="CV29" s="634"/>
      <c r="CW29" s="634"/>
      <c r="CX29" s="634"/>
      <c r="CY29" s="635"/>
      <c r="CZ29" s="624">
        <v>9.1999999999999993</v>
      </c>
      <c r="DA29" s="636"/>
      <c r="DB29" s="636"/>
      <c r="DC29" s="637"/>
      <c r="DD29" s="627">
        <v>12477279</v>
      </c>
      <c r="DE29" s="634"/>
      <c r="DF29" s="634"/>
      <c r="DG29" s="634"/>
      <c r="DH29" s="634"/>
      <c r="DI29" s="634"/>
      <c r="DJ29" s="634"/>
      <c r="DK29" s="635"/>
      <c r="DL29" s="627">
        <v>12477279</v>
      </c>
      <c r="DM29" s="634"/>
      <c r="DN29" s="634"/>
      <c r="DO29" s="634"/>
      <c r="DP29" s="634"/>
      <c r="DQ29" s="634"/>
      <c r="DR29" s="634"/>
      <c r="DS29" s="634"/>
      <c r="DT29" s="634"/>
      <c r="DU29" s="634"/>
      <c r="DV29" s="635"/>
      <c r="DW29" s="624">
        <v>17.399999999999999</v>
      </c>
      <c r="DX29" s="636"/>
      <c r="DY29" s="636"/>
      <c r="DZ29" s="636"/>
      <c r="EA29" s="636"/>
      <c r="EB29" s="636"/>
      <c r="EC29" s="648"/>
    </row>
    <row r="30" spans="2:133" ht="11.25" customHeight="1" x14ac:dyDescent="0.15">
      <c r="B30" s="618" t="s">
        <v>295</v>
      </c>
      <c r="C30" s="619"/>
      <c r="D30" s="619"/>
      <c r="E30" s="619"/>
      <c r="F30" s="619"/>
      <c r="G30" s="619"/>
      <c r="H30" s="619"/>
      <c r="I30" s="619"/>
      <c r="J30" s="619"/>
      <c r="K30" s="619"/>
      <c r="L30" s="619"/>
      <c r="M30" s="619"/>
      <c r="N30" s="619"/>
      <c r="O30" s="619"/>
      <c r="P30" s="619"/>
      <c r="Q30" s="620"/>
      <c r="R30" s="621">
        <v>37917164</v>
      </c>
      <c r="S30" s="622"/>
      <c r="T30" s="622"/>
      <c r="U30" s="622"/>
      <c r="V30" s="622"/>
      <c r="W30" s="622"/>
      <c r="X30" s="622"/>
      <c r="Y30" s="623"/>
      <c r="Z30" s="659">
        <v>26.5</v>
      </c>
      <c r="AA30" s="659"/>
      <c r="AB30" s="659"/>
      <c r="AC30" s="659"/>
      <c r="AD30" s="660" t="s">
        <v>122</v>
      </c>
      <c r="AE30" s="660"/>
      <c r="AF30" s="660"/>
      <c r="AG30" s="660"/>
      <c r="AH30" s="660"/>
      <c r="AI30" s="660"/>
      <c r="AJ30" s="660"/>
      <c r="AK30" s="660"/>
      <c r="AL30" s="624" t="s">
        <v>122</v>
      </c>
      <c r="AM30" s="625"/>
      <c r="AN30" s="625"/>
      <c r="AO30" s="661"/>
      <c r="AP30" s="673" t="s">
        <v>213</v>
      </c>
      <c r="AQ30" s="674"/>
      <c r="AR30" s="674"/>
      <c r="AS30" s="674"/>
      <c r="AT30" s="674"/>
      <c r="AU30" s="674"/>
      <c r="AV30" s="674"/>
      <c r="AW30" s="674"/>
      <c r="AX30" s="674"/>
      <c r="AY30" s="674"/>
      <c r="AZ30" s="674"/>
      <c r="BA30" s="674"/>
      <c r="BB30" s="674"/>
      <c r="BC30" s="674"/>
      <c r="BD30" s="674"/>
      <c r="BE30" s="674"/>
      <c r="BF30" s="675"/>
      <c r="BG30" s="673" t="s">
        <v>296</v>
      </c>
      <c r="BH30" s="691"/>
      <c r="BI30" s="691"/>
      <c r="BJ30" s="691"/>
      <c r="BK30" s="691"/>
      <c r="BL30" s="691"/>
      <c r="BM30" s="691"/>
      <c r="BN30" s="691"/>
      <c r="BO30" s="691"/>
      <c r="BP30" s="691"/>
      <c r="BQ30" s="692"/>
      <c r="BR30" s="673" t="s">
        <v>297</v>
      </c>
      <c r="BS30" s="691"/>
      <c r="BT30" s="691"/>
      <c r="BU30" s="691"/>
      <c r="BV30" s="691"/>
      <c r="BW30" s="691"/>
      <c r="BX30" s="691"/>
      <c r="BY30" s="691"/>
      <c r="BZ30" s="691"/>
      <c r="CA30" s="691"/>
      <c r="CB30" s="692"/>
      <c r="CD30" s="642"/>
      <c r="CE30" s="643"/>
      <c r="CF30" s="618" t="s">
        <v>298</v>
      </c>
      <c r="CG30" s="619"/>
      <c r="CH30" s="619"/>
      <c r="CI30" s="619"/>
      <c r="CJ30" s="619"/>
      <c r="CK30" s="619"/>
      <c r="CL30" s="619"/>
      <c r="CM30" s="619"/>
      <c r="CN30" s="619"/>
      <c r="CO30" s="619"/>
      <c r="CP30" s="619"/>
      <c r="CQ30" s="620"/>
      <c r="CR30" s="621">
        <v>12114128</v>
      </c>
      <c r="CS30" s="622"/>
      <c r="CT30" s="622"/>
      <c r="CU30" s="622"/>
      <c r="CV30" s="622"/>
      <c r="CW30" s="622"/>
      <c r="CX30" s="622"/>
      <c r="CY30" s="623"/>
      <c r="CZ30" s="624">
        <v>8.9</v>
      </c>
      <c r="DA30" s="636"/>
      <c r="DB30" s="636"/>
      <c r="DC30" s="637"/>
      <c r="DD30" s="627">
        <v>11963584</v>
      </c>
      <c r="DE30" s="622"/>
      <c r="DF30" s="622"/>
      <c r="DG30" s="622"/>
      <c r="DH30" s="622"/>
      <c r="DI30" s="622"/>
      <c r="DJ30" s="622"/>
      <c r="DK30" s="623"/>
      <c r="DL30" s="627">
        <v>11963584</v>
      </c>
      <c r="DM30" s="622"/>
      <c r="DN30" s="622"/>
      <c r="DO30" s="622"/>
      <c r="DP30" s="622"/>
      <c r="DQ30" s="622"/>
      <c r="DR30" s="622"/>
      <c r="DS30" s="622"/>
      <c r="DT30" s="622"/>
      <c r="DU30" s="622"/>
      <c r="DV30" s="623"/>
      <c r="DW30" s="624">
        <v>16.7</v>
      </c>
      <c r="DX30" s="636"/>
      <c r="DY30" s="636"/>
      <c r="DZ30" s="636"/>
      <c r="EA30" s="636"/>
      <c r="EB30" s="636"/>
      <c r="EC30" s="648"/>
    </row>
    <row r="31" spans="2:133" ht="11.25" customHeight="1" x14ac:dyDescent="0.15">
      <c r="B31" s="688" t="s">
        <v>299</v>
      </c>
      <c r="C31" s="689"/>
      <c r="D31" s="689"/>
      <c r="E31" s="689"/>
      <c r="F31" s="689"/>
      <c r="G31" s="689"/>
      <c r="H31" s="689"/>
      <c r="I31" s="689"/>
      <c r="J31" s="689"/>
      <c r="K31" s="689"/>
      <c r="L31" s="689"/>
      <c r="M31" s="689"/>
      <c r="N31" s="689"/>
      <c r="O31" s="689"/>
      <c r="P31" s="689"/>
      <c r="Q31" s="690"/>
      <c r="R31" s="621">
        <v>3176</v>
      </c>
      <c r="S31" s="622"/>
      <c r="T31" s="622"/>
      <c r="U31" s="622"/>
      <c r="V31" s="622"/>
      <c r="W31" s="622"/>
      <c r="X31" s="622"/>
      <c r="Y31" s="623"/>
      <c r="Z31" s="659">
        <v>0</v>
      </c>
      <c r="AA31" s="659"/>
      <c r="AB31" s="659"/>
      <c r="AC31" s="659"/>
      <c r="AD31" s="660">
        <v>3176</v>
      </c>
      <c r="AE31" s="660"/>
      <c r="AF31" s="660"/>
      <c r="AG31" s="660"/>
      <c r="AH31" s="660"/>
      <c r="AI31" s="660"/>
      <c r="AJ31" s="660"/>
      <c r="AK31" s="660"/>
      <c r="AL31" s="624">
        <v>0</v>
      </c>
      <c r="AM31" s="625"/>
      <c r="AN31" s="625"/>
      <c r="AO31" s="661"/>
      <c r="AP31" s="693" t="s">
        <v>300</v>
      </c>
      <c r="AQ31" s="694"/>
      <c r="AR31" s="694"/>
      <c r="AS31" s="694"/>
      <c r="AT31" s="695" t="s">
        <v>301</v>
      </c>
      <c r="AU31" s="218"/>
      <c r="AV31" s="218"/>
      <c r="AW31" s="218"/>
      <c r="AX31" s="679" t="s">
        <v>179</v>
      </c>
      <c r="AY31" s="680"/>
      <c r="AZ31" s="680"/>
      <c r="BA31" s="680"/>
      <c r="BB31" s="680"/>
      <c r="BC31" s="680"/>
      <c r="BD31" s="680"/>
      <c r="BE31" s="680"/>
      <c r="BF31" s="681"/>
      <c r="BG31" s="683">
        <v>99.1</v>
      </c>
      <c r="BH31" s="684"/>
      <c r="BI31" s="684"/>
      <c r="BJ31" s="684"/>
      <c r="BK31" s="684"/>
      <c r="BL31" s="684"/>
      <c r="BM31" s="685">
        <v>95.8</v>
      </c>
      <c r="BN31" s="684"/>
      <c r="BO31" s="684"/>
      <c r="BP31" s="684"/>
      <c r="BQ31" s="686"/>
      <c r="BR31" s="683">
        <v>99.2</v>
      </c>
      <c r="BS31" s="684"/>
      <c r="BT31" s="684"/>
      <c r="BU31" s="684"/>
      <c r="BV31" s="684"/>
      <c r="BW31" s="684"/>
      <c r="BX31" s="685">
        <v>95.4</v>
      </c>
      <c r="BY31" s="684"/>
      <c r="BZ31" s="684"/>
      <c r="CA31" s="684"/>
      <c r="CB31" s="686"/>
      <c r="CD31" s="642"/>
      <c r="CE31" s="643"/>
      <c r="CF31" s="618" t="s">
        <v>302</v>
      </c>
      <c r="CG31" s="619"/>
      <c r="CH31" s="619"/>
      <c r="CI31" s="619"/>
      <c r="CJ31" s="619"/>
      <c r="CK31" s="619"/>
      <c r="CL31" s="619"/>
      <c r="CM31" s="619"/>
      <c r="CN31" s="619"/>
      <c r="CO31" s="619"/>
      <c r="CP31" s="619"/>
      <c r="CQ31" s="620"/>
      <c r="CR31" s="621">
        <v>514410</v>
      </c>
      <c r="CS31" s="634"/>
      <c r="CT31" s="634"/>
      <c r="CU31" s="634"/>
      <c r="CV31" s="634"/>
      <c r="CW31" s="634"/>
      <c r="CX31" s="634"/>
      <c r="CY31" s="635"/>
      <c r="CZ31" s="624">
        <v>0.4</v>
      </c>
      <c r="DA31" s="636"/>
      <c r="DB31" s="636"/>
      <c r="DC31" s="637"/>
      <c r="DD31" s="627">
        <v>513695</v>
      </c>
      <c r="DE31" s="634"/>
      <c r="DF31" s="634"/>
      <c r="DG31" s="634"/>
      <c r="DH31" s="634"/>
      <c r="DI31" s="634"/>
      <c r="DJ31" s="634"/>
      <c r="DK31" s="635"/>
      <c r="DL31" s="627">
        <v>513695</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303</v>
      </c>
      <c r="C32" s="619"/>
      <c r="D32" s="619"/>
      <c r="E32" s="619"/>
      <c r="F32" s="619"/>
      <c r="G32" s="619"/>
      <c r="H32" s="619"/>
      <c r="I32" s="619"/>
      <c r="J32" s="619"/>
      <c r="K32" s="619"/>
      <c r="L32" s="619"/>
      <c r="M32" s="619"/>
      <c r="N32" s="619"/>
      <c r="O32" s="619"/>
      <c r="P32" s="619"/>
      <c r="Q32" s="620"/>
      <c r="R32" s="621">
        <v>10929409</v>
      </c>
      <c r="S32" s="622"/>
      <c r="T32" s="622"/>
      <c r="U32" s="622"/>
      <c r="V32" s="622"/>
      <c r="W32" s="622"/>
      <c r="X32" s="622"/>
      <c r="Y32" s="623"/>
      <c r="Z32" s="659">
        <v>7.6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304</v>
      </c>
      <c r="AX32" s="618" t="s">
        <v>305</v>
      </c>
      <c r="AY32" s="619"/>
      <c r="AZ32" s="619"/>
      <c r="BA32" s="619"/>
      <c r="BB32" s="619"/>
      <c r="BC32" s="619"/>
      <c r="BD32" s="619"/>
      <c r="BE32" s="619"/>
      <c r="BF32" s="620"/>
      <c r="BG32" s="687">
        <v>99.1</v>
      </c>
      <c r="BH32" s="634"/>
      <c r="BI32" s="634"/>
      <c r="BJ32" s="634"/>
      <c r="BK32" s="634"/>
      <c r="BL32" s="634"/>
      <c r="BM32" s="625">
        <v>96.5</v>
      </c>
      <c r="BN32" s="634"/>
      <c r="BO32" s="634"/>
      <c r="BP32" s="634"/>
      <c r="BQ32" s="657"/>
      <c r="BR32" s="687">
        <v>99.3</v>
      </c>
      <c r="BS32" s="634"/>
      <c r="BT32" s="634"/>
      <c r="BU32" s="634"/>
      <c r="BV32" s="634"/>
      <c r="BW32" s="634"/>
      <c r="BX32" s="625">
        <v>96.3</v>
      </c>
      <c r="BY32" s="634"/>
      <c r="BZ32" s="634"/>
      <c r="CA32" s="634"/>
      <c r="CB32" s="657"/>
      <c r="CD32" s="644"/>
      <c r="CE32" s="645"/>
      <c r="CF32" s="618" t="s">
        <v>306</v>
      </c>
      <c r="CG32" s="619"/>
      <c r="CH32" s="619"/>
      <c r="CI32" s="619"/>
      <c r="CJ32" s="619"/>
      <c r="CK32" s="619"/>
      <c r="CL32" s="619"/>
      <c r="CM32" s="619"/>
      <c r="CN32" s="619"/>
      <c r="CO32" s="619"/>
      <c r="CP32" s="619"/>
      <c r="CQ32" s="620"/>
      <c r="CR32" s="621">
        <v>50</v>
      </c>
      <c r="CS32" s="622"/>
      <c r="CT32" s="622"/>
      <c r="CU32" s="622"/>
      <c r="CV32" s="622"/>
      <c r="CW32" s="622"/>
      <c r="CX32" s="622"/>
      <c r="CY32" s="623"/>
      <c r="CZ32" s="624">
        <v>0</v>
      </c>
      <c r="DA32" s="636"/>
      <c r="DB32" s="636"/>
      <c r="DC32" s="637"/>
      <c r="DD32" s="627">
        <v>50</v>
      </c>
      <c r="DE32" s="622"/>
      <c r="DF32" s="622"/>
      <c r="DG32" s="622"/>
      <c r="DH32" s="622"/>
      <c r="DI32" s="622"/>
      <c r="DJ32" s="622"/>
      <c r="DK32" s="623"/>
      <c r="DL32" s="627">
        <v>50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307</v>
      </c>
      <c r="C33" s="619"/>
      <c r="D33" s="619"/>
      <c r="E33" s="619"/>
      <c r="F33" s="619"/>
      <c r="G33" s="619"/>
      <c r="H33" s="619"/>
      <c r="I33" s="619"/>
      <c r="J33" s="619"/>
      <c r="K33" s="619"/>
      <c r="L33" s="619"/>
      <c r="M33" s="619"/>
      <c r="N33" s="619"/>
      <c r="O33" s="619"/>
      <c r="P33" s="619"/>
      <c r="Q33" s="620"/>
      <c r="R33" s="621">
        <v>187980</v>
      </c>
      <c r="S33" s="622"/>
      <c r="T33" s="622"/>
      <c r="U33" s="622"/>
      <c r="V33" s="622"/>
      <c r="W33" s="622"/>
      <c r="X33" s="622"/>
      <c r="Y33" s="623"/>
      <c r="Z33" s="659">
        <v>0.1</v>
      </c>
      <c r="AA33" s="659"/>
      <c r="AB33" s="659"/>
      <c r="AC33" s="659"/>
      <c r="AD33" s="660">
        <v>126878</v>
      </c>
      <c r="AE33" s="660"/>
      <c r="AF33" s="660"/>
      <c r="AG33" s="660"/>
      <c r="AH33" s="660"/>
      <c r="AI33" s="660"/>
      <c r="AJ33" s="660"/>
      <c r="AK33" s="660"/>
      <c r="AL33" s="624">
        <v>0.2</v>
      </c>
      <c r="AM33" s="625"/>
      <c r="AN33" s="625"/>
      <c r="AO33" s="661"/>
      <c r="AP33" s="664"/>
      <c r="AQ33" s="665"/>
      <c r="AR33" s="665"/>
      <c r="AS33" s="665"/>
      <c r="AT33" s="697"/>
      <c r="AU33" s="219"/>
      <c r="AV33" s="219"/>
      <c r="AW33" s="219"/>
      <c r="AX33" s="602" t="s">
        <v>308</v>
      </c>
      <c r="AY33" s="603"/>
      <c r="AZ33" s="603"/>
      <c r="BA33" s="603"/>
      <c r="BB33" s="603"/>
      <c r="BC33" s="603"/>
      <c r="BD33" s="603"/>
      <c r="BE33" s="603"/>
      <c r="BF33" s="604"/>
      <c r="BG33" s="682">
        <v>99</v>
      </c>
      <c r="BH33" s="606"/>
      <c r="BI33" s="606"/>
      <c r="BJ33" s="606"/>
      <c r="BK33" s="606"/>
      <c r="BL33" s="606"/>
      <c r="BM33" s="652">
        <v>94.6</v>
      </c>
      <c r="BN33" s="606"/>
      <c r="BO33" s="606"/>
      <c r="BP33" s="606"/>
      <c r="BQ33" s="669"/>
      <c r="BR33" s="682">
        <v>99</v>
      </c>
      <c r="BS33" s="606"/>
      <c r="BT33" s="606"/>
      <c r="BU33" s="606"/>
      <c r="BV33" s="606"/>
      <c r="BW33" s="606"/>
      <c r="BX33" s="652">
        <v>94</v>
      </c>
      <c r="BY33" s="606"/>
      <c r="BZ33" s="606"/>
      <c r="CA33" s="606"/>
      <c r="CB33" s="669"/>
      <c r="CD33" s="618" t="s">
        <v>309</v>
      </c>
      <c r="CE33" s="619"/>
      <c r="CF33" s="619"/>
      <c r="CG33" s="619"/>
      <c r="CH33" s="619"/>
      <c r="CI33" s="619"/>
      <c r="CJ33" s="619"/>
      <c r="CK33" s="619"/>
      <c r="CL33" s="619"/>
      <c r="CM33" s="619"/>
      <c r="CN33" s="619"/>
      <c r="CO33" s="619"/>
      <c r="CP33" s="619"/>
      <c r="CQ33" s="620"/>
      <c r="CR33" s="621">
        <v>48820829</v>
      </c>
      <c r="CS33" s="634"/>
      <c r="CT33" s="634"/>
      <c r="CU33" s="634"/>
      <c r="CV33" s="634"/>
      <c r="CW33" s="634"/>
      <c r="CX33" s="634"/>
      <c r="CY33" s="635"/>
      <c r="CZ33" s="624">
        <v>35.700000000000003</v>
      </c>
      <c r="DA33" s="636"/>
      <c r="DB33" s="636"/>
      <c r="DC33" s="637"/>
      <c r="DD33" s="627">
        <v>40222859</v>
      </c>
      <c r="DE33" s="634"/>
      <c r="DF33" s="634"/>
      <c r="DG33" s="634"/>
      <c r="DH33" s="634"/>
      <c r="DI33" s="634"/>
      <c r="DJ33" s="634"/>
      <c r="DK33" s="635"/>
      <c r="DL33" s="627">
        <v>30468526</v>
      </c>
      <c r="DM33" s="634"/>
      <c r="DN33" s="634"/>
      <c r="DO33" s="634"/>
      <c r="DP33" s="634"/>
      <c r="DQ33" s="634"/>
      <c r="DR33" s="634"/>
      <c r="DS33" s="634"/>
      <c r="DT33" s="634"/>
      <c r="DU33" s="634"/>
      <c r="DV33" s="635"/>
      <c r="DW33" s="624">
        <v>42.4</v>
      </c>
      <c r="DX33" s="636"/>
      <c r="DY33" s="636"/>
      <c r="DZ33" s="636"/>
      <c r="EA33" s="636"/>
      <c r="EB33" s="636"/>
      <c r="EC33" s="648"/>
    </row>
    <row r="34" spans="2:133" ht="11.25" customHeight="1" x14ac:dyDescent="0.15">
      <c r="B34" s="618" t="s">
        <v>310</v>
      </c>
      <c r="C34" s="619"/>
      <c r="D34" s="619"/>
      <c r="E34" s="619"/>
      <c r="F34" s="619"/>
      <c r="G34" s="619"/>
      <c r="H34" s="619"/>
      <c r="I34" s="619"/>
      <c r="J34" s="619"/>
      <c r="K34" s="619"/>
      <c r="L34" s="619"/>
      <c r="M34" s="619"/>
      <c r="N34" s="619"/>
      <c r="O34" s="619"/>
      <c r="P34" s="619"/>
      <c r="Q34" s="620"/>
      <c r="R34" s="621">
        <v>1077560</v>
      </c>
      <c r="S34" s="622"/>
      <c r="T34" s="622"/>
      <c r="U34" s="622"/>
      <c r="V34" s="622"/>
      <c r="W34" s="622"/>
      <c r="X34" s="622"/>
      <c r="Y34" s="623"/>
      <c r="Z34" s="659">
        <v>0.8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311</v>
      </c>
      <c r="CE34" s="619"/>
      <c r="CF34" s="619"/>
      <c r="CG34" s="619"/>
      <c r="CH34" s="619"/>
      <c r="CI34" s="619"/>
      <c r="CJ34" s="619"/>
      <c r="CK34" s="619"/>
      <c r="CL34" s="619"/>
      <c r="CM34" s="619"/>
      <c r="CN34" s="619"/>
      <c r="CO34" s="619"/>
      <c r="CP34" s="619"/>
      <c r="CQ34" s="620"/>
      <c r="CR34" s="621">
        <v>15277027</v>
      </c>
      <c r="CS34" s="622"/>
      <c r="CT34" s="622"/>
      <c r="CU34" s="622"/>
      <c r="CV34" s="622"/>
      <c r="CW34" s="622"/>
      <c r="CX34" s="622"/>
      <c r="CY34" s="623"/>
      <c r="CZ34" s="624">
        <v>11.2</v>
      </c>
      <c r="DA34" s="636"/>
      <c r="DB34" s="636"/>
      <c r="DC34" s="637"/>
      <c r="DD34" s="627">
        <v>11876739</v>
      </c>
      <c r="DE34" s="622"/>
      <c r="DF34" s="622"/>
      <c r="DG34" s="622"/>
      <c r="DH34" s="622"/>
      <c r="DI34" s="622"/>
      <c r="DJ34" s="622"/>
      <c r="DK34" s="623"/>
      <c r="DL34" s="627">
        <v>11020023</v>
      </c>
      <c r="DM34" s="622"/>
      <c r="DN34" s="622"/>
      <c r="DO34" s="622"/>
      <c r="DP34" s="622"/>
      <c r="DQ34" s="622"/>
      <c r="DR34" s="622"/>
      <c r="DS34" s="622"/>
      <c r="DT34" s="622"/>
      <c r="DU34" s="622"/>
      <c r="DV34" s="623"/>
      <c r="DW34" s="624">
        <v>15.3</v>
      </c>
      <c r="DX34" s="636"/>
      <c r="DY34" s="636"/>
      <c r="DZ34" s="636"/>
      <c r="EA34" s="636"/>
      <c r="EB34" s="636"/>
      <c r="EC34" s="648"/>
    </row>
    <row r="35" spans="2:133" ht="11.25" customHeight="1" x14ac:dyDescent="0.15">
      <c r="B35" s="618" t="s">
        <v>312</v>
      </c>
      <c r="C35" s="619"/>
      <c r="D35" s="619"/>
      <c r="E35" s="619"/>
      <c r="F35" s="619"/>
      <c r="G35" s="619"/>
      <c r="H35" s="619"/>
      <c r="I35" s="619"/>
      <c r="J35" s="619"/>
      <c r="K35" s="619"/>
      <c r="L35" s="619"/>
      <c r="M35" s="619"/>
      <c r="N35" s="619"/>
      <c r="O35" s="619"/>
      <c r="P35" s="619"/>
      <c r="Q35" s="620"/>
      <c r="R35" s="621">
        <v>3656052</v>
      </c>
      <c r="S35" s="622"/>
      <c r="T35" s="622"/>
      <c r="U35" s="622"/>
      <c r="V35" s="622"/>
      <c r="W35" s="622"/>
      <c r="X35" s="622"/>
      <c r="Y35" s="623"/>
      <c r="Z35" s="659">
        <v>2.6</v>
      </c>
      <c r="AA35" s="659"/>
      <c r="AB35" s="659"/>
      <c r="AC35" s="659"/>
      <c r="AD35" s="660" t="s">
        <v>122</v>
      </c>
      <c r="AE35" s="660"/>
      <c r="AF35" s="660"/>
      <c r="AG35" s="660"/>
      <c r="AH35" s="660"/>
      <c r="AI35" s="660"/>
      <c r="AJ35" s="660"/>
      <c r="AK35" s="660"/>
      <c r="AL35" s="624" t="s">
        <v>122</v>
      </c>
      <c r="AM35" s="625"/>
      <c r="AN35" s="625"/>
      <c r="AO35" s="661"/>
      <c r="AP35" s="222"/>
      <c r="AQ35" s="673" t="s">
        <v>313</v>
      </c>
      <c r="AR35" s="674"/>
      <c r="AS35" s="674"/>
      <c r="AT35" s="674"/>
      <c r="AU35" s="674"/>
      <c r="AV35" s="674"/>
      <c r="AW35" s="674"/>
      <c r="AX35" s="674"/>
      <c r="AY35" s="674"/>
      <c r="AZ35" s="674"/>
      <c r="BA35" s="674"/>
      <c r="BB35" s="674"/>
      <c r="BC35" s="674"/>
      <c r="BD35" s="674"/>
      <c r="BE35" s="674"/>
      <c r="BF35" s="675"/>
      <c r="BG35" s="673" t="s">
        <v>314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315</v>
      </c>
      <c r="CE35" s="619"/>
      <c r="CF35" s="619"/>
      <c r="CG35" s="619"/>
      <c r="CH35" s="619"/>
      <c r="CI35" s="619"/>
      <c r="CJ35" s="619"/>
      <c r="CK35" s="619"/>
      <c r="CL35" s="619"/>
      <c r="CM35" s="619"/>
      <c r="CN35" s="619"/>
      <c r="CO35" s="619"/>
      <c r="CP35" s="619"/>
      <c r="CQ35" s="620"/>
      <c r="CR35" s="621">
        <v>3906906</v>
      </c>
      <c r="CS35" s="634"/>
      <c r="CT35" s="634"/>
      <c r="CU35" s="634"/>
      <c r="CV35" s="634"/>
      <c r="CW35" s="634"/>
      <c r="CX35" s="634"/>
      <c r="CY35" s="635"/>
      <c r="CZ35" s="624">
        <v>2.9</v>
      </c>
      <c r="DA35" s="636"/>
      <c r="DB35" s="636"/>
      <c r="DC35" s="637"/>
      <c r="DD35" s="627">
        <v>3337414</v>
      </c>
      <c r="DE35" s="634"/>
      <c r="DF35" s="634"/>
      <c r="DG35" s="634"/>
      <c r="DH35" s="634"/>
      <c r="DI35" s="634"/>
      <c r="DJ35" s="634"/>
      <c r="DK35" s="635"/>
      <c r="DL35" s="627">
        <v>2729139</v>
      </c>
      <c r="DM35" s="634"/>
      <c r="DN35" s="634"/>
      <c r="DO35" s="634"/>
      <c r="DP35" s="634"/>
      <c r="DQ35" s="634"/>
      <c r="DR35" s="634"/>
      <c r="DS35" s="634"/>
      <c r="DT35" s="634"/>
      <c r="DU35" s="634"/>
      <c r="DV35" s="635"/>
      <c r="DW35" s="624">
        <v>3.8</v>
      </c>
      <c r="DX35" s="636"/>
      <c r="DY35" s="636"/>
      <c r="DZ35" s="636"/>
      <c r="EA35" s="636"/>
      <c r="EB35" s="636"/>
      <c r="EC35" s="648"/>
    </row>
    <row r="36" spans="2:133" ht="11.25" customHeight="1" x14ac:dyDescent="0.15">
      <c r="B36" s="618" t="s">
        <v>316</v>
      </c>
      <c r="C36" s="619"/>
      <c r="D36" s="619"/>
      <c r="E36" s="619"/>
      <c r="F36" s="619"/>
      <c r="G36" s="619"/>
      <c r="H36" s="619"/>
      <c r="I36" s="619"/>
      <c r="J36" s="619"/>
      <c r="K36" s="619"/>
      <c r="L36" s="619"/>
      <c r="M36" s="619"/>
      <c r="N36" s="619"/>
      <c r="O36" s="619"/>
      <c r="P36" s="619"/>
      <c r="Q36" s="620"/>
      <c r="R36" s="621">
        <v>2926267</v>
      </c>
      <c r="S36" s="622"/>
      <c r="T36" s="622"/>
      <c r="U36" s="622"/>
      <c r="V36" s="622"/>
      <c r="W36" s="622"/>
      <c r="X36" s="622"/>
      <c r="Y36" s="623"/>
      <c r="Z36" s="659">
        <v>2</v>
      </c>
      <c r="AA36" s="659"/>
      <c r="AB36" s="659"/>
      <c r="AC36" s="659"/>
      <c r="AD36" s="660" t="s">
        <v>122</v>
      </c>
      <c r="AE36" s="660"/>
      <c r="AF36" s="660"/>
      <c r="AG36" s="660"/>
      <c r="AH36" s="660"/>
      <c r="AI36" s="660"/>
      <c r="AJ36" s="660"/>
      <c r="AK36" s="660"/>
      <c r="AL36" s="624" t="s">
        <v>122</v>
      </c>
      <c r="AM36" s="625"/>
      <c r="AN36" s="625"/>
      <c r="AO36" s="661"/>
      <c r="AP36" s="222"/>
      <c r="AQ36" s="670" t="s">
        <v>317</v>
      </c>
      <c r="AR36" s="671"/>
      <c r="AS36" s="671"/>
      <c r="AT36" s="671"/>
      <c r="AU36" s="671"/>
      <c r="AV36" s="671"/>
      <c r="AW36" s="671"/>
      <c r="AX36" s="671"/>
      <c r="AY36" s="672"/>
      <c r="AZ36" s="676">
        <v>17815984</v>
      </c>
      <c r="BA36" s="677"/>
      <c r="BB36" s="677"/>
      <c r="BC36" s="677"/>
      <c r="BD36" s="677"/>
      <c r="BE36" s="677"/>
      <c r="BF36" s="678"/>
      <c r="BG36" s="679" t="s">
        <v>318</v>
      </c>
      <c r="BH36" s="680"/>
      <c r="BI36" s="680"/>
      <c r="BJ36" s="680"/>
      <c r="BK36" s="680"/>
      <c r="BL36" s="680"/>
      <c r="BM36" s="680"/>
      <c r="BN36" s="680"/>
      <c r="BO36" s="680"/>
      <c r="BP36" s="680"/>
      <c r="BQ36" s="680"/>
      <c r="BR36" s="680"/>
      <c r="BS36" s="680"/>
      <c r="BT36" s="680"/>
      <c r="BU36" s="681"/>
      <c r="BV36" s="676">
        <v>83424</v>
      </c>
      <c r="BW36" s="677"/>
      <c r="BX36" s="677"/>
      <c r="BY36" s="677"/>
      <c r="BZ36" s="677"/>
      <c r="CA36" s="677"/>
      <c r="CB36" s="678"/>
      <c r="CD36" s="618" t="s">
        <v>319</v>
      </c>
      <c r="CE36" s="619"/>
      <c r="CF36" s="619"/>
      <c r="CG36" s="619"/>
      <c r="CH36" s="619"/>
      <c r="CI36" s="619"/>
      <c r="CJ36" s="619"/>
      <c r="CK36" s="619"/>
      <c r="CL36" s="619"/>
      <c r="CM36" s="619"/>
      <c r="CN36" s="619"/>
      <c r="CO36" s="619"/>
      <c r="CP36" s="619"/>
      <c r="CQ36" s="620"/>
      <c r="CR36" s="621">
        <v>16484239</v>
      </c>
      <c r="CS36" s="622"/>
      <c r="CT36" s="622"/>
      <c r="CU36" s="622"/>
      <c r="CV36" s="622"/>
      <c r="CW36" s="622"/>
      <c r="CX36" s="622"/>
      <c r="CY36" s="623"/>
      <c r="CZ36" s="624">
        <v>12.1</v>
      </c>
      <c r="DA36" s="636"/>
      <c r="DB36" s="636"/>
      <c r="DC36" s="637"/>
      <c r="DD36" s="627">
        <v>15103956</v>
      </c>
      <c r="DE36" s="622"/>
      <c r="DF36" s="622"/>
      <c r="DG36" s="622"/>
      <c r="DH36" s="622"/>
      <c r="DI36" s="622"/>
      <c r="DJ36" s="622"/>
      <c r="DK36" s="623"/>
      <c r="DL36" s="627">
        <v>7813112</v>
      </c>
      <c r="DM36" s="622"/>
      <c r="DN36" s="622"/>
      <c r="DO36" s="622"/>
      <c r="DP36" s="622"/>
      <c r="DQ36" s="622"/>
      <c r="DR36" s="622"/>
      <c r="DS36" s="622"/>
      <c r="DT36" s="622"/>
      <c r="DU36" s="622"/>
      <c r="DV36" s="623"/>
      <c r="DW36" s="624">
        <v>10.9</v>
      </c>
      <c r="DX36" s="636"/>
      <c r="DY36" s="636"/>
      <c r="DZ36" s="636"/>
      <c r="EA36" s="636"/>
      <c r="EB36" s="636"/>
      <c r="EC36" s="648"/>
    </row>
    <row r="37" spans="2:133" ht="11.25" customHeight="1" x14ac:dyDescent="0.15">
      <c r="B37" s="618" t="s">
        <v>320</v>
      </c>
      <c r="C37" s="619"/>
      <c r="D37" s="619"/>
      <c r="E37" s="619"/>
      <c r="F37" s="619"/>
      <c r="G37" s="619"/>
      <c r="H37" s="619"/>
      <c r="I37" s="619"/>
      <c r="J37" s="619"/>
      <c r="K37" s="619"/>
      <c r="L37" s="619"/>
      <c r="M37" s="619"/>
      <c r="N37" s="619"/>
      <c r="O37" s="619"/>
      <c r="P37" s="619"/>
      <c r="Q37" s="620"/>
      <c r="R37" s="621">
        <v>2088349</v>
      </c>
      <c r="S37" s="622"/>
      <c r="T37" s="622"/>
      <c r="U37" s="622"/>
      <c r="V37" s="622"/>
      <c r="W37" s="622"/>
      <c r="X37" s="622"/>
      <c r="Y37" s="623"/>
      <c r="Z37" s="659">
        <v>1.5</v>
      </c>
      <c r="AA37" s="659"/>
      <c r="AB37" s="659"/>
      <c r="AC37" s="659"/>
      <c r="AD37" s="660">
        <v>57809</v>
      </c>
      <c r="AE37" s="660"/>
      <c r="AF37" s="660"/>
      <c r="AG37" s="660"/>
      <c r="AH37" s="660"/>
      <c r="AI37" s="660"/>
      <c r="AJ37" s="660"/>
      <c r="AK37" s="660"/>
      <c r="AL37" s="624">
        <v>0.1</v>
      </c>
      <c r="AM37" s="625"/>
      <c r="AN37" s="625"/>
      <c r="AO37" s="661"/>
      <c r="AQ37" s="654" t="s">
        <v>321</v>
      </c>
      <c r="AR37" s="655"/>
      <c r="AS37" s="655"/>
      <c r="AT37" s="655"/>
      <c r="AU37" s="655"/>
      <c r="AV37" s="655"/>
      <c r="AW37" s="655"/>
      <c r="AX37" s="655"/>
      <c r="AY37" s="656"/>
      <c r="AZ37" s="621">
        <v>2887090</v>
      </c>
      <c r="BA37" s="622"/>
      <c r="BB37" s="622"/>
      <c r="BC37" s="622"/>
      <c r="BD37" s="634"/>
      <c r="BE37" s="634"/>
      <c r="BF37" s="657"/>
      <c r="BG37" s="618" t="s">
        <v>322</v>
      </c>
      <c r="BH37" s="619"/>
      <c r="BI37" s="619"/>
      <c r="BJ37" s="619"/>
      <c r="BK37" s="619"/>
      <c r="BL37" s="619"/>
      <c r="BM37" s="619"/>
      <c r="BN37" s="619"/>
      <c r="BO37" s="619"/>
      <c r="BP37" s="619"/>
      <c r="BQ37" s="619"/>
      <c r="BR37" s="619"/>
      <c r="BS37" s="619"/>
      <c r="BT37" s="619"/>
      <c r="BU37" s="620"/>
      <c r="BV37" s="621">
        <v>-415090</v>
      </c>
      <c r="BW37" s="622"/>
      <c r="BX37" s="622"/>
      <c r="BY37" s="622"/>
      <c r="BZ37" s="622"/>
      <c r="CA37" s="622"/>
      <c r="CB37" s="658"/>
      <c r="CD37" s="618" t="s">
        <v>323</v>
      </c>
      <c r="CE37" s="619"/>
      <c r="CF37" s="619"/>
      <c r="CG37" s="619"/>
      <c r="CH37" s="619"/>
      <c r="CI37" s="619"/>
      <c r="CJ37" s="619"/>
      <c r="CK37" s="619"/>
      <c r="CL37" s="619"/>
      <c r="CM37" s="619"/>
      <c r="CN37" s="619"/>
      <c r="CO37" s="619"/>
      <c r="CP37" s="619"/>
      <c r="CQ37" s="620"/>
      <c r="CR37" s="621">
        <v>4570635</v>
      </c>
      <c r="CS37" s="634"/>
      <c r="CT37" s="634"/>
      <c r="CU37" s="634"/>
      <c r="CV37" s="634"/>
      <c r="CW37" s="634"/>
      <c r="CX37" s="634"/>
      <c r="CY37" s="635"/>
      <c r="CZ37" s="624">
        <v>3.3</v>
      </c>
      <c r="DA37" s="636"/>
      <c r="DB37" s="636"/>
      <c r="DC37" s="637"/>
      <c r="DD37" s="627">
        <v>4420278</v>
      </c>
      <c r="DE37" s="634"/>
      <c r="DF37" s="634"/>
      <c r="DG37" s="634"/>
      <c r="DH37" s="634"/>
      <c r="DI37" s="634"/>
      <c r="DJ37" s="634"/>
      <c r="DK37" s="635"/>
      <c r="DL37" s="627">
        <v>4371058</v>
      </c>
      <c r="DM37" s="634"/>
      <c r="DN37" s="634"/>
      <c r="DO37" s="634"/>
      <c r="DP37" s="634"/>
      <c r="DQ37" s="634"/>
      <c r="DR37" s="634"/>
      <c r="DS37" s="634"/>
      <c r="DT37" s="634"/>
      <c r="DU37" s="634"/>
      <c r="DV37" s="635"/>
      <c r="DW37" s="624">
        <v>6.1</v>
      </c>
      <c r="DX37" s="636"/>
      <c r="DY37" s="636"/>
      <c r="DZ37" s="636"/>
      <c r="EA37" s="636"/>
      <c r="EB37" s="636"/>
      <c r="EC37" s="648"/>
    </row>
    <row r="38" spans="2:133" ht="11.25" customHeight="1" x14ac:dyDescent="0.15">
      <c r="B38" s="618" t="s">
        <v>324</v>
      </c>
      <c r="C38" s="619"/>
      <c r="D38" s="619"/>
      <c r="E38" s="619"/>
      <c r="F38" s="619"/>
      <c r="G38" s="619"/>
      <c r="H38" s="619"/>
      <c r="I38" s="619"/>
      <c r="J38" s="619"/>
      <c r="K38" s="619"/>
      <c r="L38" s="619"/>
      <c r="M38" s="619"/>
      <c r="N38" s="619"/>
      <c r="O38" s="619"/>
      <c r="P38" s="619"/>
      <c r="Q38" s="620"/>
      <c r="R38" s="621">
        <v>8494671</v>
      </c>
      <c r="S38" s="622"/>
      <c r="T38" s="622"/>
      <c r="U38" s="622"/>
      <c r="V38" s="622"/>
      <c r="W38" s="622"/>
      <c r="X38" s="622"/>
      <c r="Y38" s="623"/>
      <c r="Z38" s="659">
        <v>5.9</v>
      </c>
      <c r="AA38" s="659"/>
      <c r="AB38" s="659"/>
      <c r="AC38" s="659"/>
      <c r="AD38" s="660" t="s">
        <v>122</v>
      </c>
      <c r="AE38" s="660"/>
      <c r="AF38" s="660"/>
      <c r="AG38" s="660"/>
      <c r="AH38" s="660"/>
      <c r="AI38" s="660"/>
      <c r="AJ38" s="660"/>
      <c r="AK38" s="660"/>
      <c r="AL38" s="624" t="s">
        <v>122</v>
      </c>
      <c r="AM38" s="625"/>
      <c r="AN38" s="625"/>
      <c r="AO38" s="661"/>
      <c r="AQ38" s="654" t="s">
        <v>325</v>
      </c>
      <c r="AR38" s="655"/>
      <c r="AS38" s="655"/>
      <c r="AT38" s="655"/>
      <c r="AU38" s="655"/>
      <c r="AV38" s="655"/>
      <c r="AW38" s="655"/>
      <c r="AX38" s="655"/>
      <c r="AY38" s="656"/>
      <c r="AZ38" s="621">
        <v>2518339</v>
      </c>
      <c r="BA38" s="622"/>
      <c r="BB38" s="622"/>
      <c r="BC38" s="622"/>
      <c r="BD38" s="634"/>
      <c r="BE38" s="634"/>
      <c r="BF38" s="657"/>
      <c r="BG38" s="618" t="s">
        <v>326</v>
      </c>
      <c r="BH38" s="619"/>
      <c r="BI38" s="619"/>
      <c r="BJ38" s="619"/>
      <c r="BK38" s="619"/>
      <c r="BL38" s="619"/>
      <c r="BM38" s="619"/>
      <c r="BN38" s="619"/>
      <c r="BO38" s="619"/>
      <c r="BP38" s="619"/>
      <c r="BQ38" s="619"/>
      <c r="BR38" s="619"/>
      <c r="BS38" s="619"/>
      <c r="BT38" s="619"/>
      <c r="BU38" s="620"/>
      <c r="BV38" s="621">
        <v>35831</v>
      </c>
      <c r="BW38" s="622"/>
      <c r="BX38" s="622"/>
      <c r="BY38" s="622"/>
      <c r="BZ38" s="622"/>
      <c r="CA38" s="622"/>
      <c r="CB38" s="658"/>
      <c r="CD38" s="618" t="s">
        <v>327</v>
      </c>
      <c r="CE38" s="619"/>
      <c r="CF38" s="619"/>
      <c r="CG38" s="619"/>
      <c r="CH38" s="619"/>
      <c r="CI38" s="619"/>
      <c r="CJ38" s="619"/>
      <c r="CK38" s="619"/>
      <c r="CL38" s="619"/>
      <c r="CM38" s="619"/>
      <c r="CN38" s="619"/>
      <c r="CO38" s="619"/>
      <c r="CP38" s="619"/>
      <c r="CQ38" s="620"/>
      <c r="CR38" s="621">
        <v>11795484</v>
      </c>
      <c r="CS38" s="622"/>
      <c r="CT38" s="622"/>
      <c r="CU38" s="622"/>
      <c r="CV38" s="622"/>
      <c r="CW38" s="622"/>
      <c r="CX38" s="622"/>
      <c r="CY38" s="623"/>
      <c r="CZ38" s="624">
        <v>8.6</v>
      </c>
      <c r="DA38" s="636"/>
      <c r="DB38" s="636"/>
      <c r="DC38" s="637"/>
      <c r="DD38" s="627">
        <v>9581169</v>
      </c>
      <c r="DE38" s="622"/>
      <c r="DF38" s="622"/>
      <c r="DG38" s="622"/>
      <c r="DH38" s="622"/>
      <c r="DI38" s="622"/>
      <c r="DJ38" s="622"/>
      <c r="DK38" s="623"/>
      <c r="DL38" s="627">
        <v>8905760</v>
      </c>
      <c r="DM38" s="622"/>
      <c r="DN38" s="622"/>
      <c r="DO38" s="622"/>
      <c r="DP38" s="622"/>
      <c r="DQ38" s="622"/>
      <c r="DR38" s="622"/>
      <c r="DS38" s="622"/>
      <c r="DT38" s="622"/>
      <c r="DU38" s="622"/>
      <c r="DV38" s="623"/>
      <c r="DW38" s="624">
        <v>12.4</v>
      </c>
      <c r="DX38" s="636"/>
      <c r="DY38" s="636"/>
      <c r="DZ38" s="636"/>
      <c r="EA38" s="636"/>
      <c r="EB38" s="636"/>
      <c r="EC38" s="648"/>
    </row>
    <row r="39" spans="2:133" ht="11.25" customHeight="1" x14ac:dyDescent="0.15">
      <c r="B39" s="618" t="s">
        <v>328</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329</v>
      </c>
      <c r="AR39" s="655"/>
      <c r="AS39" s="655"/>
      <c r="AT39" s="655"/>
      <c r="AU39" s="655"/>
      <c r="AV39" s="655"/>
      <c r="AW39" s="655"/>
      <c r="AX39" s="655"/>
      <c r="AY39" s="656"/>
      <c r="AZ39" s="621">
        <v>603478</v>
      </c>
      <c r="BA39" s="622"/>
      <c r="BB39" s="622"/>
      <c r="BC39" s="622"/>
      <c r="BD39" s="634"/>
      <c r="BE39" s="634"/>
      <c r="BF39" s="657"/>
      <c r="BG39" s="618" t="s">
        <v>330</v>
      </c>
      <c r="BH39" s="619"/>
      <c r="BI39" s="619"/>
      <c r="BJ39" s="619"/>
      <c r="BK39" s="619"/>
      <c r="BL39" s="619"/>
      <c r="BM39" s="619"/>
      <c r="BN39" s="619"/>
      <c r="BO39" s="619"/>
      <c r="BP39" s="619"/>
      <c r="BQ39" s="619"/>
      <c r="BR39" s="619"/>
      <c r="BS39" s="619"/>
      <c r="BT39" s="619"/>
      <c r="BU39" s="620"/>
      <c r="BV39" s="621">
        <v>51137</v>
      </c>
      <c r="BW39" s="622"/>
      <c r="BX39" s="622"/>
      <c r="BY39" s="622"/>
      <c r="BZ39" s="622"/>
      <c r="CA39" s="622"/>
      <c r="CB39" s="658"/>
      <c r="CD39" s="618" t="s">
        <v>331</v>
      </c>
      <c r="CE39" s="619"/>
      <c r="CF39" s="619"/>
      <c r="CG39" s="619"/>
      <c r="CH39" s="619"/>
      <c r="CI39" s="619"/>
      <c r="CJ39" s="619"/>
      <c r="CK39" s="619"/>
      <c r="CL39" s="619"/>
      <c r="CM39" s="619"/>
      <c r="CN39" s="619"/>
      <c r="CO39" s="619"/>
      <c r="CP39" s="619"/>
      <c r="CQ39" s="620"/>
      <c r="CR39" s="621">
        <v>929003</v>
      </c>
      <c r="CS39" s="634"/>
      <c r="CT39" s="634"/>
      <c r="CU39" s="634"/>
      <c r="CV39" s="634"/>
      <c r="CW39" s="634"/>
      <c r="CX39" s="634"/>
      <c r="CY39" s="635"/>
      <c r="CZ39" s="624">
        <v>0.7</v>
      </c>
      <c r="DA39" s="636"/>
      <c r="DB39" s="636"/>
      <c r="DC39" s="637"/>
      <c r="DD39" s="627">
        <v>323089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332</v>
      </c>
      <c r="C40" s="619"/>
      <c r="D40" s="619"/>
      <c r="E40" s="619"/>
      <c r="F40" s="619"/>
      <c r="G40" s="619"/>
      <c r="H40" s="619"/>
      <c r="I40" s="619"/>
      <c r="J40" s="619"/>
      <c r="K40" s="619"/>
      <c r="L40" s="619"/>
      <c r="M40" s="619"/>
      <c r="N40" s="619"/>
      <c r="O40" s="619"/>
      <c r="P40" s="619"/>
      <c r="Q40" s="620"/>
      <c r="R40" s="621">
        <v>1383571</v>
      </c>
      <c r="S40" s="622"/>
      <c r="T40" s="622"/>
      <c r="U40" s="622"/>
      <c r="V40" s="622"/>
      <c r="W40" s="622"/>
      <c r="X40" s="622"/>
      <c r="Y40" s="623"/>
      <c r="Z40" s="659">
        <v>1</v>
      </c>
      <c r="AA40" s="659"/>
      <c r="AB40" s="659"/>
      <c r="AC40" s="659"/>
      <c r="AD40" s="660" t="s">
        <v>122</v>
      </c>
      <c r="AE40" s="660"/>
      <c r="AF40" s="660"/>
      <c r="AG40" s="660"/>
      <c r="AH40" s="660"/>
      <c r="AI40" s="660"/>
      <c r="AJ40" s="660"/>
      <c r="AK40" s="660"/>
      <c r="AL40" s="624" t="s">
        <v>122</v>
      </c>
      <c r="AM40" s="625"/>
      <c r="AN40" s="625"/>
      <c r="AO40" s="661"/>
      <c r="AQ40" s="654" t="s">
        <v>333</v>
      </c>
      <c r="AR40" s="655"/>
      <c r="AS40" s="655"/>
      <c r="AT40" s="655"/>
      <c r="AU40" s="655"/>
      <c r="AV40" s="655"/>
      <c r="AW40" s="655"/>
      <c r="AX40" s="655"/>
      <c r="AY40" s="656"/>
      <c r="AZ40" s="621">
        <v>260121</v>
      </c>
      <c r="BA40" s="622"/>
      <c r="BB40" s="622"/>
      <c r="BC40" s="622"/>
      <c r="BD40" s="634"/>
      <c r="BE40" s="634"/>
      <c r="BF40" s="657"/>
      <c r="BG40" s="662" t="s">
        <v>334</v>
      </c>
      <c r="BH40" s="663"/>
      <c r="BI40" s="663"/>
      <c r="BJ40" s="663"/>
      <c r="BK40" s="663"/>
      <c r="BL40" s="223"/>
      <c r="BM40" s="619" t="s">
        <v>335</v>
      </c>
      <c r="BN40" s="619"/>
      <c r="BO40" s="619"/>
      <c r="BP40" s="619"/>
      <c r="BQ40" s="619"/>
      <c r="BR40" s="619"/>
      <c r="BS40" s="619"/>
      <c r="BT40" s="619"/>
      <c r="BU40" s="620"/>
      <c r="BV40" s="621">
        <v>87</v>
      </c>
      <c r="BW40" s="622"/>
      <c r="BX40" s="622"/>
      <c r="BY40" s="622"/>
      <c r="BZ40" s="622"/>
      <c r="CA40" s="622"/>
      <c r="CB40" s="658"/>
      <c r="CD40" s="618" t="s">
        <v>336</v>
      </c>
      <c r="CE40" s="619"/>
      <c r="CF40" s="619"/>
      <c r="CG40" s="619"/>
      <c r="CH40" s="619"/>
      <c r="CI40" s="619"/>
      <c r="CJ40" s="619"/>
      <c r="CK40" s="619"/>
      <c r="CL40" s="619"/>
      <c r="CM40" s="619"/>
      <c r="CN40" s="619"/>
      <c r="CO40" s="619"/>
      <c r="CP40" s="619"/>
      <c r="CQ40" s="620"/>
      <c r="CR40" s="621">
        <v>428170</v>
      </c>
      <c r="CS40" s="622"/>
      <c r="CT40" s="622"/>
      <c r="CU40" s="622"/>
      <c r="CV40" s="622"/>
      <c r="CW40" s="622"/>
      <c r="CX40" s="622"/>
      <c r="CY40" s="623"/>
      <c r="CZ40" s="624">
        <v>0.3</v>
      </c>
      <c r="DA40" s="636"/>
      <c r="DB40" s="636"/>
      <c r="DC40" s="637"/>
      <c r="DD40" s="627">
        <v>492</v>
      </c>
      <c r="DE40" s="622"/>
      <c r="DF40" s="622"/>
      <c r="DG40" s="622"/>
      <c r="DH40" s="622"/>
      <c r="DI40" s="622"/>
      <c r="DJ40" s="622"/>
      <c r="DK40" s="623"/>
      <c r="DL40" s="627">
        <v>492</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337</v>
      </c>
      <c r="C41" s="603"/>
      <c r="D41" s="603"/>
      <c r="E41" s="603"/>
      <c r="F41" s="603"/>
      <c r="G41" s="603"/>
      <c r="H41" s="603"/>
      <c r="I41" s="603"/>
      <c r="J41" s="603"/>
      <c r="K41" s="603"/>
      <c r="L41" s="603"/>
      <c r="M41" s="603"/>
      <c r="N41" s="603"/>
      <c r="O41" s="603"/>
      <c r="P41" s="603"/>
      <c r="Q41" s="604"/>
      <c r="R41" s="605">
        <v>143081111</v>
      </c>
      <c r="S41" s="646"/>
      <c r="T41" s="646"/>
      <c r="U41" s="646"/>
      <c r="V41" s="646"/>
      <c r="W41" s="646"/>
      <c r="X41" s="646"/>
      <c r="Y41" s="649"/>
      <c r="Z41" s="650">
        <v>100</v>
      </c>
      <c r="AA41" s="650"/>
      <c r="AB41" s="650"/>
      <c r="AC41" s="650"/>
      <c r="AD41" s="651">
        <v>70458285</v>
      </c>
      <c r="AE41" s="651"/>
      <c r="AF41" s="651"/>
      <c r="AG41" s="651"/>
      <c r="AH41" s="651"/>
      <c r="AI41" s="651"/>
      <c r="AJ41" s="651"/>
      <c r="AK41" s="651"/>
      <c r="AL41" s="608">
        <v>100</v>
      </c>
      <c r="AM41" s="652"/>
      <c r="AN41" s="652"/>
      <c r="AO41" s="653"/>
      <c r="AQ41" s="654" t="s">
        <v>338</v>
      </c>
      <c r="AR41" s="655"/>
      <c r="AS41" s="655"/>
      <c r="AT41" s="655"/>
      <c r="AU41" s="655"/>
      <c r="AV41" s="655"/>
      <c r="AW41" s="655"/>
      <c r="AX41" s="655"/>
      <c r="AY41" s="656"/>
      <c r="AZ41" s="621">
        <v>2506076</v>
      </c>
      <c r="BA41" s="622"/>
      <c r="BB41" s="622"/>
      <c r="BC41" s="622"/>
      <c r="BD41" s="634"/>
      <c r="BE41" s="634"/>
      <c r="BF41" s="657"/>
      <c r="BG41" s="662"/>
      <c r="BH41" s="663"/>
      <c r="BI41" s="663"/>
      <c r="BJ41" s="663"/>
      <c r="BK41" s="663"/>
      <c r="BL41" s="223"/>
      <c r="BM41" s="619" t="s">
        <v>339</v>
      </c>
      <c r="BN41" s="619"/>
      <c r="BO41" s="619"/>
      <c r="BP41" s="619"/>
      <c r="BQ41" s="619"/>
      <c r="BR41" s="619"/>
      <c r="BS41" s="619"/>
      <c r="BT41" s="619"/>
      <c r="BU41" s="620"/>
      <c r="BV41" s="621" t="s">
        <v>122</v>
      </c>
      <c r="BW41" s="622"/>
      <c r="BX41" s="622"/>
      <c r="BY41" s="622"/>
      <c r="BZ41" s="622"/>
      <c r="CA41" s="622"/>
      <c r="CB41" s="658"/>
      <c r="CD41" s="618" t="s">
        <v>340</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341</v>
      </c>
      <c r="AR42" s="667"/>
      <c r="AS42" s="667"/>
      <c r="AT42" s="667"/>
      <c r="AU42" s="667"/>
      <c r="AV42" s="667"/>
      <c r="AW42" s="667"/>
      <c r="AX42" s="667"/>
      <c r="AY42" s="668"/>
      <c r="AZ42" s="605">
        <v>9040880</v>
      </c>
      <c r="BA42" s="646"/>
      <c r="BB42" s="646"/>
      <c r="BC42" s="646"/>
      <c r="BD42" s="606"/>
      <c r="BE42" s="606"/>
      <c r="BF42" s="669"/>
      <c r="BG42" s="664"/>
      <c r="BH42" s="665"/>
      <c r="BI42" s="665"/>
      <c r="BJ42" s="665"/>
      <c r="BK42" s="665"/>
      <c r="BL42" s="224"/>
      <c r="BM42" s="603" t="s">
        <v>342</v>
      </c>
      <c r="BN42" s="603"/>
      <c r="BO42" s="603"/>
      <c r="BP42" s="603"/>
      <c r="BQ42" s="603"/>
      <c r="BR42" s="603"/>
      <c r="BS42" s="603"/>
      <c r="BT42" s="603"/>
      <c r="BU42" s="604"/>
      <c r="BV42" s="605">
        <v>364</v>
      </c>
      <c r="BW42" s="646"/>
      <c r="BX42" s="646"/>
      <c r="BY42" s="646"/>
      <c r="BZ42" s="646"/>
      <c r="CA42" s="646"/>
      <c r="CB42" s="647"/>
      <c r="CD42" s="618" t="s">
        <v>343</v>
      </c>
      <c r="CE42" s="619"/>
      <c r="CF42" s="619"/>
      <c r="CG42" s="619"/>
      <c r="CH42" s="619"/>
      <c r="CI42" s="619"/>
      <c r="CJ42" s="619"/>
      <c r="CK42" s="619"/>
      <c r="CL42" s="619"/>
      <c r="CM42" s="619"/>
      <c r="CN42" s="619"/>
      <c r="CO42" s="619"/>
      <c r="CP42" s="619"/>
      <c r="CQ42" s="620"/>
      <c r="CR42" s="621">
        <v>14039210</v>
      </c>
      <c r="CS42" s="634"/>
      <c r="CT42" s="634"/>
      <c r="CU42" s="634"/>
      <c r="CV42" s="634"/>
      <c r="CW42" s="634"/>
      <c r="CX42" s="634"/>
      <c r="CY42" s="635"/>
      <c r="CZ42" s="624">
        <v>10.3</v>
      </c>
      <c r="DA42" s="636"/>
      <c r="DB42" s="636"/>
      <c r="DC42" s="637"/>
      <c r="DD42" s="627">
        <v>947899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344</v>
      </c>
      <c r="CD43" s="618" t="s">
        <v>345</v>
      </c>
      <c r="CE43" s="619"/>
      <c r="CF43" s="619"/>
      <c r="CG43" s="619"/>
      <c r="CH43" s="619"/>
      <c r="CI43" s="619"/>
      <c r="CJ43" s="619"/>
      <c r="CK43" s="619"/>
      <c r="CL43" s="619"/>
      <c r="CM43" s="619"/>
      <c r="CN43" s="619"/>
      <c r="CO43" s="619"/>
      <c r="CP43" s="619"/>
      <c r="CQ43" s="620"/>
      <c r="CR43" s="621">
        <v>296462</v>
      </c>
      <c r="CS43" s="634"/>
      <c r="CT43" s="634"/>
      <c r="CU43" s="634"/>
      <c r="CV43" s="634"/>
      <c r="CW43" s="634"/>
      <c r="CX43" s="634"/>
      <c r="CY43" s="635"/>
      <c r="CZ43" s="624">
        <v>0.2</v>
      </c>
      <c r="DA43" s="636"/>
      <c r="DB43" s="636"/>
      <c r="DC43" s="637"/>
      <c r="DD43" s="627">
        <v>296384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294</v>
      </c>
      <c r="CE44" s="641"/>
      <c r="CF44" s="618" t="s">
        <v>347</v>
      </c>
      <c r="CG44" s="619"/>
      <c r="CH44" s="619"/>
      <c r="CI44" s="619"/>
      <c r="CJ44" s="619"/>
      <c r="CK44" s="619"/>
      <c r="CL44" s="619"/>
      <c r="CM44" s="619"/>
      <c r="CN44" s="619"/>
      <c r="CO44" s="619"/>
      <c r="CP44" s="619"/>
      <c r="CQ44" s="620"/>
      <c r="CR44" s="621">
        <v>13965960</v>
      </c>
      <c r="CS44" s="622"/>
      <c r="CT44" s="622"/>
      <c r="CU44" s="622"/>
      <c r="CV44" s="622"/>
      <c r="CW44" s="622"/>
      <c r="CX44" s="622"/>
      <c r="CY44" s="623"/>
      <c r="CZ44" s="624">
        <v>10.199999999999999</v>
      </c>
      <c r="DA44" s="625"/>
      <c r="DB44" s="625"/>
      <c r="DC44" s="626"/>
      <c r="DD44" s="627">
        <v>939501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349</v>
      </c>
      <c r="CG45" s="619"/>
      <c r="CH45" s="619"/>
      <c r="CI45" s="619"/>
      <c r="CJ45" s="619"/>
      <c r="CK45" s="619"/>
      <c r="CL45" s="619"/>
      <c r="CM45" s="619"/>
      <c r="CN45" s="619"/>
      <c r="CO45" s="619"/>
      <c r="CP45" s="619"/>
      <c r="CQ45" s="620"/>
      <c r="CR45" s="621">
        <v>10789185</v>
      </c>
      <c r="CS45" s="634"/>
      <c r="CT45" s="634"/>
      <c r="CU45" s="634"/>
      <c r="CV45" s="634"/>
      <c r="CW45" s="634"/>
      <c r="CX45" s="634"/>
      <c r="CY45" s="635"/>
      <c r="CZ45" s="624">
        <v>7.9</v>
      </c>
      <c r="DA45" s="636"/>
      <c r="DB45" s="636"/>
      <c r="DC45" s="637"/>
      <c r="DD45" s="627">
        <v>182815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350</v>
      </c>
      <c r="CG46" s="619"/>
      <c r="CH46" s="619"/>
      <c r="CI46" s="619"/>
      <c r="CJ46" s="619"/>
      <c r="CK46" s="619"/>
      <c r="CL46" s="619"/>
      <c r="CM46" s="619"/>
      <c r="CN46" s="619"/>
      <c r="CO46" s="619"/>
      <c r="CP46" s="619"/>
      <c r="CQ46" s="620"/>
      <c r="CR46" s="621">
        <v>3023487</v>
      </c>
      <c r="CS46" s="622"/>
      <c r="CT46" s="622"/>
      <c r="CU46" s="622"/>
      <c r="CV46" s="622"/>
      <c r="CW46" s="622"/>
      <c r="CX46" s="622"/>
      <c r="CY46" s="623"/>
      <c r="CZ46" s="624">
        <v>2.2000000000000002</v>
      </c>
      <c r="DA46" s="625"/>
      <c r="DB46" s="625"/>
      <c r="DC46" s="626"/>
      <c r="DD46" s="627">
        <v>738692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351</v>
      </c>
      <c r="CG47" s="619"/>
      <c r="CH47" s="619"/>
      <c r="CI47" s="619"/>
      <c r="CJ47" s="619"/>
      <c r="CK47" s="619"/>
      <c r="CL47" s="619"/>
      <c r="CM47" s="619"/>
      <c r="CN47" s="619"/>
      <c r="CO47" s="619"/>
      <c r="CP47" s="619"/>
      <c r="CQ47" s="620"/>
      <c r="CR47" s="621">
        <v>73250</v>
      </c>
      <c r="CS47" s="634"/>
      <c r="CT47" s="634"/>
      <c r="CU47" s="634"/>
      <c r="CV47" s="634"/>
      <c r="CW47" s="634"/>
      <c r="CX47" s="634"/>
      <c r="CY47" s="635"/>
      <c r="CZ47" s="624">
        <v>0.1</v>
      </c>
      <c r="DA47" s="636"/>
      <c r="DB47" s="636"/>
      <c r="DC47" s="637"/>
      <c r="DD47" s="627">
        <v>8398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352</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353</v>
      </c>
      <c r="CE49" s="603"/>
      <c r="CF49" s="603"/>
      <c r="CG49" s="603"/>
      <c r="CH49" s="603"/>
      <c r="CI49" s="603"/>
      <c r="CJ49" s="603"/>
      <c r="CK49" s="603"/>
      <c r="CL49" s="603"/>
      <c r="CM49" s="603"/>
      <c r="CN49" s="603"/>
      <c r="CO49" s="603"/>
      <c r="CP49" s="603"/>
      <c r="CQ49" s="604"/>
      <c r="CR49" s="605">
        <v>136641299</v>
      </c>
      <c r="CS49" s="606"/>
      <c r="CT49" s="606"/>
      <c r="CU49" s="606"/>
      <c r="CV49" s="606"/>
      <c r="CW49" s="606"/>
      <c r="CX49" s="606"/>
      <c r="CY49" s="607"/>
      <c r="CZ49" s="608">
        <v>100</v>
      </c>
      <c r="DA49" s="609"/>
      <c r="DB49" s="609"/>
      <c r="DC49" s="610"/>
      <c r="DD49" s="611">
        <v>82760293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cJOT494wUt95pXY5QfKzJFXqJmkB7LkloiQWKGTcpJRgIKIL4JEiT/8bwsQ80B7OtuQ6AwlVqua6IuJz039FA==" saltValue="DcaG771dT+b6/p0ONC6cJQ==" spinCount="100000" sheet="1" objects="1" scenarios="1"/>
  <customSheetViews>
    <customSheetView guid="{35EAA291-37B7-42E8-A164-F3FD69BA8155}"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355</v>
      </c>
      <c r="DK2" s="1092"/>
      <c r="DL2" s="1092"/>
      <c r="DM2" s="1092"/>
      <c r="DN2" s="1092"/>
      <c r="DO2" s="1093"/>
      <c r="DP2" s="228"/>
      <c r="DQ2" s="1091" t="s">
        <v>356</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359</v>
      </c>
      <c r="B5" s="996"/>
      <c r="C5" s="996"/>
      <c r="D5" s="996"/>
      <c r="E5" s="996"/>
      <c r="F5" s="996"/>
      <c r="G5" s="996"/>
      <c r="H5" s="996"/>
      <c r="I5" s="996"/>
      <c r="J5" s="996"/>
      <c r="K5" s="996"/>
      <c r="L5" s="996"/>
      <c r="M5" s="996"/>
      <c r="N5" s="996"/>
      <c r="O5" s="996"/>
      <c r="P5" s="997"/>
      <c r="Q5" s="1001" t="s">
        <v>360</v>
      </c>
      <c r="R5" s="1002"/>
      <c r="S5" s="1002"/>
      <c r="T5" s="1002"/>
      <c r="U5" s="1003"/>
      <c r="V5" s="1001" t="s">
        <v>361</v>
      </c>
      <c r="W5" s="1002"/>
      <c r="X5" s="1002"/>
      <c r="Y5" s="1002"/>
      <c r="Z5" s="1003"/>
      <c r="AA5" s="1001" t="s">
        <v>362</v>
      </c>
      <c r="AB5" s="1002"/>
      <c r="AC5" s="1002"/>
      <c r="AD5" s="1002"/>
      <c r="AE5" s="1002"/>
      <c r="AF5" s="1094" t="s">
        <v>363</v>
      </c>
      <c r="AG5" s="1002"/>
      <c r="AH5" s="1002"/>
      <c r="AI5" s="1002"/>
      <c r="AJ5" s="1015"/>
      <c r="AK5" s="1002" t="s">
        <v>364</v>
      </c>
      <c r="AL5" s="1002"/>
      <c r="AM5" s="1002"/>
      <c r="AN5" s="1002"/>
      <c r="AO5" s="1003"/>
      <c r="AP5" s="1001" t="s">
        <v>365</v>
      </c>
      <c r="AQ5" s="1002"/>
      <c r="AR5" s="1002"/>
      <c r="AS5" s="1002"/>
      <c r="AT5" s="1003"/>
      <c r="AU5" s="1001" t="s">
        <v>366</v>
      </c>
      <c r="AV5" s="1002"/>
      <c r="AW5" s="1002"/>
      <c r="AX5" s="1002"/>
      <c r="AY5" s="1015"/>
      <c r="AZ5" s="232"/>
      <c r="BA5" s="232"/>
      <c r="BB5" s="232"/>
      <c r="BC5" s="232"/>
      <c r="BD5" s="232"/>
      <c r="BE5" s="233"/>
      <c r="BF5" s="233"/>
      <c r="BG5" s="233"/>
      <c r="BH5" s="233"/>
      <c r="BI5" s="233"/>
      <c r="BJ5" s="233"/>
      <c r="BK5" s="233"/>
      <c r="BL5" s="233"/>
      <c r="BM5" s="233"/>
      <c r="BN5" s="233"/>
      <c r="BO5" s="233"/>
      <c r="BP5" s="233"/>
      <c r="BQ5" s="995" t="s">
        <v>367</v>
      </c>
      <c r="BR5" s="996"/>
      <c r="BS5" s="996"/>
      <c r="BT5" s="996"/>
      <c r="BU5" s="996"/>
      <c r="BV5" s="996"/>
      <c r="BW5" s="996"/>
      <c r="BX5" s="996"/>
      <c r="BY5" s="996"/>
      <c r="BZ5" s="996"/>
      <c r="CA5" s="996"/>
      <c r="CB5" s="996"/>
      <c r="CC5" s="996"/>
      <c r="CD5" s="996"/>
      <c r="CE5" s="996"/>
      <c r="CF5" s="996"/>
      <c r="CG5" s="997"/>
      <c r="CH5" s="1001" t="s">
        <v>368</v>
      </c>
      <c r="CI5" s="1002"/>
      <c r="CJ5" s="1002"/>
      <c r="CK5" s="1002"/>
      <c r="CL5" s="1003"/>
      <c r="CM5" s="1001" t="s">
        <v>369</v>
      </c>
      <c r="CN5" s="1002"/>
      <c r="CO5" s="1002"/>
      <c r="CP5" s="1002"/>
      <c r="CQ5" s="1003"/>
      <c r="CR5" s="1001" t="s">
        <v>370</v>
      </c>
      <c r="CS5" s="1002"/>
      <c r="CT5" s="1002"/>
      <c r="CU5" s="1002"/>
      <c r="CV5" s="1003"/>
      <c r="CW5" s="1001" t="s">
        <v>371</v>
      </c>
      <c r="CX5" s="1002"/>
      <c r="CY5" s="1002"/>
      <c r="CZ5" s="1002"/>
      <c r="DA5" s="1003"/>
      <c r="DB5" s="1001" t="s">
        <v>372</v>
      </c>
      <c r="DC5" s="1002"/>
      <c r="DD5" s="1002"/>
      <c r="DE5" s="1002"/>
      <c r="DF5" s="1003"/>
      <c r="DG5" s="1084" t="s">
        <v>373</v>
      </c>
      <c r="DH5" s="1085"/>
      <c r="DI5" s="1085"/>
      <c r="DJ5" s="1085"/>
      <c r="DK5" s="1086"/>
      <c r="DL5" s="1084" t="s">
        <v>374</v>
      </c>
      <c r="DM5" s="1085"/>
      <c r="DN5" s="1085"/>
      <c r="DO5" s="1085"/>
      <c r="DP5" s="1086"/>
      <c r="DQ5" s="1001" t="s">
        <v>375</v>
      </c>
      <c r="DR5" s="1002"/>
      <c r="DS5" s="1002"/>
      <c r="DT5" s="1002"/>
      <c r="DU5" s="1003"/>
      <c r="DV5" s="1001" t="s">
        <v>366</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376</v>
      </c>
      <c r="C7" s="1048"/>
      <c r="D7" s="1048"/>
      <c r="E7" s="1048"/>
      <c r="F7" s="1048"/>
      <c r="G7" s="1048"/>
      <c r="H7" s="1048"/>
      <c r="I7" s="1048"/>
      <c r="J7" s="1048"/>
      <c r="K7" s="1048"/>
      <c r="L7" s="1048"/>
      <c r="M7" s="1048"/>
      <c r="N7" s="1048"/>
      <c r="O7" s="1048"/>
      <c r="P7" s="1049"/>
      <c r="Q7" s="1102">
        <v>143531</v>
      </c>
      <c r="R7" s="1103"/>
      <c r="S7" s="1103"/>
      <c r="T7" s="1103"/>
      <c r="U7" s="1103"/>
      <c r="V7" s="1103">
        <v>137208</v>
      </c>
      <c r="W7" s="1103"/>
      <c r="X7" s="1103"/>
      <c r="Y7" s="1103"/>
      <c r="Z7" s="1103"/>
      <c r="AA7" s="1103">
        <v>6323</v>
      </c>
      <c r="AB7" s="1103"/>
      <c r="AC7" s="1103"/>
      <c r="AD7" s="1103"/>
      <c r="AE7" s="1104"/>
      <c r="AF7" s="1105">
        <v>6047</v>
      </c>
      <c r="AG7" s="1106"/>
      <c r="AH7" s="1106"/>
      <c r="AI7" s="1106"/>
      <c r="AJ7" s="1107"/>
      <c r="AK7" s="1108">
        <v>3656</v>
      </c>
      <c r="AL7" s="1109"/>
      <c r="AM7" s="1109"/>
      <c r="AN7" s="1109"/>
      <c r="AO7" s="1109"/>
      <c r="AP7" s="1109">
        <v>119806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577</v>
      </c>
      <c r="BT7" s="1100"/>
      <c r="BU7" s="1100"/>
      <c r="BV7" s="1100"/>
      <c r="BW7" s="1100"/>
      <c r="BX7" s="1100"/>
      <c r="BY7" s="1100"/>
      <c r="BZ7" s="1100"/>
      <c r="CA7" s="1100"/>
      <c r="CB7" s="1100"/>
      <c r="CC7" s="1100"/>
      <c r="CD7" s="1100"/>
      <c r="CE7" s="1100"/>
      <c r="CF7" s="1100"/>
      <c r="CG7" s="1112"/>
      <c r="CH7" s="1096">
        <v>12</v>
      </c>
      <c r="CI7" s="1097"/>
      <c r="CJ7" s="1097"/>
      <c r="CK7" s="1097"/>
      <c r="CL7" s="1098"/>
      <c r="CM7" s="1096">
        <v>57</v>
      </c>
      <c r="CN7" s="1097"/>
      <c r="CO7" s="1097"/>
      <c r="CP7" s="1097"/>
      <c r="CQ7" s="1098"/>
      <c r="CR7" s="1096">
        <v>51</v>
      </c>
      <c r="CS7" s="1097"/>
      <c r="CT7" s="1097"/>
      <c r="CU7" s="1097"/>
      <c r="CV7" s="1098"/>
      <c r="CW7" s="1096">
        <v>575</v>
      </c>
      <c r="CX7" s="1097"/>
      <c r="CY7" s="1097"/>
      <c r="CZ7" s="1097"/>
      <c r="DA7" s="1098"/>
      <c r="DB7" s="1096" t="s">
        <v>493</v>
      </c>
      <c r="DC7" s="1097"/>
      <c r="DD7" s="1097"/>
      <c r="DE7" s="1097"/>
      <c r="DF7" s="1098"/>
      <c r="DG7" s="1096" t="s">
        <v>493</v>
      </c>
      <c r="DH7" s="1097"/>
      <c r="DI7" s="1097"/>
      <c r="DJ7" s="1097"/>
      <c r="DK7" s="1098"/>
      <c r="DL7" s="1096" t="s">
        <v>493</v>
      </c>
      <c r="DM7" s="1097"/>
      <c r="DN7" s="1097"/>
      <c r="DO7" s="1097"/>
      <c r="DP7" s="1098"/>
      <c r="DQ7" s="1096" t="s">
        <v>493</v>
      </c>
      <c r="DR7" s="1097"/>
      <c r="DS7" s="1097"/>
      <c r="DT7" s="1097"/>
      <c r="DU7" s="1098"/>
      <c r="DV7" s="1099"/>
      <c r="DW7" s="1100"/>
      <c r="DX7" s="1100"/>
      <c r="DY7" s="1100"/>
      <c r="DZ7" s="1101"/>
      <c r="EA7" s="234"/>
    </row>
    <row r="8" spans="1:131" s="235" customFormat="1" ht="26.25" customHeight="1" x14ac:dyDescent="0.15">
      <c r="A8" s="238">
        <v>2</v>
      </c>
      <c r="B8" s="1030" t="s">
        <v>377</v>
      </c>
      <c r="C8" s="1031"/>
      <c r="D8" s="1031"/>
      <c r="E8" s="1031"/>
      <c r="F8" s="1031"/>
      <c r="G8" s="1031"/>
      <c r="H8" s="1031"/>
      <c r="I8" s="1031"/>
      <c r="J8" s="1031"/>
      <c r="K8" s="1031"/>
      <c r="L8" s="1031"/>
      <c r="M8" s="1031"/>
      <c r="N8" s="1031"/>
      <c r="O8" s="1031"/>
      <c r="P8" s="1032"/>
      <c r="Q8" s="1038">
        <v>201</v>
      </c>
      <c r="R8" s="1039"/>
      <c r="S8" s="1039"/>
      <c r="T8" s="1039"/>
      <c r="U8" s="1039"/>
      <c r="V8" s="1039">
        <v>84</v>
      </c>
      <c r="W8" s="1039"/>
      <c r="X8" s="1039"/>
      <c r="Y8" s="1039"/>
      <c r="Z8" s="1039"/>
      <c r="AA8" s="1039">
        <v>117</v>
      </c>
      <c r="AB8" s="1039"/>
      <c r="AC8" s="1039"/>
      <c r="AD8" s="1039"/>
      <c r="AE8" s="1040"/>
      <c r="AF8" s="1035">
        <v>-21</v>
      </c>
      <c r="AG8" s="1036"/>
      <c r="AH8" s="1036"/>
      <c r="AI8" s="1036"/>
      <c r="AJ8" s="1037"/>
      <c r="AK8" s="1080" t="s">
        <v>493</v>
      </c>
      <c r="AL8" s="1081"/>
      <c r="AM8" s="1081"/>
      <c r="AN8" s="1081"/>
      <c r="AO8" s="1081"/>
      <c r="AP8" s="1081" t="s">
        <v>493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578</v>
      </c>
      <c r="BT8" s="993"/>
      <c r="BU8" s="993"/>
      <c r="BV8" s="993"/>
      <c r="BW8" s="993"/>
      <c r="BX8" s="993"/>
      <c r="BY8" s="993"/>
      <c r="BZ8" s="993"/>
      <c r="CA8" s="993"/>
      <c r="CB8" s="993"/>
      <c r="CC8" s="993"/>
      <c r="CD8" s="993"/>
      <c r="CE8" s="993"/>
      <c r="CF8" s="993"/>
      <c r="CG8" s="1014"/>
      <c r="CH8" s="989">
        <v>10</v>
      </c>
      <c r="CI8" s="990"/>
      <c r="CJ8" s="990"/>
      <c r="CK8" s="990"/>
      <c r="CL8" s="991"/>
      <c r="CM8" s="989">
        <v>133</v>
      </c>
      <c r="CN8" s="990"/>
      <c r="CO8" s="990"/>
      <c r="CP8" s="990"/>
      <c r="CQ8" s="991"/>
      <c r="CR8" s="989">
        <v>30</v>
      </c>
      <c r="CS8" s="990"/>
      <c r="CT8" s="990"/>
      <c r="CU8" s="990"/>
      <c r="CV8" s="991"/>
      <c r="CW8" s="989">
        <v>4</v>
      </c>
      <c r="CX8" s="990"/>
      <c r="CY8" s="990"/>
      <c r="CZ8" s="990"/>
      <c r="DA8" s="991"/>
      <c r="DB8" s="989" t="s">
        <v>493</v>
      </c>
      <c r="DC8" s="990"/>
      <c r="DD8" s="990"/>
      <c r="DE8" s="990"/>
      <c r="DF8" s="991"/>
      <c r="DG8" s="989" t="s">
        <v>493</v>
      </c>
      <c r="DH8" s="990"/>
      <c r="DI8" s="990"/>
      <c r="DJ8" s="990"/>
      <c r="DK8" s="991"/>
      <c r="DL8" s="989" t="s">
        <v>493</v>
      </c>
      <c r="DM8" s="990"/>
      <c r="DN8" s="990"/>
      <c r="DO8" s="990"/>
      <c r="DP8" s="991"/>
      <c r="DQ8" s="989" t="s">
        <v>493</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579</v>
      </c>
      <c r="BT9" s="993"/>
      <c r="BU9" s="993"/>
      <c r="BV9" s="993"/>
      <c r="BW9" s="993"/>
      <c r="BX9" s="993"/>
      <c r="BY9" s="993"/>
      <c r="BZ9" s="993"/>
      <c r="CA9" s="993"/>
      <c r="CB9" s="993"/>
      <c r="CC9" s="993"/>
      <c r="CD9" s="993"/>
      <c r="CE9" s="993"/>
      <c r="CF9" s="993"/>
      <c r="CG9" s="1014"/>
      <c r="CH9" s="989">
        <v>-5</v>
      </c>
      <c r="CI9" s="990"/>
      <c r="CJ9" s="990"/>
      <c r="CK9" s="990"/>
      <c r="CL9" s="991"/>
      <c r="CM9" s="989">
        <v>2293</v>
      </c>
      <c r="CN9" s="990"/>
      <c r="CO9" s="990"/>
      <c r="CP9" s="990"/>
      <c r="CQ9" s="991"/>
      <c r="CR9" s="989">
        <v>1000</v>
      </c>
      <c r="CS9" s="990"/>
      <c r="CT9" s="990"/>
      <c r="CU9" s="990"/>
      <c r="CV9" s="991"/>
      <c r="CW9" s="989" t="s">
        <v>580</v>
      </c>
      <c r="CX9" s="990"/>
      <c r="CY9" s="990"/>
      <c r="CZ9" s="990"/>
      <c r="DA9" s="991"/>
      <c r="DB9" s="989" t="s">
        <v>493</v>
      </c>
      <c r="DC9" s="990"/>
      <c r="DD9" s="990"/>
      <c r="DE9" s="990"/>
      <c r="DF9" s="991"/>
      <c r="DG9" s="989" t="s">
        <v>493</v>
      </c>
      <c r="DH9" s="990"/>
      <c r="DI9" s="990"/>
      <c r="DJ9" s="990"/>
      <c r="DK9" s="991"/>
      <c r="DL9" s="989" t="s">
        <v>493</v>
      </c>
      <c r="DM9" s="990"/>
      <c r="DN9" s="990"/>
      <c r="DO9" s="990"/>
      <c r="DP9" s="991"/>
      <c r="DQ9" s="989" t="s">
        <v>493</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581</v>
      </c>
      <c r="BT10" s="993"/>
      <c r="BU10" s="993"/>
      <c r="BV10" s="993"/>
      <c r="BW10" s="993"/>
      <c r="BX10" s="993"/>
      <c r="BY10" s="993"/>
      <c r="BZ10" s="993"/>
      <c r="CA10" s="993"/>
      <c r="CB10" s="993"/>
      <c r="CC10" s="993"/>
      <c r="CD10" s="993"/>
      <c r="CE10" s="993"/>
      <c r="CF10" s="993"/>
      <c r="CG10" s="1014"/>
      <c r="CH10" s="989">
        <v>-23</v>
      </c>
      <c r="CI10" s="990"/>
      <c r="CJ10" s="990"/>
      <c r="CK10" s="990"/>
      <c r="CL10" s="991"/>
      <c r="CM10" s="989">
        <v>6009</v>
      </c>
      <c r="CN10" s="990"/>
      <c r="CO10" s="990"/>
      <c r="CP10" s="990"/>
      <c r="CQ10" s="991"/>
      <c r="CR10" s="989">
        <v>6396</v>
      </c>
      <c r="CS10" s="990"/>
      <c r="CT10" s="990"/>
      <c r="CU10" s="990"/>
      <c r="CV10" s="991"/>
      <c r="CW10" s="989">
        <v>501</v>
      </c>
      <c r="CX10" s="990"/>
      <c r="CY10" s="990"/>
      <c r="CZ10" s="990"/>
      <c r="DA10" s="991"/>
      <c r="DB10" s="989" t="s">
        <v>493</v>
      </c>
      <c r="DC10" s="990"/>
      <c r="DD10" s="990"/>
      <c r="DE10" s="990"/>
      <c r="DF10" s="991"/>
      <c r="DG10" s="989" t="s">
        <v>493</v>
      </c>
      <c r="DH10" s="990"/>
      <c r="DI10" s="990"/>
      <c r="DJ10" s="990"/>
      <c r="DK10" s="991"/>
      <c r="DL10" s="989" t="s">
        <v>493</v>
      </c>
      <c r="DM10" s="990"/>
      <c r="DN10" s="990"/>
      <c r="DO10" s="990"/>
      <c r="DP10" s="991"/>
      <c r="DQ10" s="989" t="s">
        <v>493</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v>143081</v>
      </c>
      <c r="R23" s="1061"/>
      <c r="S23" s="1061"/>
      <c r="T23" s="1061"/>
      <c r="U23" s="1061"/>
      <c r="V23" s="1061">
        <v>136641</v>
      </c>
      <c r="W23" s="1061"/>
      <c r="X23" s="1061"/>
      <c r="Y23" s="1061"/>
      <c r="Z23" s="1061"/>
      <c r="AA23" s="1061">
        <v>6440</v>
      </c>
      <c r="AB23" s="1061"/>
      <c r="AC23" s="1061"/>
      <c r="AD23" s="1061"/>
      <c r="AE23" s="1068"/>
      <c r="AF23" s="1069">
        <v>6025</v>
      </c>
      <c r="AG23" s="1061"/>
      <c r="AH23" s="1061"/>
      <c r="AI23" s="1061"/>
      <c r="AJ23" s="1070"/>
      <c r="AK23" s="1071"/>
      <c r="AL23" s="1072"/>
      <c r="AM23" s="1072"/>
      <c r="AN23" s="1072"/>
      <c r="AO23" s="1072"/>
      <c r="AP23" s="1061">
        <v>119806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359</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31243</v>
      </c>
      <c r="R28" s="1051"/>
      <c r="S28" s="1051"/>
      <c r="T28" s="1051"/>
      <c r="U28" s="1051"/>
      <c r="V28" s="1051">
        <v>31189</v>
      </c>
      <c r="W28" s="1051"/>
      <c r="X28" s="1051"/>
      <c r="Y28" s="1051"/>
      <c r="Z28" s="1051"/>
      <c r="AA28" s="1051">
        <v>54</v>
      </c>
      <c r="AB28" s="1051"/>
      <c r="AC28" s="1051"/>
      <c r="AD28" s="1051"/>
      <c r="AE28" s="1052"/>
      <c r="AF28" s="1053">
        <v>54</v>
      </c>
      <c r="AG28" s="1051"/>
      <c r="AH28" s="1051"/>
      <c r="AI28" s="1051"/>
      <c r="AJ28" s="1054"/>
      <c r="AK28" s="1042">
        <v>0</v>
      </c>
      <c r="AL28" s="1043"/>
      <c r="AM28" s="1043"/>
      <c r="AN28" s="1043"/>
      <c r="AO28" s="1043"/>
      <c r="AP28" s="1043" t="s">
        <v>493</v>
      </c>
      <c r="AQ28" s="1043"/>
      <c r="AR28" s="1043"/>
      <c r="AS28" s="1043"/>
      <c r="AT28" s="1043"/>
      <c r="AU28" s="1043" t="s">
        <v>493</v>
      </c>
      <c r="AV28" s="1043"/>
      <c r="AW28" s="1043"/>
      <c r="AX28" s="1043"/>
      <c r="AY28" s="1043"/>
      <c r="AZ28" s="1044" t="s">
        <v>493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26325</v>
      </c>
      <c r="R29" s="1039"/>
      <c r="S29" s="1039"/>
      <c r="T29" s="1039"/>
      <c r="U29" s="1039"/>
      <c r="V29" s="1039">
        <v>26242</v>
      </c>
      <c r="W29" s="1039"/>
      <c r="X29" s="1039"/>
      <c r="Y29" s="1039"/>
      <c r="Z29" s="1039"/>
      <c r="AA29" s="1039">
        <v>83</v>
      </c>
      <c r="AB29" s="1039"/>
      <c r="AC29" s="1039"/>
      <c r="AD29" s="1039"/>
      <c r="AE29" s="1040"/>
      <c r="AF29" s="1035">
        <v>83</v>
      </c>
      <c r="AG29" s="1036"/>
      <c r="AH29" s="1036"/>
      <c r="AI29" s="1036"/>
      <c r="AJ29" s="1037"/>
      <c r="AK29" s="980">
        <v>2506</v>
      </c>
      <c r="AL29" s="971"/>
      <c r="AM29" s="971"/>
      <c r="AN29" s="971"/>
      <c r="AO29" s="971"/>
      <c r="AP29" s="971" t="s">
        <v>493</v>
      </c>
      <c r="AQ29" s="971"/>
      <c r="AR29" s="971"/>
      <c r="AS29" s="971"/>
      <c r="AT29" s="971"/>
      <c r="AU29" s="971" t="s">
        <v>493</v>
      </c>
      <c r="AV29" s="971"/>
      <c r="AW29" s="971"/>
      <c r="AX29" s="971"/>
      <c r="AY29" s="971"/>
      <c r="AZ29" s="1041" t="s">
        <v>493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31534</v>
      </c>
      <c r="R30" s="1039"/>
      <c r="S30" s="1039"/>
      <c r="T30" s="1039"/>
      <c r="U30" s="1039"/>
      <c r="V30" s="1039">
        <v>31394</v>
      </c>
      <c r="W30" s="1039"/>
      <c r="X30" s="1039"/>
      <c r="Y30" s="1039"/>
      <c r="Z30" s="1039"/>
      <c r="AA30" s="1039">
        <v>139</v>
      </c>
      <c r="AB30" s="1039"/>
      <c r="AC30" s="1039"/>
      <c r="AD30" s="1039"/>
      <c r="AE30" s="1040"/>
      <c r="AF30" s="1035">
        <v>139</v>
      </c>
      <c r="AG30" s="1036"/>
      <c r="AH30" s="1036"/>
      <c r="AI30" s="1036"/>
      <c r="AJ30" s="1037"/>
      <c r="AK30" s="980">
        <v>4747</v>
      </c>
      <c r="AL30" s="971"/>
      <c r="AM30" s="971"/>
      <c r="AN30" s="971"/>
      <c r="AO30" s="971"/>
      <c r="AP30" s="971" t="s">
        <v>493</v>
      </c>
      <c r="AQ30" s="971"/>
      <c r="AR30" s="971"/>
      <c r="AS30" s="971"/>
      <c r="AT30" s="971"/>
      <c r="AU30" s="971" t="s">
        <v>493</v>
      </c>
      <c r="AV30" s="971"/>
      <c r="AW30" s="971"/>
      <c r="AX30" s="971"/>
      <c r="AY30" s="971"/>
      <c r="AZ30" s="1041" t="s">
        <v>493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4052</v>
      </c>
      <c r="R31" s="1039"/>
      <c r="S31" s="1039"/>
      <c r="T31" s="1039"/>
      <c r="U31" s="1039"/>
      <c r="V31" s="1039">
        <v>3959</v>
      </c>
      <c r="W31" s="1039"/>
      <c r="X31" s="1039"/>
      <c r="Y31" s="1039"/>
      <c r="Z31" s="1039"/>
      <c r="AA31" s="1039">
        <v>93</v>
      </c>
      <c r="AB31" s="1039"/>
      <c r="AC31" s="1039"/>
      <c r="AD31" s="1039"/>
      <c r="AE31" s="1040"/>
      <c r="AF31" s="1035">
        <v>93</v>
      </c>
      <c r="AG31" s="1036"/>
      <c r="AH31" s="1036"/>
      <c r="AI31" s="1036"/>
      <c r="AJ31" s="1037"/>
      <c r="AK31" s="980">
        <v>4135</v>
      </c>
      <c r="AL31" s="971"/>
      <c r="AM31" s="971"/>
      <c r="AN31" s="971"/>
      <c r="AO31" s="971"/>
      <c r="AP31" s="971" t="s">
        <v>493</v>
      </c>
      <c r="AQ31" s="971"/>
      <c r="AR31" s="971"/>
      <c r="AS31" s="971"/>
      <c r="AT31" s="971"/>
      <c r="AU31" s="971" t="s">
        <v>493</v>
      </c>
      <c r="AV31" s="971"/>
      <c r="AW31" s="971"/>
      <c r="AX31" s="971"/>
      <c r="AY31" s="971"/>
      <c r="AZ31" s="1041" t="s">
        <v>493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246</v>
      </c>
      <c r="R32" s="1039"/>
      <c r="S32" s="1039"/>
      <c r="T32" s="1039"/>
      <c r="U32" s="1039"/>
      <c r="V32" s="1039">
        <v>229</v>
      </c>
      <c r="W32" s="1039"/>
      <c r="X32" s="1039"/>
      <c r="Y32" s="1039"/>
      <c r="Z32" s="1039"/>
      <c r="AA32" s="1039">
        <v>17</v>
      </c>
      <c r="AB32" s="1039"/>
      <c r="AC32" s="1039"/>
      <c r="AD32" s="1039"/>
      <c r="AE32" s="1040"/>
      <c r="AF32" s="1035">
        <v>17</v>
      </c>
      <c r="AG32" s="1036"/>
      <c r="AH32" s="1036"/>
      <c r="AI32" s="1036"/>
      <c r="AJ32" s="1037"/>
      <c r="AK32" s="980">
        <v>147</v>
      </c>
      <c r="AL32" s="971"/>
      <c r="AM32" s="971"/>
      <c r="AN32" s="971"/>
      <c r="AO32" s="971"/>
      <c r="AP32" s="971">
        <v>23</v>
      </c>
      <c r="AQ32" s="971"/>
      <c r="AR32" s="971"/>
      <c r="AS32" s="971"/>
      <c r="AT32" s="971"/>
      <c r="AU32" s="971">
        <v>16</v>
      </c>
      <c r="AV32" s="971"/>
      <c r="AW32" s="971"/>
      <c r="AX32" s="971"/>
      <c r="AY32" s="971"/>
      <c r="AZ32" s="1041" t="s">
        <v>493</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150</v>
      </c>
      <c r="C33" s="1031"/>
      <c r="D33" s="1031"/>
      <c r="E33" s="1031"/>
      <c r="F33" s="1031"/>
      <c r="G33" s="1031"/>
      <c r="H33" s="1031"/>
      <c r="I33" s="1031"/>
      <c r="J33" s="1031"/>
      <c r="K33" s="1031"/>
      <c r="L33" s="1031"/>
      <c r="M33" s="1031"/>
      <c r="N33" s="1031"/>
      <c r="O33" s="1031"/>
      <c r="P33" s="1032"/>
      <c r="Q33" s="1038">
        <v>11385</v>
      </c>
      <c r="R33" s="1039"/>
      <c r="S33" s="1039"/>
      <c r="T33" s="1039"/>
      <c r="U33" s="1039"/>
      <c r="V33" s="1039">
        <v>11874</v>
      </c>
      <c r="W33" s="1039"/>
      <c r="X33" s="1039"/>
      <c r="Y33" s="1039"/>
      <c r="Z33" s="1039"/>
      <c r="AA33" s="1039">
        <v>-489</v>
      </c>
      <c r="AB33" s="1039"/>
      <c r="AC33" s="1039"/>
      <c r="AD33" s="1039"/>
      <c r="AE33" s="1040"/>
      <c r="AF33" s="1035">
        <v>-332</v>
      </c>
      <c r="AG33" s="1036"/>
      <c r="AH33" s="1036"/>
      <c r="AI33" s="1036"/>
      <c r="AJ33" s="1037"/>
      <c r="AK33" s="980">
        <v>2518</v>
      </c>
      <c r="AL33" s="971"/>
      <c r="AM33" s="971"/>
      <c r="AN33" s="971"/>
      <c r="AO33" s="971"/>
      <c r="AP33" s="971">
        <v>4558</v>
      </c>
      <c r="AQ33" s="971"/>
      <c r="AR33" s="971"/>
      <c r="AS33" s="971"/>
      <c r="AT33" s="971"/>
      <c r="AU33" s="971">
        <v>2425</v>
      </c>
      <c r="AV33" s="971"/>
      <c r="AW33" s="971"/>
      <c r="AX33" s="971"/>
      <c r="AY33" s="971"/>
      <c r="AZ33" s="1041">
        <v>3.7</v>
      </c>
      <c r="BA33" s="1041"/>
      <c r="BB33" s="1041"/>
      <c r="BC33" s="1041"/>
      <c r="BD33" s="1041"/>
      <c r="BE33" s="972" t="s">
        <v>566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143</v>
      </c>
      <c r="C34" s="1031"/>
      <c r="D34" s="1031"/>
      <c r="E34" s="1031"/>
      <c r="F34" s="1031"/>
      <c r="G34" s="1031"/>
      <c r="H34" s="1031"/>
      <c r="I34" s="1031"/>
      <c r="J34" s="1031"/>
      <c r="K34" s="1031"/>
      <c r="L34" s="1031"/>
      <c r="M34" s="1031"/>
      <c r="N34" s="1031"/>
      <c r="O34" s="1031"/>
      <c r="P34" s="1032"/>
      <c r="Q34" s="1038">
        <v>2058</v>
      </c>
      <c r="R34" s="1039"/>
      <c r="S34" s="1039"/>
      <c r="T34" s="1039"/>
      <c r="U34" s="1039"/>
      <c r="V34" s="1039">
        <v>2260</v>
      </c>
      <c r="W34" s="1039"/>
      <c r="X34" s="1039"/>
      <c r="Y34" s="1039"/>
      <c r="Z34" s="1039"/>
      <c r="AA34" s="1039">
        <v>-202</v>
      </c>
      <c r="AB34" s="1039"/>
      <c r="AC34" s="1039"/>
      <c r="AD34" s="1039"/>
      <c r="AE34" s="1040"/>
      <c r="AF34" s="1035">
        <v>-115</v>
      </c>
      <c r="AG34" s="1036"/>
      <c r="AH34" s="1036"/>
      <c r="AI34" s="1036"/>
      <c r="AJ34" s="1037"/>
      <c r="AK34" s="980">
        <v>243</v>
      </c>
      <c r="AL34" s="971"/>
      <c r="AM34" s="971"/>
      <c r="AN34" s="971"/>
      <c r="AO34" s="971"/>
      <c r="AP34" s="971">
        <v>1721</v>
      </c>
      <c r="AQ34" s="971"/>
      <c r="AR34" s="971"/>
      <c r="AS34" s="971"/>
      <c r="AT34" s="971"/>
      <c r="AU34" s="971">
        <v>1715</v>
      </c>
      <c r="AV34" s="971"/>
      <c r="AW34" s="971"/>
      <c r="AX34" s="971"/>
      <c r="AY34" s="971"/>
      <c r="AZ34" s="1041">
        <v>6.9</v>
      </c>
      <c r="BA34" s="1041"/>
      <c r="BB34" s="1041"/>
      <c r="BC34" s="1041"/>
      <c r="BD34" s="1041"/>
      <c r="BE34" s="972" t="s">
        <v>566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396</v>
      </c>
      <c r="C35" s="1031"/>
      <c r="D35" s="1031"/>
      <c r="E35" s="1031"/>
      <c r="F35" s="1031"/>
      <c r="G35" s="1031"/>
      <c r="H35" s="1031"/>
      <c r="I35" s="1031"/>
      <c r="J35" s="1031"/>
      <c r="K35" s="1031"/>
      <c r="L35" s="1031"/>
      <c r="M35" s="1031"/>
      <c r="N35" s="1031"/>
      <c r="O35" s="1031"/>
      <c r="P35" s="1032"/>
      <c r="Q35" s="1038">
        <v>5723</v>
      </c>
      <c r="R35" s="1039"/>
      <c r="S35" s="1039"/>
      <c r="T35" s="1039"/>
      <c r="U35" s="1039"/>
      <c r="V35" s="1039">
        <v>5239</v>
      </c>
      <c r="W35" s="1039"/>
      <c r="X35" s="1039"/>
      <c r="Y35" s="1039"/>
      <c r="Z35" s="1039"/>
      <c r="AA35" s="1039">
        <v>484</v>
      </c>
      <c r="AB35" s="1039"/>
      <c r="AC35" s="1039"/>
      <c r="AD35" s="1039"/>
      <c r="AE35" s="1040"/>
      <c r="AF35" s="1035">
        <v>5417</v>
      </c>
      <c r="AG35" s="1036"/>
      <c r="AH35" s="1036"/>
      <c r="AI35" s="1036"/>
      <c r="AJ35" s="1037"/>
      <c r="AK35" s="980">
        <v>12</v>
      </c>
      <c r="AL35" s="971"/>
      <c r="AM35" s="971"/>
      <c r="AN35" s="971"/>
      <c r="AO35" s="971"/>
      <c r="AP35" s="971">
        <v>14328</v>
      </c>
      <c r="AQ35" s="971"/>
      <c r="AR35" s="971"/>
      <c r="AS35" s="971"/>
      <c r="AT35" s="971"/>
      <c r="AU35" s="971" t="s">
        <v>493</v>
      </c>
      <c r="AV35" s="971"/>
      <c r="AW35" s="971"/>
      <c r="AX35" s="971"/>
      <c r="AY35" s="971"/>
      <c r="AZ35" s="1041" t="s">
        <v>493</v>
      </c>
      <c r="BA35" s="1041"/>
      <c r="BB35" s="1041"/>
      <c r="BC35" s="1041"/>
      <c r="BD35" s="1041"/>
      <c r="BE35" s="972" t="s">
        <v>566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397</v>
      </c>
      <c r="C36" s="1031"/>
      <c r="D36" s="1031"/>
      <c r="E36" s="1031"/>
      <c r="F36" s="1031"/>
      <c r="G36" s="1031"/>
      <c r="H36" s="1031"/>
      <c r="I36" s="1031"/>
      <c r="J36" s="1031"/>
      <c r="K36" s="1031"/>
      <c r="L36" s="1031"/>
      <c r="M36" s="1031"/>
      <c r="N36" s="1031"/>
      <c r="O36" s="1031"/>
      <c r="P36" s="1032"/>
      <c r="Q36" s="1038">
        <v>8662</v>
      </c>
      <c r="R36" s="1039"/>
      <c r="S36" s="1039"/>
      <c r="T36" s="1039"/>
      <c r="U36" s="1039"/>
      <c r="V36" s="1039">
        <v>7291</v>
      </c>
      <c r="W36" s="1039"/>
      <c r="X36" s="1039"/>
      <c r="Y36" s="1039"/>
      <c r="Z36" s="1039"/>
      <c r="AA36" s="1039">
        <v>1371</v>
      </c>
      <c r="AB36" s="1039"/>
      <c r="AC36" s="1039"/>
      <c r="AD36" s="1039"/>
      <c r="AE36" s="1040"/>
      <c r="AF36" s="1035" t="s">
        <v>122</v>
      </c>
      <c r="AG36" s="1036"/>
      <c r="AH36" s="1036"/>
      <c r="AI36" s="1036"/>
      <c r="AJ36" s="1037"/>
      <c r="AK36" s="980">
        <v>2699</v>
      </c>
      <c r="AL36" s="971"/>
      <c r="AM36" s="971"/>
      <c r="AN36" s="971"/>
      <c r="AO36" s="971"/>
      <c r="AP36" s="971">
        <v>60201</v>
      </c>
      <c r="AQ36" s="971"/>
      <c r="AR36" s="971"/>
      <c r="AS36" s="971"/>
      <c r="AT36" s="971"/>
      <c r="AU36" s="971">
        <v>22936</v>
      </c>
      <c r="AV36" s="971"/>
      <c r="AW36" s="971"/>
      <c r="AX36" s="971"/>
      <c r="AY36" s="971"/>
      <c r="AZ36" s="1041" t="s">
        <v>493</v>
      </c>
      <c r="BA36" s="1041"/>
      <c r="BB36" s="1041"/>
      <c r="BC36" s="1041"/>
      <c r="BD36" s="1041"/>
      <c r="BE36" s="972" t="s">
        <v>566</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398</v>
      </c>
      <c r="C37" s="1031"/>
      <c r="D37" s="1031"/>
      <c r="E37" s="1031"/>
      <c r="F37" s="1031"/>
      <c r="G37" s="1031"/>
      <c r="H37" s="1031"/>
      <c r="I37" s="1031"/>
      <c r="J37" s="1031"/>
      <c r="K37" s="1031"/>
      <c r="L37" s="1031"/>
      <c r="M37" s="1031"/>
      <c r="N37" s="1031"/>
      <c r="O37" s="1031"/>
      <c r="P37" s="1032"/>
      <c r="Q37" s="1038">
        <v>360</v>
      </c>
      <c r="R37" s="1039"/>
      <c r="S37" s="1039"/>
      <c r="T37" s="1039"/>
      <c r="U37" s="1039"/>
      <c r="V37" s="1039">
        <v>301</v>
      </c>
      <c r="W37" s="1039"/>
      <c r="X37" s="1039"/>
      <c r="Y37" s="1039"/>
      <c r="Z37" s="1039"/>
      <c r="AA37" s="1039">
        <v>58</v>
      </c>
      <c r="AB37" s="1039"/>
      <c r="AC37" s="1039"/>
      <c r="AD37" s="1039"/>
      <c r="AE37" s="1040"/>
      <c r="AF37" s="1035">
        <v>20</v>
      </c>
      <c r="AG37" s="1036"/>
      <c r="AH37" s="1036"/>
      <c r="AI37" s="1036"/>
      <c r="AJ37" s="1037"/>
      <c r="AK37" s="980">
        <v>188</v>
      </c>
      <c r="AL37" s="971"/>
      <c r="AM37" s="971"/>
      <c r="AN37" s="971"/>
      <c r="AO37" s="971"/>
      <c r="AP37" s="971">
        <v>1952</v>
      </c>
      <c r="AQ37" s="971"/>
      <c r="AR37" s="971"/>
      <c r="AS37" s="971"/>
      <c r="AT37" s="971"/>
      <c r="AU37" s="971">
        <v>1863</v>
      </c>
      <c r="AV37" s="971"/>
      <c r="AW37" s="971"/>
      <c r="AX37" s="971"/>
      <c r="AY37" s="971"/>
      <c r="AZ37" s="1041" t="s">
        <v>493</v>
      </c>
      <c r="BA37" s="1041"/>
      <c r="BB37" s="1041"/>
      <c r="BC37" s="1041"/>
      <c r="BD37" s="1041"/>
      <c r="BE37" s="972" t="s">
        <v>566</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399</v>
      </c>
      <c r="C38" s="1031"/>
      <c r="D38" s="1031"/>
      <c r="E38" s="1031"/>
      <c r="F38" s="1031"/>
      <c r="G38" s="1031"/>
      <c r="H38" s="1031"/>
      <c r="I38" s="1031"/>
      <c r="J38" s="1031"/>
      <c r="K38" s="1031"/>
      <c r="L38" s="1031"/>
      <c r="M38" s="1031"/>
      <c r="N38" s="1031"/>
      <c r="O38" s="1031"/>
      <c r="P38" s="1032"/>
      <c r="Q38" s="1038">
        <v>793</v>
      </c>
      <c r="R38" s="1039"/>
      <c r="S38" s="1039"/>
      <c r="T38" s="1039"/>
      <c r="U38" s="1039"/>
      <c r="V38" s="1039">
        <v>781</v>
      </c>
      <c r="W38" s="1039"/>
      <c r="X38" s="1039"/>
      <c r="Y38" s="1039"/>
      <c r="Z38" s="1039"/>
      <c r="AA38" s="1039">
        <v>12</v>
      </c>
      <c r="AB38" s="1039"/>
      <c r="AC38" s="1039"/>
      <c r="AD38" s="1039"/>
      <c r="AE38" s="1040"/>
      <c r="AF38" s="1035">
        <v>12</v>
      </c>
      <c r="AG38" s="1036"/>
      <c r="AH38" s="1036"/>
      <c r="AI38" s="1036"/>
      <c r="AJ38" s="1037"/>
      <c r="AK38" s="980">
        <v>260</v>
      </c>
      <c r="AL38" s="971"/>
      <c r="AM38" s="971"/>
      <c r="AN38" s="971"/>
      <c r="AO38" s="971"/>
      <c r="AP38" s="971">
        <v>1611</v>
      </c>
      <c r="AQ38" s="971"/>
      <c r="AR38" s="971"/>
      <c r="AS38" s="971"/>
      <c r="AT38" s="971"/>
      <c r="AU38" s="971">
        <v>900</v>
      </c>
      <c r="AV38" s="971"/>
      <c r="AW38" s="971"/>
      <c r="AX38" s="971"/>
      <c r="AY38" s="971"/>
      <c r="AZ38" s="1041" t="s">
        <v>493</v>
      </c>
      <c r="BA38" s="1041"/>
      <c r="BB38" s="1041"/>
      <c r="BC38" s="1041"/>
      <c r="BD38" s="1041"/>
      <c r="BE38" s="972" t="s">
        <v>567</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t="s">
        <v>400</v>
      </c>
      <c r="C39" s="1031"/>
      <c r="D39" s="1031"/>
      <c r="E39" s="1031"/>
      <c r="F39" s="1031"/>
      <c r="G39" s="1031"/>
      <c r="H39" s="1031"/>
      <c r="I39" s="1031"/>
      <c r="J39" s="1031"/>
      <c r="K39" s="1031"/>
      <c r="L39" s="1031"/>
      <c r="M39" s="1031"/>
      <c r="N39" s="1031"/>
      <c r="O39" s="1031"/>
      <c r="P39" s="1032"/>
      <c r="Q39" s="1038">
        <v>94</v>
      </c>
      <c r="R39" s="1039"/>
      <c r="S39" s="1039"/>
      <c r="T39" s="1039"/>
      <c r="U39" s="1039"/>
      <c r="V39" s="1039">
        <v>94</v>
      </c>
      <c r="W39" s="1039"/>
      <c r="X39" s="1039"/>
      <c r="Y39" s="1039"/>
      <c r="Z39" s="1039"/>
      <c r="AA39" s="1039">
        <v>0</v>
      </c>
      <c r="AB39" s="1039"/>
      <c r="AC39" s="1039"/>
      <c r="AD39" s="1039"/>
      <c r="AE39" s="1040"/>
      <c r="AF39" s="1035" t="s">
        <v>122</v>
      </c>
      <c r="AG39" s="1036"/>
      <c r="AH39" s="1036"/>
      <c r="AI39" s="1036"/>
      <c r="AJ39" s="1037"/>
      <c r="AK39" s="980" t="s">
        <v>493</v>
      </c>
      <c r="AL39" s="971"/>
      <c r="AM39" s="971"/>
      <c r="AN39" s="971"/>
      <c r="AO39" s="971"/>
      <c r="AP39" s="971" t="s">
        <v>493</v>
      </c>
      <c r="AQ39" s="971"/>
      <c r="AR39" s="971"/>
      <c r="AS39" s="971"/>
      <c r="AT39" s="971"/>
      <c r="AU39" s="971" t="s">
        <v>493</v>
      </c>
      <c r="AV39" s="971"/>
      <c r="AW39" s="971"/>
      <c r="AX39" s="971"/>
      <c r="AY39" s="971"/>
      <c r="AZ39" s="1041" t="s">
        <v>493</v>
      </c>
      <c r="BA39" s="1041"/>
      <c r="BB39" s="1041"/>
      <c r="BC39" s="1041"/>
      <c r="BD39" s="1041"/>
      <c r="BE39" s="972" t="s">
        <v>567</v>
      </c>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402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5388</v>
      </c>
      <c r="AG63" s="959"/>
      <c r="AH63" s="959"/>
      <c r="AI63" s="959"/>
      <c r="AJ63" s="1022"/>
      <c r="AK63" s="1023"/>
      <c r="AL63" s="963"/>
      <c r="AM63" s="963"/>
      <c r="AN63" s="963"/>
      <c r="AO63" s="963"/>
      <c r="AP63" s="959">
        <v>84394</v>
      </c>
      <c r="AQ63" s="959"/>
      <c r="AR63" s="959"/>
      <c r="AS63" s="959"/>
      <c r="AT63" s="959"/>
      <c r="AU63" s="959">
        <v>29855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404</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405</v>
      </c>
      <c r="AV66" s="1002"/>
      <c r="AW66" s="1002"/>
      <c r="AX66" s="1002"/>
      <c r="AY66" s="1003"/>
      <c r="AZ66" s="1001" t="s">
        <v>366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568</v>
      </c>
      <c r="C68" s="986"/>
      <c r="D68" s="986"/>
      <c r="E68" s="986"/>
      <c r="F68" s="986"/>
      <c r="G68" s="986"/>
      <c r="H68" s="986"/>
      <c r="I68" s="986"/>
      <c r="J68" s="986"/>
      <c r="K68" s="986"/>
      <c r="L68" s="986"/>
      <c r="M68" s="986"/>
      <c r="N68" s="986"/>
      <c r="O68" s="986"/>
      <c r="P68" s="987"/>
      <c r="Q68" s="988">
        <v>6238</v>
      </c>
      <c r="R68" s="982"/>
      <c r="S68" s="982"/>
      <c r="T68" s="982"/>
      <c r="U68" s="982"/>
      <c r="V68" s="982">
        <v>6001</v>
      </c>
      <c r="W68" s="982"/>
      <c r="X68" s="982"/>
      <c r="Y68" s="982"/>
      <c r="Z68" s="982"/>
      <c r="AA68" s="982">
        <v>237</v>
      </c>
      <c r="AB68" s="982"/>
      <c r="AC68" s="982"/>
      <c r="AD68" s="982"/>
      <c r="AE68" s="982"/>
      <c r="AF68" s="982">
        <v>227</v>
      </c>
      <c r="AG68" s="982"/>
      <c r="AH68" s="982"/>
      <c r="AI68" s="982"/>
      <c r="AJ68" s="982"/>
      <c r="AK68" s="982">
        <v>0</v>
      </c>
      <c r="AL68" s="982"/>
      <c r="AM68" s="982"/>
      <c r="AN68" s="982"/>
      <c r="AO68" s="982"/>
      <c r="AP68" s="982">
        <v>2949</v>
      </c>
      <c r="AQ68" s="982"/>
      <c r="AR68" s="982"/>
      <c r="AS68" s="982"/>
      <c r="AT68" s="982"/>
      <c r="AU68" s="982">
        <v>2136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569</v>
      </c>
      <c r="C69" s="975"/>
      <c r="D69" s="975"/>
      <c r="E69" s="975"/>
      <c r="F69" s="975"/>
      <c r="G69" s="975"/>
      <c r="H69" s="975"/>
      <c r="I69" s="975"/>
      <c r="J69" s="975"/>
      <c r="K69" s="975"/>
      <c r="L69" s="975"/>
      <c r="M69" s="975"/>
      <c r="N69" s="975"/>
      <c r="O69" s="975"/>
      <c r="P69" s="976"/>
      <c r="Q69" s="977">
        <v>2518</v>
      </c>
      <c r="R69" s="971"/>
      <c r="S69" s="971"/>
      <c r="T69" s="971"/>
      <c r="U69" s="971"/>
      <c r="V69" s="971">
        <v>1875</v>
      </c>
      <c r="W69" s="971"/>
      <c r="X69" s="971"/>
      <c r="Y69" s="971"/>
      <c r="Z69" s="971"/>
      <c r="AA69" s="971">
        <v>643</v>
      </c>
      <c r="AB69" s="971"/>
      <c r="AC69" s="971"/>
      <c r="AD69" s="971"/>
      <c r="AE69" s="971"/>
      <c r="AF69" s="971">
        <v>6821</v>
      </c>
      <c r="AG69" s="971"/>
      <c r="AH69" s="971"/>
      <c r="AI69" s="971"/>
      <c r="AJ69" s="971"/>
      <c r="AK69" s="971" t="s">
        <v>493</v>
      </c>
      <c r="AL69" s="971"/>
      <c r="AM69" s="971"/>
      <c r="AN69" s="971"/>
      <c r="AO69" s="971"/>
      <c r="AP69" s="971">
        <v>2183</v>
      </c>
      <c r="AQ69" s="971"/>
      <c r="AR69" s="971"/>
      <c r="AS69" s="971"/>
      <c r="AT69" s="971"/>
      <c r="AU69" s="971" t="s">
        <v>493</v>
      </c>
      <c r="AV69" s="971"/>
      <c r="AW69" s="971"/>
      <c r="AX69" s="971"/>
      <c r="AY69" s="971"/>
      <c r="AZ69" s="972" t="s">
        <v>570</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571</v>
      </c>
      <c r="C70" s="975"/>
      <c r="D70" s="975"/>
      <c r="E70" s="975"/>
      <c r="F70" s="975"/>
      <c r="G70" s="975"/>
      <c r="H70" s="975"/>
      <c r="I70" s="975"/>
      <c r="J70" s="975"/>
      <c r="K70" s="975"/>
      <c r="L70" s="975"/>
      <c r="M70" s="975"/>
      <c r="N70" s="975"/>
      <c r="O70" s="975"/>
      <c r="P70" s="976"/>
      <c r="Q70" s="977">
        <v>969</v>
      </c>
      <c r="R70" s="971"/>
      <c r="S70" s="971"/>
      <c r="T70" s="971"/>
      <c r="U70" s="971"/>
      <c r="V70" s="971">
        <v>905</v>
      </c>
      <c r="W70" s="971"/>
      <c r="X70" s="971"/>
      <c r="Y70" s="971"/>
      <c r="Z70" s="971"/>
      <c r="AA70" s="971">
        <v>64</v>
      </c>
      <c r="AB70" s="971"/>
      <c r="AC70" s="971"/>
      <c r="AD70" s="971"/>
      <c r="AE70" s="971"/>
      <c r="AF70" s="971">
        <v>64</v>
      </c>
      <c r="AG70" s="971"/>
      <c r="AH70" s="971"/>
      <c r="AI70" s="971"/>
      <c r="AJ70" s="971"/>
      <c r="AK70" s="971">
        <v>17</v>
      </c>
      <c r="AL70" s="971"/>
      <c r="AM70" s="971"/>
      <c r="AN70" s="971"/>
      <c r="AO70" s="971"/>
      <c r="AP70" s="971">
        <v>109</v>
      </c>
      <c r="AQ70" s="971"/>
      <c r="AR70" s="971"/>
      <c r="AS70" s="971"/>
      <c r="AT70" s="971"/>
      <c r="AU70" s="971">
        <v>23</v>
      </c>
      <c r="AV70" s="971"/>
      <c r="AW70" s="971"/>
      <c r="AX70" s="971"/>
      <c r="AY70" s="971"/>
      <c r="AZ70" s="972" t="s">
        <v>572</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573</v>
      </c>
      <c r="C71" s="975"/>
      <c r="D71" s="975"/>
      <c r="E71" s="975"/>
      <c r="F71" s="975"/>
      <c r="G71" s="975"/>
      <c r="H71" s="975"/>
      <c r="I71" s="975"/>
      <c r="J71" s="975"/>
      <c r="K71" s="975"/>
      <c r="L71" s="975"/>
      <c r="M71" s="975"/>
      <c r="N71" s="975"/>
      <c r="O71" s="975"/>
      <c r="P71" s="976"/>
      <c r="Q71" s="977">
        <v>617</v>
      </c>
      <c r="R71" s="971"/>
      <c r="S71" s="971"/>
      <c r="T71" s="971"/>
      <c r="U71" s="971"/>
      <c r="V71" s="971">
        <v>567</v>
      </c>
      <c r="W71" s="971"/>
      <c r="X71" s="971"/>
      <c r="Y71" s="971"/>
      <c r="Z71" s="971"/>
      <c r="AA71" s="971">
        <v>51</v>
      </c>
      <c r="AB71" s="971"/>
      <c r="AC71" s="971"/>
      <c r="AD71" s="971"/>
      <c r="AE71" s="971"/>
      <c r="AF71" s="971">
        <v>51</v>
      </c>
      <c r="AG71" s="971"/>
      <c r="AH71" s="971"/>
      <c r="AI71" s="971"/>
      <c r="AJ71" s="971"/>
      <c r="AK71" s="971">
        <v>39</v>
      </c>
      <c r="AL71" s="971"/>
      <c r="AM71" s="971"/>
      <c r="AN71" s="971"/>
      <c r="AO71" s="971"/>
      <c r="AP71" s="971" t="s">
        <v>493</v>
      </c>
      <c r="AQ71" s="971"/>
      <c r="AR71" s="971"/>
      <c r="AS71" s="971"/>
      <c r="AT71" s="971"/>
      <c r="AU71" s="971" t="s">
        <v>493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574</v>
      </c>
      <c r="C72" s="975"/>
      <c r="D72" s="975"/>
      <c r="E72" s="975"/>
      <c r="F72" s="975"/>
      <c r="G72" s="975"/>
      <c r="H72" s="975"/>
      <c r="I72" s="975"/>
      <c r="J72" s="975"/>
      <c r="K72" s="975"/>
      <c r="L72" s="975"/>
      <c r="M72" s="975"/>
      <c r="N72" s="975"/>
      <c r="O72" s="975"/>
      <c r="P72" s="976"/>
      <c r="Q72" s="977">
        <v>177493</v>
      </c>
      <c r="R72" s="971"/>
      <c r="S72" s="971"/>
      <c r="T72" s="971"/>
      <c r="U72" s="971"/>
      <c r="V72" s="971">
        <v>175048</v>
      </c>
      <c r="W72" s="971"/>
      <c r="X72" s="971"/>
      <c r="Y72" s="971"/>
      <c r="Z72" s="971"/>
      <c r="AA72" s="971">
        <v>2445</v>
      </c>
      <c r="AB72" s="971"/>
      <c r="AC72" s="971"/>
      <c r="AD72" s="971"/>
      <c r="AE72" s="971"/>
      <c r="AF72" s="971">
        <v>2442</v>
      </c>
      <c r="AG72" s="971"/>
      <c r="AH72" s="971"/>
      <c r="AI72" s="971"/>
      <c r="AJ72" s="971"/>
      <c r="AK72" s="971">
        <v>6094</v>
      </c>
      <c r="AL72" s="971"/>
      <c r="AM72" s="971"/>
      <c r="AN72" s="971"/>
      <c r="AO72" s="971"/>
      <c r="AP72" s="971" t="s">
        <v>493</v>
      </c>
      <c r="AQ72" s="971"/>
      <c r="AR72" s="971"/>
      <c r="AS72" s="971"/>
      <c r="AT72" s="971"/>
      <c r="AU72" s="971" t="s">
        <v>493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575</v>
      </c>
      <c r="C73" s="975"/>
      <c r="D73" s="975"/>
      <c r="E73" s="975"/>
      <c r="F73" s="975"/>
      <c r="G73" s="975"/>
      <c r="H73" s="975"/>
      <c r="I73" s="975"/>
      <c r="J73" s="975"/>
      <c r="K73" s="975"/>
      <c r="L73" s="975"/>
      <c r="M73" s="975"/>
      <c r="N73" s="975"/>
      <c r="O73" s="975"/>
      <c r="P73" s="976"/>
      <c r="Q73" s="977">
        <v>10</v>
      </c>
      <c r="R73" s="971"/>
      <c r="S73" s="971"/>
      <c r="T73" s="971"/>
      <c r="U73" s="971"/>
      <c r="V73" s="971">
        <v>9</v>
      </c>
      <c r="W73" s="971"/>
      <c r="X73" s="971"/>
      <c r="Y73" s="971"/>
      <c r="Z73" s="971"/>
      <c r="AA73" s="971">
        <v>1</v>
      </c>
      <c r="AB73" s="971"/>
      <c r="AC73" s="971"/>
      <c r="AD73" s="971"/>
      <c r="AE73" s="971"/>
      <c r="AF73" s="971">
        <v>1</v>
      </c>
      <c r="AG73" s="971"/>
      <c r="AH73" s="971"/>
      <c r="AI73" s="971"/>
      <c r="AJ73" s="971"/>
      <c r="AK73" s="971">
        <v>3</v>
      </c>
      <c r="AL73" s="971"/>
      <c r="AM73" s="971"/>
      <c r="AN73" s="971"/>
      <c r="AO73" s="971"/>
      <c r="AP73" s="971" t="s">
        <v>493</v>
      </c>
      <c r="AQ73" s="971"/>
      <c r="AR73" s="971"/>
      <c r="AS73" s="971"/>
      <c r="AT73" s="971"/>
      <c r="AU73" s="971" t="s">
        <v>493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576</v>
      </c>
      <c r="C74" s="975"/>
      <c r="D74" s="975"/>
      <c r="E74" s="975"/>
      <c r="F74" s="975"/>
      <c r="G74" s="975"/>
      <c r="H74" s="975"/>
      <c r="I74" s="975"/>
      <c r="J74" s="975"/>
      <c r="K74" s="975"/>
      <c r="L74" s="975"/>
      <c r="M74" s="975"/>
      <c r="N74" s="975"/>
      <c r="O74" s="975"/>
      <c r="P74" s="976"/>
      <c r="Q74" s="977">
        <v>127</v>
      </c>
      <c r="R74" s="971"/>
      <c r="S74" s="971"/>
      <c r="T74" s="971"/>
      <c r="U74" s="971"/>
      <c r="V74" s="971">
        <v>122</v>
      </c>
      <c r="W74" s="971"/>
      <c r="X74" s="971"/>
      <c r="Y74" s="971"/>
      <c r="Z74" s="971"/>
      <c r="AA74" s="971">
        <v>5</v>
      </c>
      <c r="AB74" s="971"/>
      <c r="AC74" s="971"/>
      <c r="AD74" s="971"/>
      <c r="AE74" s="971"/>
      <c r="AF74" s="971">
        <v>5</v>
      </c>
      <c r="AG74" s="971"/>
      <c r="AH74" s="971"/>
      <c r="AI74" s="971"/>
      <c r="AJ74" s="971"/>
      <c r="AK74" s="971">
        <v>10</v>
      </c>
      <c r="AL74" s="971"/>
      <c r="AM74" s="971"/>
      <c r="AN74" s="971"/>
      <c r="AO74" s="971"/>
      <c r="AP74" s="971" t="s">
        <v>493</v>
      </c>
      <c r="AQ74" s="971"/>
      <c r="AR74" s="971"/>
      <c r="AS74" s="971"/>
      <c r="AT74" s="971"/>
      <c r="AU74" s="971" t="s">
        <v>493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9611</v>
      </c>
      <c r="AG88" s="959"/>
      <c r="AH88" s="959"/>
      <c r="AI88" s="959"/>
      <c r="AJ88" s="959"/>
      <c r="AK88" s="963"/>
      <c r="AL88" s="963"/>
      <c r="AM88" s="963"/>
      <c r="AN88" s="963"/>
      <c r="AO88" s="963"/>
      <c r="AP88" s="959">
        <v>5241</v>
      </c>
      <c r="AQ88" s="959"/>
      <c r="AR88" s="959"/>
      <c r="AS88" s="959"/>
      <c r="AT88" s="959"/>
      <c r="AU88" s="959">
        <v>2159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7477</v>
      </c>
      <c r="CS102" s="953"/>
      <c r="CT102" s="953"/>
      <c r="CU102" s="953"/>
      <c r="CV102" s="954"/>
      <c r="CW102" s="952">
        <v>1080</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296</v>
      </c>
      <c r="AL109" s="896"/>
      <c r="AM109" s="896"/>
      <c r="AN109" s="896"/>
      <c r="AO109" s="897"/>
      <c r="AP109" s="898" t="s">
        <v>417</v>
      </c>
      <c r="AQ109" s="896"/>
      <c r="AR109" s="896"/>
      <c r="AS109" s="896"/>
      <c r="AT109" s="929"/>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296</v>
      </c>
      <c r="CB109" s="896"/>
      <c r="CC109" s="896"/>
      <c r="CD109" s="896"/>
      <c r="CE109" s="897"/>
      <c r="CF109" s="936" t="s">
        <v>417</v>
      </c>
      <c r="CG109" s="936"/>
      <c r="CH109" s="936"/>
      <c r="CI109" s="936"/>
      <c r="CJ109" s="936"/>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296</v>
      </c>
      <c r="DR109" s="896"/>
      <c r="DS109" s="896"/>
      <c r="DT109" s="896"/>
      <c r="DU109" s="897"/>
      <c r="DV109" s="898" t="s">
        <v>417</v>
      </c>
      <c r="DW109" s="896"/>
      <c r="DX109" s="896"/>
      <c r="DY109" s="896"/>
      <c r="DZ109" s="929"/>
    </row>
    <row r="110" spans="1:131" s="230" customFormat="1" ht="26.25" customHeight="1" x14ac:dyDescent="0.15">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13603460</v>
      </c>
      <c r="AB110" s="889"/>
      <c r="AC110" s="889"/>
      <c r="AD110" s="889"/>
      <c r="AE110" s="890"/>
      <c r="AF110" s="891">
        <v>12924277</v>
      </c>
      <c r="AG110" s="889"/>
      <c r="AH110" s="889"/>
      <c r="AI110" s="889"/>
      <c r="AJ110" s="890"/>
      <c r="AK110" s="891">
        <v>12628144</v>
      </c>
      <c r="AL110" s="889"/>
      <c r="AM110" s="889"/>
      <c r="AN110" s="889"/>
      <c r="AO110" s="890"/>
      <c r="AP110" s="892">
        <v>21.3</v>
      </c>
      <c r="AQ110" s="893"/>
      <c r="AR110" s="893"/>
      <c r="AS110" s="893"/>
      <c r="AT110" s="894"/>
      <c r="AU110" s="930" t="s">
        <v>69</v>
      </c>
      <c r="AV110" s="931"/>
      <c r="AW110" s="931"/>
      <c r="AX110" s="931"/>
      <c r="AY110" s="931"/>
      <c r="AZ110" s="860" t="s">
        <v>420</v>
      </c>
      <c r="BA110" s="808"/>
      <c r="BB110" s="808"/>
      <c r="BC110" s="808"/>
      <c r="BD110" s="808"/>
      <c r="BE110" s="808"/>
      <c r="BF110" s="808"/>
      <c r="BG110" s="808"/>
      <c r="BH110" s="808"/>
      <c r="BI110" s="808"/>
      <c r="BJ110" s="808"/>
      <c r="BK110" s="808"/>
      <c r="BL110" s="808"/>
      <c r="BM110" s="808"/>
      <c r="BN110" s="808"/>
      <c r="BO110" s="808"/>
      <c r="BP110" s="809"/>
      <c r="BQ110" s="861">
        <v>128985654</v>
      </c>
      <c r="BR110" s="842"/>
      <c r="BS110" s="842"/>
      <c r="BT110" s="842"/>
      <c r="BU110" s="842"/>
      <c r="BV110" s="842">
        <v>123425153</v>
      </c>
      <c r="BW110" s="842"/>
      <c r="BX110" s="842"/>
      <c r="BY110" s="842"/>
      <c r="BZ110" s="842"/>
      <c r="CA110" s="842">
        <v>119805696</v>
      </c>
      <c r="CB110" s="842"/>
      <c r="CC110" s="842"/>
      <c r="CD110" s="842"/>
      <c r="CE110" s="842"/>
      <c r="CF110" s="866">
        <v>202</v>
      </c>
      <c r="CG110" s="867"/>
      <c r="CH110" s="867"/>
      <c r="CI110" s="867"/>
      <c r="CJ110" s="867"/>
      <c r="CK110" s="926"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424</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426</v>
      </c>
      <c r="B112" s="913"/>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428</v>
      </c>
      <c r="BA112" s="752"/>
      <c r="BB112" s="752"/>
      <c r="BC112" s="752"/>
      <c r="BD112" s="752"/>
      <c r="BE112" s="752"/>
      <c r="BF112" s="752"/>
      <c r="BG112" s="752"/>
      <c r="BH112" s="752"/>
      <c r="BI112" s="752"/>
      <c r="BJ112" s="752"/>
      <c r="BK112" s="752"/>
      <c r="BL112" s="752"/>
      <c r="BM112" s="752"/>
      <c r="BN112" s="752"/>
      <c r="BO112" s="752"/>
      <c r="BP112" s="753"/>
      <c r="BQ112" s="816">
        <v>32422931</v>
      </c>
      <c r="BR112" s="817"/>
      <c r="BS112" s="817"/>
      <c r="BT112" s="817"/>
      <c r="BU112" s="817"/>
      <c r="BV112" s="817">
        <v>30883312</v>
      </c>
      <c r="BW112" s="817"/>
      <c r="BX112" s="817"/>
      <c r="BY112" s="817"/>
      <c r="BZ112" s="817"/>
      <c r="CA112" s="817">
        <v>29856087</v>
      </c>
      <c r="CB112" s="817"/>
      <c r="CC112" s="817"/>
      <c r="CD112" s="817"/>
      <c r="CE112" s="817"/>
      <c r="CF112" s="875">
        <v>50.3</v>
      </c>
      <c r="CG112" s="876"/>
      <c r="CH112" s="876"/>
      <c r="CI112" s="876"/>
      <c r="CJ112" s="876"/>
      <c r="CK112" s="927"/>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3005940</v>
      </c>
      <c r="AB113" s="919"/>
      <c r="AC113" s="919"/>
      <c r="AD113" s="919"/>
      <c r="AE113" s="920"/>
      <c r="AF113" s="921">
        <v>3084050</v>
      </c>
      <c r="AG113" s="919"/>
      <c r="AH113" s="919"/>
      <c r="AI113" s="919"/>
      <c r="AJ113" s="920"/>
      <c r="AK113" s="921">
        <v>3365809</v>
      </c>
      <c r="AL113" s="919"/>
      <c r="AM113" s="919"/>
      <c r="AN113" s="919"/>
      <c r="AO113" s="920"/>
      <c r="AP113" s="922">
        <v>5.7</v>
      </c>
      <c r="AQ113" s="923"/>
      <c r="AR113" s="923"/>
      <c r="AS113" s="923"/>
      <c r="AT113" s="924"/>
      <c r="AU113" s="932"/>
      <c r="AV113" s="933"/>
      <c r="AW113" s="933"/>
      <c r="AX113" s="933"/>
      <c r="AY113" s="933"/>
      <c r="AZ113" s="815" t="s">
        <v>431</v>
      </c>
      <c r="BA113" s="752"/>
      <c r="BB113" s="752"/>
      <c r="BC113" s="752"/>
      <c r="BD113" s="752"/>
      <c r="BE113" s="752"/>
      <c r="BF113" s="752"/>
      <c r="BG113" s="752"/>
      <c r="BH113" s="752"/>
      <c r="BI113" s="752"/>
      <c r="BJ113" s="752"/>
      <c r="BK113" s="752"/>
      <c r="BL113" s="752"/>
      <c r="BM113" s="752"/>
      <c r="BN113" s="752"/>
      <c r="BO113" s="752"/>
      <c r="BP113" s="753"/>
      <c r="BQ113" s="816">
        <v>2236646</v>
      </c>
      <c r="BR113" s="817"/>
      <c r="BS113" s="817"/>
      <c r="BT113" s="817"/>
      <c r="BU113" s="817"/>
      <c r="BV113" s="817">
        <v>2033254</v>
      </c>
      <c r="BW113" s="817"/>
      <c r="BX113" s="817"/>
      <c r="BY113" s="817"/>
      <c r="BZ113" s="817"/>
      <c r="CA113" s="817">
        <v>2158722</v>
      </c>
      <c r="CB113" s="817"/>
      <c r="CC113" s="817"/>
      <c r="CD113" s="817"/>
      <c r="CE113" s="817"/>
      <c r="CF113" s="875">
        <v>3.6</v>
      </c>
      <c r="CG113" s="876"/>
      <c r="CH113" s="876"/>
      <c r="CI113" s="876"/>
      <c r="CJ113" s="876"/>
      <c r="CK113" s="927"/>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216508</v>
      </c>
      <c r="AB114" s="780"/>
      <c r="AC114" s="780"/>
      <c r="AD114" s="780"/>
      <c r="AE114" s="781"/>
      <c r="AF114" s="782">
        <v>203119</v>
      </c>
      <c r="AG114" s="780"/>
      <c r="AH114" s="780"/>
      <c r="AI114" s="780"/>
      <c r="AJ114" s="781"/>
      <c r="AK114" s="782">
        <v>194240</v>
      </c>
      <c r="AL114" s="780"/>
      <c r="AM114" s="780"/>
      <c r="AN114" s="780"/>
      <c r="AO114" s="781"/>
      <c r="AP114" s="824">
        <v>0.3</v>
      </c>
      <c r="AQ114" s="825"/>
      <c r="AR114" s="825"/>
      <c r="AS114" s="825"/>
      <c r="AT114" s="826"/>
      <c r="AU114" s="932"/>
      <c r="AV114" s="933"/>
      <c r="AW114" s="933"/>
      <c r="AX114" s="933"/>
      <c r="AY114" s="933"/>
      <c r="AZ114" s="815" t="s">
        <v>434</v>
      </c>
      <c r="BA114" s="752"/>
      <c r="BB114" s="752"/>
      <c r="BC114" s="752"/>
      <c r="BD114" s="752"/>
      <c r="BE114" s="752"/>
      <c r="BF114" s="752"/>
      <c r="BG114" s="752"/>
      <c r="BH114" s="752"/>
      <c r="BI114" s="752"/>
      <c r="BJ114" s="752"/>
      <c r="BK114" s="752"/>
      <c r="BL114" s="752"/>
      <c r="BM114" s="752"/>
      <c r="BN114" s="752"/>
      <c r="BO114" s="752"/>
      <c r="BP114" s="753"/>
      <c r="BQ114" s="816">
        <v>13474075</v>
      </c>
      <c r="BR114" s="817"/>
      <c r="BS114" s="817"/>
      <c r="BT114" s="817"/>
      <c r="BU114" s="817"/>
      <c r="BV114" s="817">
        <v>13696027</v>
      </c>
      <c r="BW114" s="817"/>
      <c r="BX114" s="817"/>
      <c r="BY114" s="817"/>
      <c r="BZ114" s="817"/>
      <c r="CA114" s="817">
        <v>14316411</v>
      </c>
      <c r="CB114" s="817"/>
      <c r="CC114" s="817"/>
      <c r="CD114" s="817"/>
      <c r="CE114" s="817"/>
      <c r="CF114" s="875">
        <v>24.1</v>
      </c>
      <c r="CG114" s="876"/>
      <c r="CH114" s="876"/>
      <c r="CI114" s="876"/>
      <c r="CJ114" s="876"/>
      <c r="CK114" s="927"/>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63065</v>
      </c>
      <c r="AB115" s="919"/>
      <c r="AC115" s="919"/>
      <c r="AD115" s="919"/>
      <c r="AE115" s="920"/>
      <c r="AF115" s="921">
        <v>62011</v>
      </c>
      <c r="AG115" s="919"/>
      <c r="AH115" s="919"/>
      <c r="AI115" s="919"/>
      <c r="AJ115" s="920"/>
      <c r="AK115" s="921">
        <v>51280</v>
      </c>
      <c r="AL115" s="919"/>
      <c r="AM115" s="919"/>
      <c r="AN115" s="919"/>
      <c r="AO115" s="920"/>
      <c r="AP115" s="922">
        <v>0.1</v>
      </c>
      <c r="AQ115" s="923"/>
      <c r="AR115" s="923"/>
      <c r="AS115" s="923"/>
      <c r="AT115" s="924"/>
      <c r="AU115" s="932"/>
      <c r="AV115" s="933"/>
      <c r="AW115" s="933"/>
      <c r="AX115" s="933"/>
      <c r="AY115" s="933"/>
      <c r="AZ115" s="815" t="s">
        <v>437</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440</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442</v>
      </c>
      <c r="Z117" s="897"/>
      <c r="AA117" s="902">
        <v>16888973</v>
      </c>
      <c r="AB117" s="903"/>
      <c r="AC117" s="903"/>
      <c r="AD117" s="903"/>
      <c r="AE117" s="904"/>
      <c r="AF117" s="905">
        <v>16273457</v>
      </c>
      <c r="AG117" s="903"/>
      <c r="AH117" s="903"/>
      <c r="AI117" s="903"/>
      <c r="AJ117" s="904"/>
      <c r="AK117" s="905">
        <v>16239473</v>
      </c>
      <c r="AL117" s="903"/>
      <c r="AM117" s="903"/>
      <c r="AN117" s="903"/>
      <c r="AO117" s="904"/>
      <c r="AP117" s="906"/>
      <c r="AQ117" s="907"/>
      <c r="AR117" s="907"/>
      <c r="AS117" s="907"/>
      <c r="AT117" s="908"/>
      <c r="AU117" s="932"/>
      <c r="AV117" s="933"/>
      <c r="AW117" s="933"/>
      <c r="AX117" s="933"/>
      <c r="AY117" s="933"/>
      <c r="AZ117" s="863" t="s">
        <v>443</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296</v>
      </c>
      <c r="AL118" s="896"/>
      <c r="AM118" s="896"/>
      <c r="AN118" s="896"/>
      <c r="AO118" s="897"/>
      <c r="AP118" s="899" t="s">
        <v>417</v>
      </c>
      <c r="AQ118" s="900"/>
      <c r="AR118" s="900"/>
      <c r="AS118" s="900"/>
      <c r="AT118" s="901"/>
      <c r="AU118" s="932"/>
      <c r="AV118" s="933"/>
      <c r="AW118" s="933"/>
      <c r="AX118" s="933"/>
      <c r="AY118" s="933"/>
      <c r="AZ118" s="838" t="s">
        <v>445</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179</v>
      </c>
      <c r="BA119" s="251"/>
      <c r="BB119" s="251"/>
      <c r="BC119" s="251"/>
      <c r="BD119" s="251"/>
      <c r="BE119" s="251"/>
      <c r="BF119" s="251"/>
      <c r="BG119" s="251"/>
      <c r="BH119" s="251"/>
      <c r="BI119" s="251"/>
      <c r="BJ119" s="251"/>
      <c r="BK119" s="251"/>
      <c r="BL119" s="251"/>
      <c r="BM119" s="251"/>
      <c r="BN119" s="251"/>
      <c r="BO119" s="877" t="s">
        <v>447</v>
      </c>
      <c r="BP119" s="878"/>
      <c r="BQ119" s="879">
        <v>177119306</v>
      </c>
      <c r="BR119" s="845"/>
      <c r="BS119" s="845"/>
      <c r="BT119" s="845"/>
      <c r="BU119" s="845"/>
      <c r="BV119" s="845">
        <v>170037746</v>
      </c>
      <c r="BW119" s="845"/>
      <c r="BX119" s="845"/>
      <c r="BY119" s="845"/>
      <c r="BZ119" s="845"/>
      <c r="CA119" s="845">
        <v>166136916</v>
      </c>
      <c r="CB119" s="845"/>
      <c r="CC119" s="845"/>
      <c r="CD119" s="845"/>
      <c r="CE119" s="845"/>
      <c r="CF119" s="748"/>
      <c r="CG119" s="749"/>
      <c r="CH119" s="749"/>
      <c r="CI119" s="749"/>
      <c r="CJ119" s="834"/>
      <c r="CK119" s="928"/>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449</v>
      </c>
      <c r="AV120" s="881"/>
      <c r="AW120" s="881"/>
      <c r="AX120" s="881"/>
      <c r="AY120" s="882"/>
      <c r="AZ120" s="860" t="s">
        <v>450</v>
      </c>
      <c r="BA120" s="808"/>
      <c r="BB120" s="808"/>
      <c r="BC120" s="808"/>
      <c r="BD120" s="808"/>
      <c r="BE120" s="808"/>
      <c r="BF120" s="808"/>
      <c r="BG120" s="808"/>
      <c r="BH120" s="808"/>
      <c r="BI120" s="808"/>
      <c r="BJ120" s="808"/>
      <c r="BK120" s="808"/>
      <c r="BL120" s="808"/>
      <c r="BM120" s="808"/>
      <c r="BN120" s="808"/>
      <c r="BO120" s="808"/>
      <c r="BP120" s="809"/>
      <c r="BQ120" s="861">
        <v>10438497</v>
      </c>
      <c r="BR120" s="842"/>
      <c r="BS120" s="842"/>
      <c r="BT120" s="842"/>
      <c r="BU120" s="842"/>
      <c r="BV120" s="842">
        <v>12326069</v>
      </c>
      <c r="BW120" s="842"/>
      <c r="BX120" s="842"/>
      <c r="BY120" s="842"/>
      <c r="BZ120" s="842"/>
      <c r="CA120" s="842">
        <v>13286422</v>
      </c>
      <c r="CB120" s="842"/>
      <c r="CC120" s="842"/>
      <c r="CD120" s="842"/>
      <c r="CE120" s="842"/>
      <c r="CF120" s="866">
        <v>22.4</v>
      </c>
      <c r="CG120" s="867"/>
      <c r="CH120" s="867"/>
      <c r="CI120" s="867"/>
      <c r="CJ120" s="867"/>
      <c r="CK120" s="868" t="s">
        <v>451</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24927336</v>
      </c>
      <c r="DH120" s="842"/>
      <c r="DI120" s="842"/>
      <c r="DJ120" s="842"/>
      <c r="DK120" s="842"/>
      <c r="DL120" s="842">
        <v>23686678</v>
      </c>
      <c r="DM120" s="842"/>
      <c r="DN120" s="842"/>
      <c r="DO120" s="842"/>
      <c r="DP120" s="842"/>
      <c r="DQ120" s="842">
        <v>22936401</v>
      </c>
      <c r="DR120" s="842"/>
      <c r="DS120" s="842"/>
      <c r="DT120" s="842"/>
      <c r="DU120" s="842"/>
      <c r="DV120" s="843">
        <v>38.700000000000003</v>
      </c>
      <c r="DW120" s="843"/>
      <c r="DX120" s="843"/>
      <c r="DY120" s="843"/>
      <c r="DZ120" s="844"/>
    </row>
    <row r="121" spans="1:130" s="230" customFormat="1" ht="26.25" customHeight="1" x14ac:dyDescent="0.15">
      <c r="A121" s="820"/>
      <c r="B121" s="821"/>
      <c r="C121" s="863" t="s">
        <v>452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453</v>
      </c>
      <c r="BA121" s="752"/>
      <c r="BB121" s="752"/>
      <c r="BC121" s="752"/>
      <c r="BD121" s="752"/>
      <c r="BE121" s="752"/>
      <c r="BF121" s="752"/>
      <c r="BG121" s="752"/>
      <c r="BH121" s="752"/>
      <c r="BI121" s="752"/>
      <c r="BJ121" s="752"/>
      <c r="BK121" s="752"/>
      <c r="BL121" s="752"/>
      <c r="BM121" s="752"/>
      <c r="BN121" s="752"/>
      <c r="BO121" s="752"/>
      <c r="BP121" s="753"/>
      <c r="BQ121" s="816">
        <v>3484950</v>
      </c>
      <c r="BR121" s="817"/>
      <c r="BS121" s="817"/>
      <c r="BT121" s="817"/>
      <c r="BU121" s="817"/>
      <c r="BV121" s="817">
        <v>2664840</v>
      </c>
      <c r="BW121" s="817"/>
      <c r="BX121" s="817"/>
      <c r="BY121" s="817"/>
      <c r="BZ121" s="817"/>
      <c r="CA121" s="817">
        <v>1913632</v>
      </c>
      <c r="CB121" s="817"/>
      <c r="CC121" s="817"/>
      <c r="CD121" s="817"/>
      <c r="CE121" s="817"/>
      <c r="CF121" s="875">
        <v>3.2</v>
      </c>
      <c r="CG121" s="876"/>
      <c r="CH121" s="876"/>
      <c r="CI121" s="876"/>
      <c r="CJ121" s="876"/>
      <c r="CK121" s="869"/>
      <c r="CL121" s="855"/>
      <c r="CM121" s="855"/>
      <c r="CN121" s="855"/>
      <c r="CO121" s="856"/>
      <c r="CP121" s="835" t="s">
        <v>150</v>
      </c>
      <c r="CQ121" s="836"/>
      <c r="CR121" s="836"/>
      <c r="CS121" s="836"/>
      <c r="CT121" s="836"/>
      <c r="CU121" s="836"/>
      <c r="CV121" s="836"/>
      <c r="CW121" s="836"/>
      <c r="CX121" s="836"/>
      <c r="CY121" s="836"/>
      <c r="CZ121" s="836"/>
      <c r="DA121" s="836"/>
      <c r="DB121" s="836"/>
      <c r="DC121" s="836"/>
      <c r="DD121" s="836"/>
      <c r="DE121" s="836"/>
      <c r="DF121" s="837"/>
      <c r="DG121" s="816">
        <v>2656270</v>
      </c>
      <c r="DH121" s="817"/>
      <c r="DI121" s="817"/>
      <c r="DJ121" s="817"/>
      <c r="DK121" s="817"/>
      <c r="DL121" s="817">
        <v>2546807</v>
      </c>
      <c r="DM121" s="817"/>
      <c r="DN121" s="817"/>
      <c r="DO121" s="817"/>
      <c r="DP121" s="817"/>
      <c r="DQ121" s="817">
        <v>2424970</v>
      </c>
      <c r="DR121" s="817"/>
      <c r="DS121" s="817"/>
      <c r="DT121" s="817"/>
      <c r="DU121" s="817"/>
      <c r="DV121" s="794">
        <v>4.0999999999999996</v>
      </c>
      <c r="DW121" s="794"/>
      <c r="DX121" s="794"/>
      <c r="DY121" s="794"/>
      <c r="DZ121" s="795"/>
    </row>
    <row r="122" spans="1:130" s="230" customFormat="1" ht="26.25" customHeight="1" x14ac:dyDescent="0.15">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113808490</v>
      </c>
      <c r="BR122" s="845"/>
      <c r="BS122" s="845"/>
      <c r="BT122" s="845"/>
      <c r="BU122" s="845"/>
      <c r="BV122" s="845">
        <v>109546780</v>
      </c>
      <c r="BW122" s="845"/>
      <c r="BX122" s="845"/>
      <c r="BY122" s="845"/>
      <c r="BZ122" s="845"/>
      <c r="CA122" s="845">
        <v>103610526</v>
      </c>
      <c r="CB122" s="845"/>
      <c r="CC122" s="845"/>
      <c r="CD122" s="845"/>
      <c r="CE122" s="845"/>
      <c r="CF122" s="846">
        <v>174.7</v>
      </c>
      <c r="CG122" s="847"/>
      <c r="CH122" s="847"/>
      <c r="CI122" s="847"/>
      <c r="CJ122" s="847"/>
      <c r="CK122" s="869"/>
      <c r="CL122" s="855"/>
      <c r="CM122" s="855"/>
      <c r="CN122" s="855"/>
      <c r="CO122" s="856"/>
      <c r="CP122" s="835" t="s">
        <v>398</v>
      </c>
      <c r="CQ122" s="836"/>
      <c r="CR122" s="836"/>
      <c r="CS122" s="836"/>
      <c r="CT122" s="836"/>
      <c r="CU122" s="836"/>
      <c r="CV122" s="836"/>
      <c r="CW122" s="836"/>
      <c r="CX122" s="836"/>
      <c r="CY122" s="836"/>
      <c r="CZ122" s="836"/>
      <c r="DA122" s="836"/>
      <c r="DB122" s="836"/>
      <c r="DC122" s="836"/>
      <c r="DD122" s="836"/>
      <c r="DE122" s="836"/>
      <c r="DF122" s="837"/>
      <c r="DG122" s="816">
        <v>2179941</v>
      </c>
      <c r="DH122" s="817"/>
      <c r="DI122" s="817"/>
      <c r="DJ122" s="817"/>
      <c r="DK122" s="817"/>
      <c r="DL122" s="817">
        <v>1997596</v>
      </c>
      <c r="DM122" s="817"/>
      <c r="DN122" s="817"/>
      <c r="DO122" s="817"/>
      <c r="DP122" s="817"/>
      <c r="DQ122" s="817">
        <v>1862587</v>
      </c>
      <c r="DR122" s="817"/>
      <c r="DS122" s="817"/>
      <c r="DT122" s="817"/>
      <c r="DU122" s="817"/>
      <c r="DV122" s="794">
        <v>3.1</v>
      </c>
      <c r="DW122" s="794"/>
      <c r="DX122" s="794"/>
      <c r="DY122" s="794"/>
      <c r="DZ122" s="795"/>
    </row>
    <row r="123" spans="1:130" s="230" customFormat="1" ht="26.25" customHeight="1" x14ac:dyDescent="0.15">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179</v>
      </c>
      <c r="BA123" s="251"/>
      <c r="BB123" s="251"/>
      <c r="BC123" s="251"/>
      <c r="BD123" s="251"/>
      <c r="BE123" s="251"/>
      <c r="BF123" s="251"/>
      <c r="BG123" s="251"/>
      <c r="BH123" s="251"/>
      <c r="BI123" s="251"/>
      <c r="BJ123" s="251"/>
      <c r="BK123" s="251"/>
      <c r="BL123" s="251"/>
      <c r="BM123" s="251"/>
      <c r="BN123" s="251"/>
      <c r="BO123" s="877" t="s">
        <v>455</v>
      </c>
      <c r="BP123" s="878"/>
      <c r="BQ123" s="832">
        <v>127731937</v>
      </c>
      <c r="BR123" s="833"/>
      <c r="BS123" s="833"/>
      <c r="BT123" s="833"/>
      <c r="BU123" s="833"/>
      <c r="BV123" s="833">
        <v>124537689</v>
      </c>
      <c r="BW123" s="833"/>
      <c r="BX123" s="833"/>
      <c r="BY123" s="833"/>
      <c r="BZ123" s="833"/>
      <c r="CA123" s="833">
        <v>118810580</v>
      </c>
      <c r="CB123" s="833"/>
      <c r="CC123" s="833"/>
      <c r="CD123" s="833"/>
      <c r="CE123" s="833"/>
      <c r="CF123" s="748"/>
      <c r="CG123" s="749"/>
      <c r="CH123" s="749"/>
      <c r="CI123" s="749"/>
      <c r="CJ123" s="834"/>
      <c r="CK123" s="869"/>
      <c r="CL123" s="855"/>
      <c r="CM123" s="855"/>
      <c r="CN123" s="855"/>
      <c r="CO123" s="856"/>
      <c r="CP123" s="835" t="s">
        <v>143</v>
      </c>
      <c r="CQ123" s="836"/>
      <c r="CR123" s="836"/>
      <c r="CS123" s="836"/>
      <c r="CT123" s="836"/>
      <c r="CU123" s="836"/>
      <c r="CV123" s="836"/>
      <c r="CW123" s="836"/>
      <c r="CX123" s="836"/>
      <c r="CY123" s="836"/>
      <c r="CZ123" s="836"/>
      <c r="DA123" s="836"/>
      <c r="DB123" s="836"/>
      <c r="DC123" s="836"/>
      <c r="DD123" s="836"/>
      <c r="DE123" s="836"/>
      <c r="DF123" s="837"/>
      <c r="DG123" s="779">
        <v>1299833</v>
      </c>
      <c r="DH123" s="780"/>
      <c r="DI123" s="780"/>
      <c r="DJ123" s="780"/>
      <c r="DK123" s="781"/>
      <c r="DL123" s="782">
        <v>1514793</v>
      </c>
      <c r="DM123" s="780"/>
      <c r="DN123" s="780"/>
      <c r="DO123" s="780"/>
      <c r="DP123" s="781"/>
      <c r="DQ123" s="782">
        <v>1715418</v>
      </c>
      <c r="DR123" s="780"/>
      <c r="DS123" s="780"/>
      <c r="DT123" s="780"/>
      <c r="DU123" s="781"/>
      <c r="DV123" s="824">
        <v>2.9</v>
      </c>
      <c r="DW123" s="825"/>
      <c r="DX123" s="825"/>
      <c r="DY123" s="825"/>
      <c r="DZ123" s="826"/>
    </row>
    <row r="124" spans="1:130" s="230" customFormat="1" ht="26.25" customHeight="1" thickBot="1" x14ac:dyDescent="0.2">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82.3</v>
      </c>
      <c r="BR124" s="831"/>
      <c r="BS124" s="831"/>
      <c r="BT124" s="831"/>
      <c r="BU124" s="831"/>
      <c r="BV124" s="831">
        <v>77.599999999999994</v>
      </c>
      <c r="BW124" s="831"/>
      <c r="BX124" s="831"/>
      <c r="BY124" s="831"/>
      <c r="BZ124" s="831"/>
      <c r="CA124" s="831">
        <v>79.7</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v>1359551</v>
      </c>
      <c r="DH124" s="764"/>
      <c r="DI124" s="764"/>
      <c r="DJ124" s="764"/>
      <c r="DK124" s="765"/>
      <c r="DL124" s="766">
        <v>1137438</v>
      </c>
      <c r="DM124" s="764"/>
      <c r="DN124" s="764"/>
      <c r="DO124" s="764"/>
      <c r="DP124" s="765"/>
      <c r="DQ124" s="766">
        <v>916711</v>
      </c>
      <c r="DR124" s="764"/>
      <c r="DS124" s="764"/>
      <c r="DT124" s="764"/>
      <c r="DU124" s="765"/>
      <c r="DV124" s="848">
        <v>1.5</v>
      </c>
      <c r="DW124" s="849"/>
      <c r="DX124" s="849"/>
      <c r="DY124" s="849"/>
      <c r="DZ124" s="850"/>
    </row>
    <row r="125" spans="1:130" s="230" customFormat="1" ht="26.25" customHeight="1" x14ac:dyDescent="0.15">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63065</v>
      </c>
      <c r="AB127" s="780"/>
      <c r="AC127" s="780"/>
      <c r="AD127" s="780"/>
      <c r="AE127" s="781"/>
      <c r="AF127" s="782">
        <v>62011</v>
      </c>
      <c r="AG127" s="780"/>
      <c r="AH127" s="780"/>
      <c r="AI127" s="780"/>
      <c r="AJ127" s="781"/>
      <c r="AK127" s="782">
        <v>51280</v>
      </c>
      <c r="AL127" s="780"/>
      <c r="AM127" s="780"/>
      <c r="AN127" s="780"/>
      <c r="AO127" s="781"/>
      <c r="AP127" s="824">
        <v>0.1</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211111</v>
      </c>
      <c r="AB128" s="801"/>
      <c r="AC128" s="801"/>
      <c r="AD128" s="801"/>
      <c r="AE128" s="802"/>
      <c r="AF128" s="803">
        <v>217876</v>
      </c>
      <c r="AG128" s="801"/>
      <c r="AH128" s="801"/>
      <c r="AI128" s="801"/>
      <c r="AJ128" s="802"/>
      <c r="AK128" s="803">
        <v>151259</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69504745</v>
      </c>
      <c r="AB129" s="780"/>
      <c r="AC129" s="780"/>
      <c r="AD129" s="780"/>
      <c r="AE129" s="781"/>
      <c r="AF129" s="782">
        <v>68037049</v>
      </c>
      <c r="AG129" s="780"/>
      <c r="AH129" s="780"/>
      <c r="AI129" s="780"/>
      <c r="AJ129" s="781"/>
      <c r="AK129" s="782">
        <v>68981617</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9496766</v>
      </c>
      <c r="AB130" s="780"/>
      <c r="AC130" s="780"/>
      <c r="AD130" s="780"/>
      <c r="AE130" s="781"/>
      <c r="AF130" s="782">
        <v>9476619</v>
      </c>
      <c r="AG130" s="780"/>
      <c r="AH130" s="780"/>
      <c r="AI130" s="780"/>
      <c r="AJ130" s="781"/>
      <c r="AK130" s="782">
        <v>9664547</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11.3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60007979</v>
      </c>
      <c r="AB131" s="764"/>
      <c r="AC131" s="764"/>
      <c r="AD131" s="764"/>
      <c r="AE131" s="765"/>
      <c r="AF131" s="766">
        <v>58560430</v>
      </c>
      <c r="AG131" s="764"/>
      <c r="AH131" s="764"/>
      <c r="AI131" s="764"/>
      <c r="AJ131" s="765"/>
      <c r="AK131" s="766">
        <v>59317070</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v>79.7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11.966901930000001</v>
      </c>
      <c r="AB132" s="745"/>
      <c r="AC132" s="745"/>
      <c r="AD132" s="745"/>
      <c r="AE132" s="746"/>
      <c r="AF132" s="747">
        <v>11.23448376</v>
      </c>
      <c r="AG132" s="745"/>
      <c r="AH132" s="745"/>
      <c r="AI132" s="745"/>
      <c r="AJ132" s="746"/>
      <c r="AK132" s="747">
        <v>10.8293734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13.2</v>
      </c>
      <c r="AB133" s="724"/>
      <c r="AC133" s="724"/>
      <c r="AD133" s="724"/>
      <c r="AE133" s="725"/>
      <c r="AF133" s="723">
        <v>12.1</v>
      </c>
      <c r="AG133" s="724"/>
      <c r="AH133" s="724"/>
      <c r="AI133" s="724"/>
      <c r="AJ133" s="725"/>
      <c r="AK133" s="723">
        <v>11.3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R6Cm3ugsQWZ0v7lMbNd1gblORWie2tGhkLm0wsTna2dFqFaY7zOPdMjVdOv8T7581wYIxrensJG0IyzgLltEw==" saltValue="a6yB1TFh/04Z7FEOv7uXdg==" spinCount="100000" sheet="1" objects="1" scenarios="1" formatRows="0"/>
  <customSheetViews>
    <customSheetView guid="{35EAA291-37B7-42E8-A164-F3FD69BA8155}" scale="70" fitToPage="1" hiddenRows="1" hiddenColumns="1" topLeftCell="AW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WOsqfeb78785T4BRrHluJJtK67mbORRPoxGsHd8o7R60f9AUYsTPSRu8Q0LdJi63dXIurIksOhiJifrtI195w==" saltValue="PS9WxHIoYUVca763z6rlWg==" spinCount="100000" sheet="1" objects="1" scenarios="1"/>
  <dataConsolidate/>
  <customSheetViews>
    <customSheetView guid="{35EAA291-37B7-42E8-A164-F3FD69BA8155}" scale="70" showPageBreaks="1" showGridLines="0" fitToPage="1" hiddenRows="1" hiddenColumns="1" view="pageBreakPreview" topLeftCell="A31">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PIQJ3ShlkIU/2gRm4b6GSv9grDcRNxahpCEa3B6HhZX6hiKLd73/AQl0bSkpH8yNZzdoQZIMOXTVPwi8Xh+tA==" saltValue="SymJfSlHcd6RwGBwh5XYug==" spinCount="100000" sheet="1" objects="1" scenarios="1"/>
  <dataConsolidate/>
  <customSheetViews>
    <customSheetView guid="{35EAA291-37B7-42E8-A164-F3FD69BA8155}"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489</v>
      </c>
      <c r="AL9" s="1131"/>
      <c r="AM9" s="1131"/>
      <c r="AN9" s="1132"/>
      <c r="AO9" s="281">
        <v>13100531</v>
      </c>
      <c r="AP9" s="281">
        <v>48970</v>
      </c>
      <c r="AQ9" s="282">
        <v>62936</v>
      </c>
      <c r="AR9" s="283">
        <v>-22.2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490</v>
      </c>
      <c r="AL10" s="1131"/>
      <c r="AM10" s="1131"/>
      <c r="AN10" s="1132"/>
      <c r="AO10" s="284">
        <v>2896777</v>
      </c>
      <c r="AP10" s="284">
        <v>10828</v>
      </c>
      <c r="AQ10" s="285">
        <v>1734</v>
      </c>
      <c r="AR10" s="286">
        <v>524.5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491</v>
      </c>
      <c r="AL11" s="1131"/>
      <c r="AM11" s="1131"/>
      <c r="AN11" s="1132"/>
      <c r="AO11" s="284">
        <v>389041</v>
      </c>
      <c r="AP11" s="284">
        <v>1454</v>
      </c>
      <c r="AQ11" s="285">
        <v>694</v>
      </c>
      <c r="AR11" s="286">
        <v>109.5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493</v>
      </c>
      <c r="AP12" s="284" t="s">
        <v>493</v>
      </c>
      <c r="AQ12" s="285">
        <v>24</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494</v>
      </c>
      <c r="AL13" s="1131"/>
      <c r="AM13" s="1131"/>
      <c r="AN13" s="1132"/>
      <c r="AO13" s="284">
        <v>576053</v>
      </c>
      <c r="AP13" s="284">
        <v>2153</v>
      </c>
      <c r="AQ13" s="285">
        <v>1996</v>
      </c>
      <c r="AR13" s="286">
        <v>7.9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495</v>
      </c>
      <c r="AL14" s="1131"/>
      <c r="AM14" s="1131"/>
      <c r="AN14" s="1132"/>
      <c r="AO14" s="284">
        <v>296462</v>
      </c>
      <c r="AP14" s="284">
        <v>1108</v>
      </c>
      <c r="AQ14" s="285">
        <v>1351</v>
      </c>
      <c r="AR14" s="286">
        <v>-18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496</v>
      </c>
      <c r="AL15" s="1134"/>
      <c r="AM15" s="1134"/>
      <c r="AN15" s="1135"/>
      <c r="AO15" s="284">
        <v>-446395</v>
      </c>
      <c r="AP15" s="284">
        <v>-1669</v>
      </c>
      <c r="AQ15" s="285">
        <v>-1933</v>
      </c>
      <c r="AR15" s="286">
        <v>-13.7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179</v>
      </c>
      <c r="AL16" s="1134"/>
      <c r="AM16" s="1134"/>
      <c r="AN16" s="1135"/>
      <c r="AO16" s="284">
        <v>16812469</v>
      </c>
      <c r="AP16" s="284">
        <v>62846</v>
      </c>
      <c r="AQ16" s="285">
        <v>66802</v>
      </c>
      <c r="AR16" s="286">
        <v>-5.9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501</v>
      </c>
      <c r="AL21" s="1137"/>
      <c r="AM21" s="1137"/>
      <c r="AN21" s="1138"/>
      <c r="AO21" s="297">
        <v>5.4</v>
      </c>
      <c r="AP21" s="298">
        <v>6.52</v>
      </c>
      <c r="AQ21" s="299">
        <v>-1.1200000000000001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502</v>
      </c>
      <c r="AL22" s="1137"/>
      <c r="AM22" s="1137"/>
      <c r="AN22" s="1138"/>
      <c r="AO22" s="302">
        <v>96.3</v>
      </c>
      <c r="AP22" s="303">
        <v>99.2</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506</v>
      </c>
      <c r="AL32" s="1121"/>
      <c r="AM32" s="1121"/>
      <c r="AN32" s="1122"/>
      <c r="AO32" s="312">
        <v>12628144</v>
      </c>
      <c r="AP32" s="312">
        <v>47204</v>
      </c>
      <c r="AQ32" s="313">
        <v>37417</v>
      </c>
      <c r="AR32" s="314">
        <v>26.2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507</v>
      </c>
      <c r="AL33" s="1121"/>
      <c r="AM33" s="1121"/>
      <c r="AN33" s="1122"/>
      <c r="AO33" s="312" t="s">
        <v>493</v>
      </c>
      <c r="AP33" s="312" t="s">
        <v>493</v>
      </c>
      <c r="AQ33" s="313" t="s">
        <v>493</v>
      </c>
      <c r="AR33" s="314" t="s">
        <v>493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508</v>
      </c>
      <c r="AL34" s="1121"/>
      <c r="AM34" s="1121"/>
      <c r="AN34" s="1122"/>
      <c r="AO34" s="312" t="s">
        <v>493</v>
      </c>
      <c r="AP34" s="312" t="s">
        <v>493</v>
      </c>
      <c r="AQ34" s="313">
        <v>46</v>
      </c>
      <c r="AR34" s="314" t="s">
        <v>493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509</v>
      </c>
      <c r="AL35" s="1121"/>
      <c r="AM35" s="1121"/>
      <c r="AN35" s="1122"/>
      <c r="AO35" s="312">
        <v>3365809</v>
      </c>
      <c r="AP35" s="312">
        <v>12582</v>
      </c>
      <c r="AQ35" s="313">
        <v>8245</v>
      </c>
      <c r="AR35" s="314">
        <v>52.6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510</v>
      </c>
      <c r="AL36" s="1121"/>
      <c r="AM36" s="1121"/>
      <c r="AN36" s="1122"/>
      <c r="AO36" s="312">
        <v>194240</v>
      </c>
      <c r="AP36" s="312">
        <v>726</v>
      </c>
      <c r="AQ36" s="313">
        <v>440</v>
      </c>
      <c r="AR36" s="314">
        <v>65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511</v>
      </c>
      <c r="AL37" s="1121"/>
      <c r="AM37" s="1121"/>
      <c r="AN37" s="1122"/>
      <c r="AO37" s="312">
        <v>51280</v>
      </c>
      <c r="AP37" s="312">
        <v>192</v>
      </c>
      <c r="AQ37" s="313">
        <v>558</v>
      </c>
      <c r="AR37" s="314">
        <v>-65.599999999999994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512</v>
      </c>
      <c r="AL38" s="1124"/>
      <c r="AM38" s="1124"/>
      <c r="AN38" s="1125"/>
      <c r="AO38" s="315" t="s">
        <v>493</v>
      </c>
      <c r="AP38" s="315" t="s">
        <v>493</v>
      </c>
      <c r="AQ38" s="316">
        <v>1</v>
      </c>
      <c r="AR38" s="304" t="s">
        <v>493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513</v>
      </c>
      <c r="AL39" s="1124"/>
      <c r="AM39" s="1124"/>
      <c r="AN39" s="1125"/>
      <c r="AO39" s="312">
        <v>-151259</v>
      </c>
      <c r="AP39" s="312">
        <v>-565</v>
      </c>
      <c r="AQ39" s="313">
        <v>-7933</v>
      </c>
      <c r="AR39" s="314">
        <v>-92.9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514</v>
      </c>
      <c r="AL40" s="1121"/>
      <c r="AM40" s="1121"/>
      <c r="AN40" s="1122"/>
      <c r="AO40" s="312">
        <v>-9664547</v>
      </c>
      <c r="AP40" s="312">
        <v>-36126</v>
      </c>
      <c r="AQ40" s="313">
        <v>-28055</v>
      </c>
      <c r="AR40" s="314">
        <v>28.8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289</v>
      </c>
      <c r="AL41" s="1127"/>
      <c r="AM41" s="1127"/>
      <c r="AN41" s="1128"/>
      <c r="AO41" s="312">
        <v>6423667</v>
      </c>
      <c r="AP41" s="312">
        <v>24012</v>
      </c>
      <c r="AQ41" s="313">
        <v>10719</v>
      </c>
      <c r="AR41" s="314">
        <v>124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484</v>
      </c>
      <c r="AN49" s="1115" t="s">
        <v>517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13893946</v>
      </c>
      <c r="AN51" s="334">
        <v>49404</v>
      </c>
      <c r="AO51" s="335">
        <v>96.9</v>
      </c>
      <c r="AP51" s="336">
        <v>51849</v>
      </c>
      <c r="AQ51" s="337">
        <v>11.6</v>
      </c>
      <c r="AR51" s="338">
        <v>85.3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3534466</v>
      </c>
      <c r="AN52" s="342">
        <v>12568</v>
      </c>
      <c r="AO52" s="343">
        <v>37.6</v>
      </c>
      <c r="AP52" s="344">
        <v>26326</v>
      </c>
      <c r="AQ52" s="345">
        <v>9.6</v>
      </c>
      <c r="AR52" s="346">
        <v>28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10294337</v>
      </c>
      <c r="AN53" s="334">
        <v>36971</v>
      </c>
      <c r="AO53" s="335">
        <v>-25.2</v>
      </c>
      <c r="AP53" s="336">
        <v>52191</v>
      </c>
      <c r="AQ53" s="337">
        <v>0.7</v>
      </c>
      <c r="AR53" s="338">
        <v>-25.9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2469053</v>
      </c>
      <c r="AN54" s="342">
        <v>8867</v>
      </c>
      <c r="AO54" s="343">
        <v>-29.4</v>
      </c>
      <c r="AP54" s="344">
        <v>26807</v>
      </c>
      <c r="AQ54" s="345">
        <v>1.8</v>
      </c>
      <c r="AR54" s="346">
        <v>-31.2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11368879</v>
      </c>
      <c r="AN55" s="334">
        <v>41327</v>
      </c>
      <c r="AO55" s="335">
        <v>11.8</v>
      </c>
      <c r="AP55" s="336">
        <v>48105</v>
      </c>
      <c r="AQ55" s="337">
        <v>-7.8</v>
      </c>
      <c r="AR55" s="338">
        <v>19.600000000000001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3003196</v>
      </c>
      <c r="AN56" s="342">
        <v>10917</v>
      </c>
      <c r="AO56" s="343">
        <v>23.1</v>
      </c>
      <c r="AP56" s="344">
        <v>24072</v>
      </c>
      <c r="AQ56" s="345">
        <v>-10.199999999999999</v>
      </c>
      <c r="AR56" s="346">
        <v>33.299999999999997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8992878</v>
      </c>
      <c r="AN57" s="334">
        <v>33118</v>
      </c>
      <c r="AO57" s="335">
        <v>-19.899999999999999</v>
      </c>
      <c r="AP57" s="336">
        <v>47446</v>
      </c>
      <c r="AQ57" s="337">
        <v>-1.4</v>
      </c>
      <c r="AR57" s="338">
        <v>-18.5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2495201</v>
      </c>
      <c r="AN58" s="342">
        <v>9189</v>
      </c>
      <c r="AO58" s="343">
        <v>-15.8</v>
      </c>
      <c r="AP58" s="344">
        <v>24371</v>
      </c>
      <c r="AQ58" s="345">
        <v>1.2</v>
      </c>
      <c r="AR58" s="346">
        <v>-17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13965960</v>
      </c>
      <c r="AN59" s="334">
        <v>52205</v>
      </c>
      <c r="AO59" s="335">
        <v>57.6</v>
      </c>
      <c r="AP59" s="336">
        <v>48387</v>
      </c>
      <c r="AQ59" s="337">
        <v>2</v>
      </c>
      <c r="AR59" s="338">
        <v>55.6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3023487</v>
      </c>
      <c r="AN60" s="342">
        <v>11302</v>
      </c>
      <c r="AO60" s="343">
        <v>23</v>
      </c>
      <c r="AP60" s="344">
        <v>25592</v>
      </c>
      <c r="AQ60" s="345">
        <v>5</v>
      </c>
      <c r="AR60" s="346">
        <v>18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11703200</v>
      </c>
      <c r="AN61" s="349">
        <v>42605</v>
      </c>
      <c r="AO61" s="350">
        <v>24.2</v>
      </c>
      <c r="AP61" s="351">
        <v>49596</v>
      </c>
      <c r="AQ61" s="352">
        <v>1</v>
      </c>
      <c r="AR61" s="338">
        <v>23.2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2905081</v>
      </c>
      <c r="AN62" s="342">
        <v>10569</v>
      </c>
      <c r="AO62" s="343">
        <v>7.7</v>
      </c>
      <c r="AP62" s="344">
        <v>25434</v>
      </c>
      <c r="AQ62" s="345">
        <v>1.5</v>
      </c>
      <c r="AR62" s="346">
        <v>6.2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oulQGN/tLav6EecT9DoMWwH8mb1L1sI2/M7ukVPsud9pybw8VncUkTNIcvqtzSyU6rvIk6pQwn7caKmJyIxqg==" saltValue="0/DKByjyNDzxY6uiADMMqg==" spinCount="100000" sheet="1" objects="1" scenarios="1"/>
  <customSheetViews>
    <customSheetView guid="{35EAA291-37B7-42E8-A164-F3FD69BA8155}"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0" zoomScaleNormal="4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1" spans="125:125" ht="13.5" hidden="1" customHeight="1" x14ac:dyDescent="0.15">
      <c r="DU121" s="259"/>
    </row>
  </sheetData>
  <sheetProtection algorithmName="SHA-512" hashValue="Kat+nZj7YYsQsLNSEjfP6pivCmvaF0d3S/los3Yhw8BIpqUmTxp/hY3YRvVf7tqAe9DolLpGvxaPv96ljFgu5A==" saltValue="Ad6UEN/BYvB8wfRMsYPcMg==" spinCount="100000" sheet="1" objects="1" scenarios="1"/>
  <dataConsolidate/>
  <customSheetViews>
    <customSheetView guid="{35EAA291-37B7-42E8-A164-F3FD69BA8155}"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40" zoomScaleNormal="4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8TYhKrk+zu8o00qS9LqHQQZ1f52qN9bierVzVWnOPvHgl6+DP4WRmcpUfJt7Wd9c3WtWsRJ5JPK0DEXIDOigfQ==" saltValue="guazzEVXYG1nh/eQFv26ng==" spinCount="100000" sheet="1" objects="1" scenarios="1"/>
  <dataConsolidate/>
  <customSheetViews>
    <customSheetView guid="{35EAA291-37B7-42E8-A164-F3FD69BA8155}"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4.18</v>
      </c>
      <c r="G47" s="12">
        <v>5.54</v>
      </c>
      <c r="H47" s="12">
        <v>6.6</v>
      </c>
      <c r="I47" s="12">
        <v>8.2100000000000009</v>
      </c>
      <c r="J47" s="13">
        <v>7.76</v>
      </c>
    </row>
    <row r="48" spans="2:10" ht="57.75" customHeight="1" x14ac:dyDescent="0.15">
      <c r="B48" s="14"/>
      <c r="C48" s="1141" t="s">
        <v>4</v>
      </c>
      <c r="D48" s="1141"/>
      <c r="E48" s="1142"/>
      <c r="F48" s="15">
        <v>3.95</v>
      </c>
      <c r="G48" s="16">
        <v>3.54</v>
      </c>
      <c r="H48" s="16">
        <v>7.01</v>
      </c>
      <c r="I48" s="16">
        <v>7.57</v>
      </c>
      <c r="J48" s="17">
        <v>8.73</v>
      </c>
    </row>
    <row r="49" spans="2:10" ht="57.75" customHeight="1" thickBot="1" x14ac:dyDescent="0.2">
      <c r="B49" s="18"/>
      <c r="C49" s="1143" t="s">
        <v>5</v>
      </c>
      <c r="D49" s="1143"/>
      <c r="E49" s="1144"/>
      <c r="F49" s="19">
        <v>2.11</v>
      </c>
      <c r="G49" s="20" t="s">
        <v>536</v>
      </c>
      <c r="H49" s="20">
        <v>2.95</v>
      </c>
      <c r="I49" s="20" t="s">
        <v>537</v>
      </c>
      <c r="J49" s="21" t="s">
        <v>538</v>
      </c>
    </row>
    <row r="50" spans="2:10" x14ac:dyDescent="0.15"/>
  </sheetData>
  <sheetProtection algorithmName="SHA-512" hashValue="kIhZhROlcByablBtoLukYzUbustD/FEiA8nBtZ+d9IR5NyTYoHL828grI4vgoS3ynZPKiG3aOzuNeiWCGPExJg==" saltValue="MbLGPUdnx9oR7kIkLyiIcg==" spinCount="100000" sheet="1" objects="1" scenarios="1"/>
  <customSheetViews>
    <customSheetView guid="{35EAA291-37B7-42E8-A164-F3FD69BA8155}"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40" zoomScaleNormal="4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539</v>
      </c>
      <c r="D34" s="1151"/>
      <c r="E34" s="1152"/>
      <c r="F34" s="32" t="s">
        <v>540</v>
      </c>
      <c r="G34" s="33" t="s">
        <v>541</v>
      </c>
      <c r="H34" s="33" t="s">
        <v>542</v>
      </c>
      <c r="I34" s="33" t="s">
        <v>543</v>
      </c>
      <c r="J34" s="34" t="s">
        <v>544</v>
      </c>
      <c r="K34" s="22"/>
      <c r="L34" s="22"/>
      <c r="M34" s="22"/>
      <c r="N34" s="22"/>
      <c r="O34" s="22"/>
      <c r="P34" s="22"/>
    </row>
    <row r="35" spans="1:16" ht="39" customHeight="1" x14ac:dyDescent="0.15">
      <c r="A35" s="22"/>
      <c r="B35" s="35"/>
      <c r="C35" s="1145" t="s">
        <v>545</v>
      </c>
      <c r="D35" s="1146"/>
      <c r="E35" s="1147"/>
      <c r="F35" s="36" t="s">
        <v>546</v>
      </c>
      <c r="G35" s="37" t="s">
        <v>547</v>
      </c>
      <c r="H35" s="37" t="s">
        <v>548</v>
      </c>
      <c r="I35" s="37" t="s">
        <v>549</v>
      </c>
      <c r="J35" s="38" t="s">
        <v>550</v>
      </c>
      <c r="K35" s="22"/>
      <c r="L35" s="22"/>
      <c r="M35" s="22"/>
      <c r="N35" s="22"/>
      <c r="O35" s="22"/>
      <c r="P35" s="22"/>
    </row>
    <row r="36" spans="1:16" ht="39" customHeight="1" x14ac:dyDescent="0.15">
      <c r="A36" s="22"/>
      <c r="B36" s="35"/>
      <c r="C36" s="1145" t="s">
        <v>551</v>
      </c>
      <c r="D36" s="1146"/>
      <c r="E36" s="1147"/>
      <c r="F36" s="36">
        <v>0</v>
      </c>
      <c r="G36" s="37">
        <v>0</v>
      </c>
      <c r="H36" s="37">
        <v>0</v>
      </c>
      <c r="I36" s="37" t="s">
        <v>552</v>
      </c>
      <c r="J36" s="38" t="s">
        <v>553</v>
      </c>
      <c r="K36" s="22"/>
      <c r="L36" s="22"/>
      <c r="M36" s="22"/>
      <c r="N36" s="22"/>
      <c r="O36" s="22"/>
      <c r="P36" s="22"/>
    </row>
    <row r="37" spans="1:16" ht="39" customHeight="1" x14ac:dyDescent="0.15">
      <c r="A37" s="22"/>
      <c r="B37" s="35"/>
      <c r="C37" s="1145" t="s">
        <v>554</v>
      </c>
      <c r="D37" s="1146"/>
      <c r="E37" s="1147"/>
      <c r="F37" s="36">
        <v>3.94</v>
      </c>
      <c r="G37" s="37">
        <v>3.54</v>
      </c>
      <c r="H37" s="37">
        <v>7</v>
      </c>
      <c r="I37" s="37">
        <v>7.58</v>
      </c>
      <c r="J37" s="38">
        <v>8.76</v>
      </c>
      <c r="K37" s="22"/>
      <c r="L37" s="22"/>
      <c r="M37" s="22"/>
      <c r="N37" s="22"/>
      <c r="O37" s="22"/>
      <c r="P37" s="22"/>
    </row>
    <row r="38" spans="1:16" ht="39" customHeight="1" x14ac:dyDescent="0.15">
      <c r="A38" s="22"/>
      <c r="B38" s="35"/>
      <c r="C38" s="1145" t="s">
        <v>555</v>
      </c>
      <c r="D38" s="1146"/>
      <c r="E38" s="1147"/>
      <c r="F38" s="36">
        <v>11.66</v>
      </c>
      <c r="G38" s="37">
        <v>9.82</v>
      </c>
      <c r="H38" s="37">
        <v>7.47</v>
      </c>
      <c r="I38" s="37">
        <v>7.84</v>
      </c>
      <c r="J38" s="38">
        <v>7.85</v>
      </c>
      <c r="K38" s="22"/>
      <c r="L38" s="22"/>
      <c r="M38" s="22"/>
      <c r="N38" s="22"/>
      <c r="O38" s="22"/>
      <c r="P38" s="22"/>
    </row>
    <row r="39" spans="1:16" ht="39" customHeight="1" x14ac:dyDescent="0.15">
      <c r="A39" s="22"/>
      <c r="B39" s="35"/>
      <c r="C39" s="1145" t="s">
        <v>556</v>
      </c>
      <c r="D39" s="1146"/>
      <c r="E39" s="1147"/>
      <c r="F39" s="36">
        <v>0.28000000000000003</v>
      </c>
      <c r="G39" s="37">
        <v>0.46</v>
      </c>
      <c r="H39" s="37">
        <v>0.54</v>
      </c>
      <c r="I39" s="37">
        <v>0.61</v>
      </c>
      <c r="J39" s="38">
        <v>0.2</v>
      </c>
      <c r="K39" s="22"/>
      <c r="L39" s="22"/>
      <c r="M39" s="22"/>
      <c r="N39" s="22"/>
      <c r="O39" s="22"/>
      <c r="P39" s="22"/>
    </row>
    <row r="40" spans="1:16" ht="39" customHeight="1" x14ac:dyDescent="0.15">
      <c r="A40" s="22"/>
      <c r="B40" s="35"/>
      <c r="C40" s="1145" t="s">
        <v>557</v>
      </c>
      <c r="D40" s="1146"/>
      <c r="E40" s="1147"/>
      <c r="F40" s="36">
        <v>0.15</v>
      </c>
      <c r="G40" s="37">
        <v>0.09</v>
      </c>
      <c r="H40" s="37">
        <v>0.09</v>
      </c>
      <c r="I40" s="37">
        <v>0.14000000000000001</v>
      </c>
      <c r="J40" s="38">
        <v>0.13</v>
      </c>
      <c r="K40" s="22"/>
      <c r="L40" s="22"/>
      <c r="M40" s="22"/>
      <c r="N40" s="22"/>
      <c r="O40" s="22"/>
      <c r="P40" s="22"/>
    </row>
    <row r="41" spans="1:16" ht="39" customHeight="1" x14ac:dyDescent="0.15">
      <c r="A41" s="22"/>
      <c r="B41" s="35"/>
      <c r="C41" s="1145" t="s">
        <v>558</v>
      </c>
      <c r="D41" s="1146"/>
      <c r="E41" s="1147"/>
      <c r="F41" s="36">
        <v>0.03</v>
      </c>
      <c r="G41" s="37">
        <v>0.1</v>
      </c>
      <c r="H41" s="37">
        <v>0.03</v>
      </c>
      <c r="I41" s="37">
        <v>0.03</v>
      </c>
      <c r="J41" s="38">
        <v>0.12</v>
      </c>
      <c r="K41" s="22"/>
      <c r="L41" s="22"/>
      <c r="M41" s="22"/>
      <c r="N41" s="22"/>
      <c r="O41" s="22"/>
      <c r="P41" s="22"/>
    </row>
    <row r="42" spans="1:16" ht="39" customHeight="1" x14ac:dyDescent="0.15">
      <c r="A42" s="22"/>
      <c r="B42" s="39"/>
      <c r="C42" s="1145" t="s">
        <v>559</v>
      </c>
      <c r="D42" s="1146"/>
      <c r="E42" s="1147"/>
      <c r="F42" s="36" t="s">
        <v>493</v>
      </c>
      <c r="G42" s="37" t="s">
        <v>493</v>
      </c>
      <c r="H42" s="37" t="s">
        <v>493</v>
      </c>
      <c r="I42" s="37" t="s">
        <v>493</v>
      </c>
      <c r="J42" s="38" t="s">
        <v>493</v>
      </c>
      <c r="K42" s="22"/>
      <c r="L42" s="22"/>
      <c r="M42" s="22"/>
      <c r="N42" s="22"/>
      <c r="O42" s="22"/>
      <c r="P42" s="22"/>
    </row>
    <row r="43" spans="1:16" ht="39" customHeight="1" thickBot="1" x14ac:dyDescent="0.2">
      <c r="A43" s="22"/>
      <c r="B43" s="40"/>
      <c r="C43" s="1148" t="s">
        <v>560</v>
      </c>
      <c r="D43" s="1149"/>
      <c r="E43" s="1150"/>
      <c r="F43" s="41">
        <v>1.25</v>
      </c>
      <c r="G43" s="42">
        <v>0.86</v>
      </c>
      <c r="H43" s="42">
        <v>0.64</v>
      </c>
      <c r="I43" s="42">
        <v>0.66</v>
      </c>
      <c r="J43" s="43">
        <v>0.14000000000000001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QdGnM3QFsRaKFMaD70VByrrTwUcs7vmuDaHYpnICNzgE1DyZN+Vm5wPHFOGTzVF2T3DCiqo59JKWe8O5GrteQ==" saltValue="2ozcM8dVdRpJOsvTj9tlqg==" spinCount="100000" sheet="1" objects="1" scenarios="1"/>
  <customSheetViews>
    <customSheetView guid="{35EAA291-37B7-42E8-A164-F3FD69BA8155}"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15107</v>
      </c>
      <c r="L45" s="60">
        <v>14307</v>
      </c>
      <c r="M45" s="60">
        <v>13603</v>
      </c>
      <c r="N45" s="60">
        <v>12924</v>
      </c>
      <c r="O45" s="61">
        <v>12628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493</v>
      </c>
      <c r="L47" s="64" t="s">
        <v>493</v>
      </c>
      <c r="M47" s="64" t="s">
        <v>493</v>
      </c>
      <c r="N47" s="64" t="s">
        <v>493</v>
      </c>
      <c r="O47" s="65" t="s">
        <v>493</v>
      </c>
      <c r="P47" s="48"/>
      <c r="Q47" s="48"/>
      <c r="R47" s="48"/>
      <c r="S47" s="48"/>
      <c r="T47" s="48"/>
      <c r="U47" s="48"/>
    </row>
    <row r="48" spans="1:21" ht="30.75" customHeight="1" x14ac:dyDescent="0.15">
      <c r="A48" s="48"/>
      <c r="B48" s="1178"/>
      <c r="C48" s="1179"/>
      <c r="D48" s="62"/>
      <c r="E48" s="1155" t="s">
        <v>13</v>
      </c>
      <c r="F48" s="1155"/>
      <c r="G48" s="1155"/>
      <c r="H48" s="1155"/>
      <c r="I48" s="1155"/>
      <c r="J48" s="1156"/>
      <c r="K48" s="63">
        <v>3066</v>
      </c>
      <c r="L48" s="64">
        <v>3101</v>
      </c>
      <c r="M48" s="64">
        <v>3006</v>
      </c>
      <c r="N48" s="64">
        <v>3084</v>
      </c>
      <c r="O48" s="65">
        <v>3366</v>
      </c>
      <c r="P48" s="48"/>
      <c r="Q48" s="48"/>
      <c r="R48" s="48"/>
      <c r="S48" s="48"/>
      <c r="T48" s="48"/>
      <c r="U48" s="48"/>
    </row>
    <row r="49" spans="1:21" ht="30.75" customHeight="1" x14ac:dyDescent="0.15">
      <c r="A49" s="48"/>
      <c r="B49" s="1178"/>
      <c r="C49" s="1179"/>
      <c r="D49" s="62"/>
      <c r="E49" s="1155" t="s">
        <v>14</v>
      </c>
      <c r="F49" s="1155"/>
      <c r="G49" s="1155"/>
      <c r="H49" s="1155"/>
      <c r="I49" s="1155"/>
      <c r="J49" s="1156"/>
      <c r="K49" s="63">
        <v>193</v>
      </c>
      <c r="L49" s="64">
        <v>206</v>
      </c>
      <c r="M49" s="64">
        <v>217</v>
      </c>
      <c r="N49" s="64">
        <v>203</v>
      </c>
      <c r="O49" s="65">
        <v>194</v>
      </c>
      <c r="P49" s="48"/>
      <c r="Q49" s="48"/>
      <c r="R49" s="48"/>
      <c r="S49" s="48"/>
      <c r="T49" s="48"/>
      <c r="U49" s="48"/>
    </row>
    <row r="50" spans="1:21" ht="30.75" customHeight="1" x14ac:dyDescent="0.15">
      <c r="A50" s="48"/>
      <c r="B50" s="1178"/>
      <c r="C50" s="1179"/>
      <c r="D50" s="62"/>
      <c r="E50" s="1155" t="s">
        <v>15</v>
      </c>
      <c r="F50" s="1155"/>
      <c r="G50" s="1155"/>
      <c r="H50" s="1155"/>
      <c r="I50" s="1155"/>
      <c r="J50" s="1156"/>
      <c r="K50" s="63">
        <v>62</v>
      </c>
      <c r="L50" s="64">
        <v>53</v>
      </c>
      <c r="M50" s="64">
        <v>63</v>
      </c>
      <c r="N50" s="64">
        <v>62</v>
      </c>
      <c r="O50" s="65">
        <v>51</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493</v>
      </c>
      <c r="L51" s="64" t="s">
        <v>493</v>
      </c>
      <c r="M51" s="64" t="s">
        <v>493</v>
      </c>
      <c r="N51" s="64" t="s">
        <v>493</v>
      </c>
      <c r="O51" s="65" t="s">
        <v>493</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10193</v>
      </c>
      <c r="L52" s="64">
        <v>10011</v>
      </c>
      <c r="M52" s="64">
        <v>9708</v>
      </c>
      <c r="N52" s="64">
        <v>9694</v>
      </c>
      <c r="O52" s="65">
        <v>9816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8235</v>
      </c>
      <c r="L53" s="69">
        <v>7656</v>
      </c>
      <c r="M53" s="69">
        <v>7181</v>
      </c>
      <c r="N53" s="69">
        <v>6579</v>
      </c>
      <c r="O53" s="70">
        <v>6423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561</v>
      </c>
      <c r="L57" s="81" t="s">
        <v>562</v>
      </c>
      <c r="M57" s="81" t="s">
        <v>563</v>
      </c>
      <c r="N57" s="81" t="s">
        <v>564</v>
      </c>
      <c r="O57" s="82" t="s">
        <v>565</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c4WU0IqJ0Q+GWMHMMS3Pz9UNmguTCAcKd5YnNXVTUOer0NdZSlPgex8UZVm5dV6aDhaB7sBBbcbGsTLtEVT7A==" saltValue="7IIdvWfHt0VKlq726vbAmg==" spinCount="100000" sheet="1" objects="1" scenarios="1"/>
  <customSheetViews>
    <customSheetView guid="{35EAA291-37B7-42E8-A164-F3FD69BA8155}" showGridLines="0" fitToPage="1" hiddenRows="1" hiddenColumns="1">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96" t="s">
        <v>30</v>
      </c>
      <c r="C41" s="1197"/>
      <c r="D41" s="105"/>
      <c r="E41" s="1198" t="s">
        <v>31</v>
      </c>
      <c r="F41" s="1198"/>
      <c r="G41" s="1198"/>
      <c r="H41" s="1199"/>
      <c r="I41" s="355">
        <v>136925</v>
      </c>
      <c r="J41" s="356">
        <v>133006</v>
      </c>
      <c r="K41" s="356">
        <v>128986</v>
      </c>
      <c r="L41" s="356">
        <v>123425</v>
      </c>
      <c r="M41" s="357">
        <v>119806</v>
      </c>
    </row>
    <row r="42" spans="2:13" ht="27.75" customHeight="1" x14ac:dyDescent="0.15">
      <c r="B42" s="1186"/>
      <c r="C42" s="1187"/>
      <c r="D42" s="106"/>
      <c r="E42" s="1190" t="s">
        <v>32</v>
      </c>
      <c r="F42" s="1190"/>
      <c r="G42" s="1190"/>
      <c r="H42" s="1191"/>
      <c r="I42" s="358" t="s">
        <v>493</v>
      </c>
      <c r="J42" s="359" t="s">
        <v>493</v>
      </c>
      <c r="K42" s="359" t="s">
        <v>493</v>
      </c>
      <c r="L42" s="359" t="s">
        <v>493</v>
      </c>
      <c r="M42" s="360" t="s">
        <v>493</v>
      </c>
    </row>
    <row r="43" spans="2:13" ht="27.75" customHeight="1" x14ac:dyDescent="0.15">
      <c r="B43" s="1186"/>
      <c r="C43" s="1187"/>
      <c r="D43" s="106"/>
      <c r="E43" s="1190" t="s">
        <v>33</v>
      </c>
      <c r="F43" s="1190"/>
      <c r="G43" s="1190"/>
      <c r="H43" s="1191"/>
      <c r="I43" s="358">
        <v>32509</v>
      </c>
      <c r="J43" s="359">
        <v>34639</v>
      </c>
      <c r="K43" s="359">
        <v>32423</v>
      </c>
      <c r="L43" s="359">
        <v>30883</v>
      </c>
      <c r="M43" s="360">
        <v>29856</v>
      </c>
    </row>
    <row r="44" spans="2:13" ht="27.75" customHeight="1" x14ac:dyDescent="0.15">
      <c r="B44" s="1186"/>
      <c r="C44" s="1187"/>
      <c r="D44" s="106"/>
      <c r="E44" s="1190" t="s">
        <v>34</v>
      </c>
      <c r="F44" s="1190"/>
      <c r="G44" s="1190"/>
      <c r="H44" s="1191"/>
      <c r="I44" s="358">
        <v>2361</v>
      </c>
      <c r="J44" s="359">
        <v>2316</v>
      </c>
      <c r="K44" s="359">
        <v>2237</v>
      </c>
      <c r="L44" s="359">
        <v>2033</v>
      </c>
      <c r="M44" s="360">
        <v>2159</v>
      </c>
    </row>
    <row r="45" spans="2:13" ht="27.75" customHeight="1" x14ac:dyDescent="0.15">
      <c r="B45" s="1186"/>
      <c r="C45" s="1187"/>
      <c r="D45" s="106"/>
      <c r="E45" s="1190" t="s">
        <v>35</v>
      </c>
      <c r="F45" s="1190"/>
      <c r="G45" s="1190"/>
      <c r="H45" s="1191"/>
      <c r="I45" s="358">
        <v>12920</v>
      </c>
      <c r="J45" s="359">
        <v>13103</v>
      </c>
      <c r="K45" s="359">
        <v>13474</v>
      </c>
      <c r="L45" s="359">
        <v>13696</v>
      </c>
      <c r="M45" s="360">
        <v>14316</v>
      </c>
    </row>
    <row r="46" spans="2:13" ht="27.75" customHeight="1" x14ac:dyDescent="0.15">
      <c r="B46" s="1186"/>
      <c r="C46" s="1187"/>
      <c r="D46" s="107"/>
      <c r="E46" s="1190" t="s">
        <v>36</v>
      </c>
      <c r="F46" s="1190"/>
      <c r="G46" s="1190"/>
      <c r="H46" s="1191"/>
      <c r="I46" s="358" t="s">
        <v>493</v>
      </c>
      <c r="J46" s="359" t="s">
        <v>493</v>
      </c>
      <c r="K46" s="359" t="s">
        <v>493</v>
      </c>
      <c r="L46" s="359" t="s">
        <v>493</v>
      </c>
      <c r="M46" s="360" t="s">
        <v>493</v>
      </c>
    </row>
    <row r="47" spans="2:13" ht="27.75" customHeight="1" x14ac:dyDescent="0.15">
      <c r="B47" s="1186"/>
      <c r="C47" s="1187"/>
      <c r="D47" s="108"/>
      <c r="E47" s="1200" t="s">
        <v>37</v>
      </c>
      <c r="F47" s="1201"/>
      <c r="G47" s="1201"/>
      <c r="H47" s="1202"/>
      <c r="I47" s="358" t="s">
        <v>493</v>
      </c>
      <c r="J47" s="359" t="s">
        <v>493</v>
      </c>
      <c r="K47" s="359" t="s">
        <v>493</v>
      </c>
      <c r="L47" s="359" t="s">
        <v>493</v>
      </c>
      <c r="M47" s="360" t="s">
        <v>493</v>
      </c>
    </row>
    <row r="48" spans="2:13" ht="27.75" customHeight="1" x14ac:dyDescent="0.15">
      <c r="B48" s="1186"/>
      <c r="C48" s="1187"/>
      <c r="D48" s="106"/>
      <c r="E48" s="1190" t="s">
        <v>38</v>
      </c>
      <c r="F48" s="1190"/>
      <c r="G48" s="1190"/>
      <c r="H48" s="1191"/>
      <c r="I48" s="358" t="s">
        <v>493</v>
      </c>
      <c r="J48" s="359" t="s">
        <v>493</v>
      </c>
      <c r="K48" s="359" t="s">
        <v>493</v>
      </c>
      <c r="L48" s="359" t="s">
        <v>493</v>
      </c>
      <c r="M48" s="360" t="s">
        <v>493</v>
      </c>
    </row>
    <row r="49" spans="2:13" ht="27.75" customHeight="1" x14ac:dyDescent="0.15">
      <c r="B49" s="1188"/>
      <c r="C49" s="1189"/>
      <c r="D49" s="106"/>
      <c r="E49" s="1190" t="s">
        <v>39</v>
      </c>
      <c r="F49" s="1190"/>
      <c r="G49" s="1190"/>
      <c r="H49" s="1191"/>
      <c r="I49" s="358" t="s">
        <v>493</v>
      </c>
      <c r="J49" s="359" t="s">
        <v>493</v>
      </c>
      <c r="K49" s="359" t="s">
        <v>493</v>
      </c>
      <c r="L49" s="359" t="s">
        <v>493</v>
      </c>
      <c r="M49" s="360" t="s">
        <v>493</v>
      </c>
    </row>
    <row r="50" spans="2:13" ht="27.75" customHeight="1" x14ac:dyDescent="0.15">
      <c r="B50" s="1184" t="s">
        <v>40</v>
      </c>
      <c r="C50" s="1185"/>
      <c r="D50" s="109"/>
      <c r="E50" s="1190" t="s">
        <v>41</v>
      </c>
      <c r="F50" s="1190"/>
      <c r="G50" s="1190"/>
      <c r="H50" s="1191"/>
      <c r="I50" s="358">
        <v>9797</v>
      </c>
      <c r="J50" s="359">
        <v>9449</v>
      </c>
      <c r="K50" s="359">
        <v>10438</v>
      </c>
      <c r="L50" s="359">
        <v>12326</v>
      </c>
      <c r="M50" s="360">
        <v>13286</v>
      </c>
    </row>
    <row r="51" spans="2:13" ht="27.75" customHeight="1" x14ac:dyDescent="0.15">
      <c r="B51" s="1186"/>
      <c r="C51" s="1187"/>
      <c r="D51" s="106"/>
      <c r="E51" s="1190" t="s">
        <v>42</v>
      </c>
      <c r="F51" s="1190"/>
      <c r="G51" s="1190"/>
      <c r="H51" s="1191"/>
      <c r="I51" s="358">
        <v>4469</v>
      </c>
      <c r="J51" s="359">
        <v>4239</v>
      </c>
      <c r="K51" s="359">
        <v>3485</v>
      </c>
      <c r="L51" s="359">
        <v>2665</v>
      </c>
      <c r="M51" s="360">
        <v>1914</v>
      </c>
    </row>
    <row r="52" spans="2:13" ht="27.75" customHeight="1" x14ac:dyDescent="0.15">
      <c r="B52" s="1188"/>
      <c r="C52" s="1189"/>
      <c r="D52" s="106"/>
      <c r="E52" s="1190" t="s">
        <v>43</v>
      </c>
      <c r="F52" s="1190"/>
      <c r="G52" s="1190"/>
      <c r="H52" s="1191"/>
      <c r="I52" s="358">
        <v>117424</v>
      </c>
      <c r="J52" s="359">
        <v>117443</v>
      </c>
      <c r="K52" s="359">
        <v>113808</v>
      </c>
      <c r="L52" s="359">
        <v>109547</v>
      </c>
      <c r="M52" s="360">
        <v>103611</v>
      </c>
    </row>
    <row r="53" spans="2:13" ht="27.75" customHeight="1" thickBot="1" x14ac:dyDescent="0.2">
      <c r="B53" s="1192" t="s">
        <v>19</v>
      </c>
      <c r="C53" s="1193"/>
      <c r="D53" s="110"/>
      <c r="E53" s="1194" t="s">
        <v>44</v>
      </c>
      <c r="F53" s="1194"/>
      <c r="G53" s="1194"/>
      <c r="H53" s="1195"/>
      <c r="I53" s="361">
        <v>53026</v>
      </c>
      <c r="J53" s="362">
        <v>51932</v>
      </c>
      <c r="K53" s="362">
        <v>49387</v>
      </c>
      <c r="L53" s="362">
        <v>45500</v>
      </c>
      <c r="M53" s="363">
        <v>47326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QFiRaBJ191jercgupQUgxZwWNG7Mj5IxF2nMkubEvFN0tYvDgalL70Ob7qvCBeT4XAbk0XU23qhZ6jB08h3Rg==" saltValue="Fp/KkJhH2kp0F1M+P6wrgw==" spinCount="100000" sheet="1" objects="1" scenarios="1"/>
  <customSheetViews>
    <customSheetView guid="{35EAA291-37B7-42E8-A164-F3FD69BA8155}"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1" t="s">
        <v>46</v>
      </c>
      <c r="D55" s="1211"/>
      <c r="E55" s="1212"/>
      <c r="F55" s="122">
        <v>4585</v>
      </c>
      <c r="G55" s="122">
        <v>5585</v>
      </c>
      <c r="H55" s="123">
        <v>5351</v>
      </c>
    </row>
    <row r="56" spans="2:8" ht="52.5" customHeight="1" x14ac:dyDescent="0.15">
      <c r="B56" s="124"/>
      <c r="C56" s="1213" t="s">
        <v>47</v>
      </c>
      <c r="D56" s="1213"/>
      <c r="E56" s="1214"/>
      <c r="F56" s="125">
        <v>258</v>
      </c>
      <c r="G56" s="125">
        <v>258</v>
      </c>
      <c r="H56" s="126">
        <v>581</v>
      </c>
    </row>
    <row r="57" spans="2:8" ht="53.25" customHeight="1" x14ac:dyDescent="0.15">
      <c r="B57" s="124"/>
      <c r="C57" s="1215" t="s">
        <v>48</v>
      </c>
      <c r="D57" s="1215"/>
      <c r="E57" s="1216"/>
      <c r="F57" s="127">
        <v>4141</v>
      </c>
      <c r="G57" s="127">
        <v>4212</v>
      </c>
      <c r="H57" s="128">
        <v>4236</v>
      </c>
    </row>
    <row r="58" spans="2:8" ht="45.75" customHeight="1" x14ac:dyDescent="0.15">
      <c r="B58" s="129"/>
      <c r="C58" s="1203" t="s">
        <v>582</v>
      </c>
      <c r="D58" s="1204"/>
      <c r="E58" s="1205"/>
      <c r="F58" s="130">
        <v>1518</v>
      </c>
      <c r="G58" s="130">
        <v>1518</v>
      </c>
      <c r="H58" s="131">
        <v>1518</v>
      </c>
    </row>
    <row r="59" spans="2:8" ht="45.75" customHeight="1" x14ac:dyDescent="0.15">
      <c r="B59" s="129"/>
      <c r="C59" s="1203" t="s">
        <v>586</v>
      </c>
      <c r="D59" s="1204"/>
      <c r="E59" s="1205"/>
      <c r="F59" s="130">
        <v>745</v>
      </c>
      <c r="G59" s="130">
        <v>993</v>
      </c>
      <c r="H59" s="131">
        <v>1450</v>
      </c>
    </row>
    <row r="60" spans="2:8" ht="45.75" customHeight="1" x14ac:dyDescent="0.15">
      <c r="B60" s="129"/>
      <c r="C60" s="1203" t="s">
        <v>585</v>
      </c>
      <c r="D60" s="1204"/>
      <c r="E60" s="1205"/>
      <c r="F60" s="130">
        <v>1332</v>
      </c>
      <c r="G60" s="130">
        <v>1219</v>
      </c>
      <c r="H60" s="131">
        <v>858</v>
      </c>
    </row>
    <row r="61" spans="2:8" ht="45.75" customHeight="1" x14ac:dyDescent="0.15">
      <c r="B61" s="129"/>
      <c r="C61" s="1203" t="s">
        <v>583</v>
      </c>
      <c r="D61" s="1204"/>
      <c r="E61" s="1205"/>
      <c r="F61" s="130">
        <v>176</v>
      </c>
      <c r="G61" s="130">
        <v>167</v>
      </c>
      <c r="H61" s="131">
        <v>153</v>
      </c>
    </row>
    <row r="62" spans="2:8" ht="45.75" customHeight="1" thickBot="1" x14ac:dyDescent="0.2">
      <c r="B62" s="132"/>
      <c r="C62" s="1206" t="s">
        <v>584</v>
      </c>
      <c r="D62" s="1207"/>
      <c r="E62" s="1208"/>
      <c r="F62" s="133">
        <v>95</v>
      </c>
      <c r="G62" s="133">
        <v>95</v>
      </c>
      <c r="H62" s="134">
        <v>95</v>
      </c>
    </row>
    <row r="63" spans="2:8" ht="52.5" customHeight="1" thickBot="1" x14ac:dyDescent="0.2">
      <c r="B63" s="135"/>
      <c r="C63" s="1209" t="s">
        <v>49</v>
      </c>
      <c r="D63" s="1209"/>
      <c r="E63" s="1210"/>
      <c r="F63" s="136">
        <v>8983</v>
      </c>
      <c r="G63" s="136">
        <v>10055</v>
      </c>
      <c r="H63" s="137">
        <v>10167</v>
      </c>
    </row>
    <row r="64" spans="2:8" x14ac:dyDescent="0.15"/>
  </sheetData>
  <sheetProtection algorithmName="SHA-512" hashValue="Fll+kuUs9qeenPhWmGPWji4YuiYAFeqaUCDT44TcnhiTN6YGvINhQdToeqEREFUvaQdRxMTCxb89dTWMZepbYQ==" saltValue="0vTwYv3/P3DLw70If1ETGQ==" spinCount="100000" sheet="1" objects="1" scenarios="1"/>
  <customSheetViews>
    <customSheetView guid="{35EAA291-37B7-42E8-A164-F3FD69BA8155}" scale="40" showGridLines="0" fitToPage="1" hiddenRows="1" hiddenColumns="1" topLeftCell="A28">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49404</v>
      </c>
      <c r="E3" s="156"/>
      <c r="F3" s="157">
        <v>51849</v>
      </c>
      <c r="G3" s="158"/>
      <c r="H3" s="159"/>
    </row>
    <row r="4" spans="1:8" x14ac:dyDescent="0.15">
      <c r="A4" s="160"/>
      <c r="B4" s="161"/>
      <c r="C4" s="162"/>
      <c r="D4" s="163">
        <v>12568</v>
      </c>
      <c r="E4" s="164"/>
      <c r="F4" s="165">
        <v>26326</v>
      </c>
      <c r="G4" s="166"/>
      <c r="H4" s="167"/>
    </row>
    <row r="5" spans="1:8" x14ac:dyDescent="0.15">
      <c r="A5" s="148" t="s">
        <v>525</v>
      </c>
      <c r="B5" s="153"/>
      <c r="C5" s="154"/>
      <c r="D5" s="155">
        <v>36971</v>
      </c>
      <c r="E5" s="156"/>
      <c r="F5" s="157">
        <v>52191</v>
      </c>
      <c r="G5" s="158"/>
      <c r="H5" s="159"/>
    </row>
    <row r="6" spans="1:8" x14ac:dyDescent="0.15">
      <c r="A6" s="160"/>
      <c r="B6" s="161"/>
      <c r="C6" s="162"/>
      <c r="D6" s="163">
        <v>8867</v>
      </c>
      <c r="E6" s="164"/>
      <c r="F6" s="165">
        <v>26807</v>
      </c>
      <c r="G6" s="166"/>
      <c r="H6" s="167"/>
    </row>
    <row r="7" spans="1:8" x14ac:dyDescent="0.15">
      <c r="A7" s="148" t="s">
        <v>526</v>
      </c>
      <c r="B7" s="153"/>
      <c r="C7" s="154"/>
      <c r="D7" s="155">
        <v>41327</v>
      </c>
      <c r="E7" s="156"/>
      <c r="F7" s="157">
        <v>48105</v>
      </c>
      <c r="G7" s="158"/>
      <c r="H7" s="159"/>
    </row>
    <row r="8" spans="1:8" x14ac:dyDescent="0.15">
      <c r="A8" s="160"/>
      <c r="B8" s="161"/>
      <c r="C8" s="162"/>
      <c r="D8" s="163">
        <v>10917</v>
      </c>
      <c r="E8" s="164"/>
      <c r="F8" s="165">
        <v>24072</v>
      </c>
      <c r="G8" s="166"/>
      <c r="H8" s="167"/>
    </row>
    <row r="9" spans="1:8" x14ac:dyDescent="0.15">
      <c r="A9" s="148" t="s">
        <v>527</v>
      </c>
      <c r="B9" s="153"/>
      <c r="C9" s="154"/>
      <c r="D9" s="155">
        <v>33118</v>
      </c>
      <c r="E9" s="156"/>
      <c r="F9" s="157">
        <v>47446</v>
      </c>
      <c r="G9" s="158"/>
      <c r="H9" s="159"/>
    </row>
    <row r="10" spans="1:8" x14ac:dyDescent="0.15">
      <c r="A10" s="160"/>
      <c r="B10" s="161"/>
      <c r="C10" s="162"/>
      <c r="D10" s="163">
        <v>9189</v>
      </c>
      <c r="E10" s="164"/>
      <c r="F10" s="165">
        <v>24371</v>
      </c>
      <c r="G10" s="166"/>
      <c r="H10" s="167"/>
    </row>
    <row r="11" spans="1:8" x14ac:dyDescent="0.15">
      <c r="A11" s="148" t="s">
        <v>528</v>
      </c>
      <c r="B11" s="153"/>
      <c r="C11" s="154"/>
      <c r="D11" s="155">
        <v>52205</v>
      </c>
      <c r="E11" s="156"/>
      <c r="F11" s="157">
        <v>48387</v>
      </c>
      <c r="G11" s="158"/>
      <c r="H11" s="159"/>
    </row>
    <row r="12" spans="1:8" x14ac:dyDescent="0.15">
      <c r="A12" s="160"/>
      <c r="B12" s="161"/>
      <c r="C12" s="168"/>
      <c r="D12" s="163">
        <v>11302</v>
      </c>
      <c r="E12" s="164"/>
      <c r="F12" s="165">
        <v>25592</v>
      </c>
      <c r="G12" s="166"/>
      <c r="H12" s="167"/>
    </row>
    <row r="13" spans="1:8" x14ac:dyDescent="0.15">
      <c r="A13" s="148"/>
      <c r="B13" s="153"/>
      <c r="C13" s="169"/>
      <c r="D13" s="170">
        <v>42605</v>
      </c>
      <c r="E13" s="171"/>
      <c r="F13" s="172">
        <v>49596</v>
      </c>
      <c r="G13" s="173"/>
      <c r="H13" s="159"/>
    </row>
    <row r="14" spans="1:8" x14ac:dyDescent="0.15">
      <c r="A14" s="160"/>
      <c r="B14" s="161"/>
      <c r="C14" s="162"/>
      <c r="D14" s="163">
        <v>10569</v>
      </c>
      <c r="E14" s="164"/>
      <c r="F14" s="165">
        <v>25434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3.95</v>
      </c>
      <c r="C19" s="174">
        <f>ROUND(VALUE(SUBSTITUTE(実質収支比率等に係る経年分析!G$48,"▲","-")),2)</f>
        <v>3.54</v>
      </c>
      <c r="D19" s="174">
        <f>ROUND(VALUE(SUBSTITUTE(実質収支比率等に係る経年分析!H$48,"▲","-")),2)</f>
        <v>7.01</v>
      </c>
      <c r="E19" s="174">
        <f>ROUND(VALUE(SUBSTITUTE(実質収支比率等に係る経年分析!I$48,"▲","-")),2)</f>
        <v>7.57</v>
      </c>
      <c r="F19" s="174">
        <f>ROUND(VALUE(SUBSTITUTE(実質収支比率等に係る経年分析!J$48,"▲","-")),2)</f>
        <v>8.73</v>
      </c>
    </row>
    <row r="20" spans="1:11" x14ac:dyDescent="0.15">
      <c r="A20" s="174" t="s">
        <v>53</v>
      </c>
      <c r="B20" s="174">
        <f>ROUND(VALUE(SUBSTITUTE(実質収支比率等に係る経年分析!F$47,"▲","-")),2)</f>
        <v>4.18</v>
      </c>
      <c r="C20" s="174">
        <f>ROUND(VALUE(SUBSTITUTE(実質収支比率等に係る経年分析!G$47,"▲","-")),2)</f>
        <v>5.54</v>
      </c>
      <c r="D20" s="174">
        <f>ROUND(VALUE(SUBSTITUTE(実質収支比率等に係る経年分析!H$47,"▲","-")),2)</f>
        <v>6.6</v>
      </c>
      <c r="E20" s="174">
        <f>ROUND(VALUE(SUBSTITUTE(実質収支比率等に係る経年分析!I$47,"▲","-")),2)</f>
        <v>8.2100000000000009</v>
      </c>
      <c r="F20" s="174">
        <f>ROUND(VALUE(SUBSTITUTE(実質収支比率等に係る経年分析!J$47,"▲","-")),2)</f>
        <v>7.76</v>
      </c>
    </row>
    <row r="21" spans="1:11" x14ac:dyDescent="0.15">
      <c r="A21" s="174" t="s">
        <v>54</v>
      </c>
      <c r="B21" s="174">
        <f>IF(ISNUMBER(VALUE(SUBSTITUTE(実質収支比率等に係る経年分析!F$49,"▲","-"))),ROUND(VALUE(SUBSTITUTE(実質収支比率等に係る経年分析!F$49,"▲","-")),2),NA())</f>
        <v>2.11</v>
      </c>
      <c r="C21" s="174">
        <f>IF(ISNUMBER(VALUE(SUBSTITUTE(実質収支比率等に係る経年分析!G$49,"▲","-"))),ROUND(VALUE(SUBSTITUTE(実質収支比率等に係る経年分析!G$49,"▲","-")),2),NA())</f>
        <v>-0.93</v>
      </c>
      <c r="D21" s="174">
        <f>IF(ISNUMBER(VALUE(SUBSTITUTE(実質収支比率等に係る経年分析!H$49,"▲","-"))),ROUND(VALUE(SUBSTITUTE(実質収支比率等に係る経年分析!H$49,"▲","-")),2),NA())</f>
        <v>2.95</v>
      </c>
      <c r="E21" s="174">
        <f>IF(ISNUMBER(VALUE(SUBSTITUTE(実質収支比率等に係る経年分析!I$49,"▲","-"))),ROUND(VALUE(SUBSTITUTE(実質収支比率等に係る経年分析!I$49,"▲","-")),2),NA())</f>
        <v>-1.8</v>
      </c>
      <c r="F21" s="174">
        <f>IF(ISNUMBER(VALUE(SUBSTITUTE(実質収支比率等に係る経年分析!J$49,"▲","-"))),ROUND(VALUE(SUBSTITUTE(実質収支比率等に係る経年分析!J$49,"▲","-")),2),NA())</f>
        <v>-2.84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0.64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0.66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0.14000000000000001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0.12</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0.28000000000000003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15">
      <c r="A32" s="175" t="str">
        <f>IF(連結実質赤字比率に係る赤字・黒字の構成分析!C$38="",NA(),連結実質赤字比率に係る赤字・黒字の構成分析!C$38)</f>
        <v>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9.82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7.47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7.84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7.85</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7.58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8.76</v>
      </c>
    </row>
    <row r="34" spans="1:16" x14ac:dyDescent="0.15">
      <c r="A34" s="175" t="str">
        <f>IF(連結実質赤字比率に係る赤字・黒字の構成分析!C$36="",NA(),連結実質赤字比率に係る赤字・黒字の構成分析!C$36)</f>
        <v>母子父子寡婦福祉資金貸付金特別会計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f>IF(ROUND(VALUE(SUBSTITUTE(連結実質赤字比率に係る赤字・黒字の構成分析!I$36,"▲", "-")), 2) &lt; 0, ABS(ROUND(VALUE(SUBSTITUTE(連結実質赤字比率に係る赤字・黒字の構成分析!I$36,"▲", "-")), 2)), NA())</f>
        <v>0.01</v>
      </c>
      <c r="I34" s="175" t="e">
        <f>IF(ROUND(VALUE(SUBSTITUTE(連結実質赤字比率に係る赤字・黒字の構成分析!I$36,"▲", "-")), 2) &gt;= 0, ABS(ROUND(VALUE(SUBSTITUTE(連結実質赤字比率に係る赤字・黒字の構成分析!I$36,"▲", "-")), 2)), NA())</f>
        <v>#N/A</v>
      </c>
      <c r="J34" s="175">
        <f>IF(ROUND(VALUE(SUBSTITUTE(連結実質赤字比率に係る赤字・黒字の構成分析!J$36,"▲", "-")), 2) &lt; 0, ABS(ROUND(VALUE(SUBSTITUTE(連結実質赤字比率に係る赤字・黒字の構成分析!J$36,"▲", "-")), 2)), NA())</f>
        <v>0.03</v>
      </c>
      <c r="K34" s="175" t="e">
        <f>IF(ROUND(VALUE(SUBSTITUTE(連結実質赤字比率に係る赤字・黒字の構成分析!J$36,"▲", "-")), 2) &gt;= 0, ABS(ROUND(VALUE(SUBSTITUTE(連結実質赤字比率に係る赤字・黒字の構成分析!J$36,"▲", "-")), 2)), NA())</f>
        <v>#N/A</v>
      </c>
    </row>
    <row r="35" spans="1:16" x14ac:dyDescent="0.15">
      <c r="A35" s="175" t="str">
        <f>IF(連結実質赤字比率に係る赤字・黒字の構成分析!C$35="",NA(),連結実質赤字比率に係る赤字・黒字の構成分析!C$35)</f>
        <v>自動車運送事業会計</v>
      </c>
      <c r="B35" s="175">
        <f>IF(ROUND(VALUE(SUBSTITUTE(連結実質赤字比率に係る赤字・黒字の構成分析!F$35,"▲", "-")), 2) &lt; 0, ABS(ROUND(VALUE(SUBSTITUTE(連結実質赤字比率に係る赤字・黒字の構成分析!F$35,"▲", "-")), 2)), NA())</f>
        <v>0.26</v>
      </c>
      <c r="C35" s="175" t="e">
        <f>IF(ROUND(VALUE(SUBSTITUTE(連結実質赤字比率に係る赤字・黒字の構成分析!F$35,"▲", "-")), 2) &gt;= 0, ABS(ROUND(VALUE(SUBSTITUTE(連結実質赤字比率に係る赤字・黒字の構成分析!F$35,"▲", "-")), 2)), NA())</f>
        <v>#N/A</v>
      </c>
      <c r="D35" s="175">
        <f>IF(ROUND(VALUE(SUBSTITUTE(連結実質赤字比率に係る赤字・黒字の構成分析!G$35,"▲", "-")), 2) &lt; 0, ABS(ROUND(VALUE(SUBSTITUTE(連結実質赤字比率に係る赤字・黒字の構成分析!G$35,"▲", "-")), 2)), NA())</f>
        <v>0.22</v>
      </c>
      <c r="E35" s="175" t="e">
        <f>IF(ROUND(VALUE(SUBSTITUTE(連結実質赤字比率に係る赤字・黒字の構成分析!G$35,"▲", "-")), 2) &gt;= 0, ABS(ROUND(VALUE(SUBSTITUTE(連結実質赤字比率に係る赤字・黒字の構成分析!G$35,"▲", "-")), 2)), NA())</f>
        <v>#N/A</v>
      </c>
      <c r="F35" s="175">
        <f>IF(ROUND(VALUE(SUBSTITUTE(連結実質赤字比率に係る赤字・黒字の構成分析!H$35,"▲", "-")), 2) &lt; 0, ABS(ROUND(VALUE(SUBSTITUTE(連結実質赤字比率に係る赤字・黒字の構成分析!H$35,"▲", "-")), 2)), NA())</f>
        <v>0.2</v>
      </c>
      <c r="G35" s="175" t="e">
        <f>IF(ROUND(VALUE(SUBSTITUTE(連結実質赤字比率に係る赤字・黒字の構成分析!H$35,"▲", "-")), 2) &gt;= 0, ABS(ROUND(VALUE(SUBSTITUTE(連結実質赤字比率に係る赤字・黒字の構成分析!H$35,"▲", "-")), 2)), NA())</f>
        <v>#N/A</v>
      </c>
      <c r="H35" s="175">
        <f>IF(ROUND(VALUE(SUBSTITUTE(連結実質赤字比率に係る赤字・黒字の構成分析!I$35,"▲", "-")), 2) &lt; 0, ABS(ROUND(VALUE(SUBSTITUTE(連結実質赤字比率に係る赤字・黒字の構成分析!I$35,"▲", "-")), 2)), NA())</f>
        <v>0.18</v>
      </c>
      <c r="I35" s="175" t="e">
        <f>IF(ROUND(VALUE(SUBSTITUTE(連結実質赤字比率に係る赤字・黒字の構成分析!I$35,"▲", "-")), 2) &gt;= 0, ABS(ROUND(VALUE(SUBSTITUTE(連結実質赤字比率に係る赤字・黒字の構成分析!I$35,"▲", "-")), 2)), NA())</f>
        <v>#N/A</v>
      </c>
      <c r="J35" s="175">
        <f>IF(ROUND(VALUE(SUBSTITUTE(連結実質赤字比率に係る赤字・黒字の構成分析!J$35,"▲", "-")), 2) &lt; 0, ABS(ROUND(VALUE(SUBSTITUTE(連結実質赤字比率に係る赤字・黒字の構成分析!J$35,"▲", "-")), 2)), NA())</f>
        <v>0.16</v>
      </c>
      <c r="K35" s="175" t="e">
        <f>IF(ROUND(VALUE(SUBSTITUTE(連結実質赤字比率に係る赤字・黒字の構成分析!J$35,"▲", "-")), 2) &gt;= 0, ABS(ROUND(VALUE(SUBSTITUTE(連結実質赤字比率に係る赤字・黒字の構成分析!J$35,"▲", "-")), 2)), NA())</f>
        <v>#N/A</v>
      </c>
    </row>
    <row r="36" spans="1:16" x14ac:dyDescent="0.15">
      <c r="A36" s="175" t="str">
        <f>IF(連結実質赤字比率に係る赤字・黒字の構成分析!C$34="",NA(),連結実質赤字比率に係る赤字・黒字の構成分析!C$34)</f>
        <v>病院事業会計</v>
      </c>
      <c r="B36" s="175">
        <f>IF(ROUND(VALUE(SUBSTITUTE(連結実質赤字比率に係る赤字・黒字の構成分析!F$34,"▲", "-")), 2) &lt; 0, ABS(ROUND(VALUE(SUBSTITUTE(連結実質赤字比率に係る赤字・黒字の構成分析!F$34,"▲", "-")), 2)), NA())</f>
        <v>2.5</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1.49</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0.27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0.06</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0.48</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10193</v>
      </c>
      <c r="E42" s="176"/>
      <c r="F42" s="176"/>
      <c r="G42" s="176">
        <f>'実質公債費比率（分子）の構造'!L$52</f>
        <v>10011</v>
      </c>
      <c r="H42" s="176"/>
      <c r="I42" s="176"/>
      <c r="J42" s="176">
        <f>'実質公債費比率（分子）の構造'!M$52</f>
        <v>9708</v>
      </c>
      <c r="K42" s="176"/>
      <c r="L42" s="176"/>
      <c r="M42" s="176">
        <f>'実質公債費比率（分子）の構造'!N$52</f>
        <v>9694</v>
      </c>
      <c r="N42" s="176"/>
      <c r="O42" s="176"/>
      <c r="P42" s="176">
        <f>'実質公債費比率（分子）の構造'!O$52</f>
        <v>9816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62</v>
      </c>
      <c r="C44" s="176"/>
      <c r="D44" s="176"/>
      <c r="E44" s="176">
        <f>'実質公債費比率（分子）の構造'!L$50</f>
        <v>53</v>
      </c>
      <c r="F44" s="176"/>
      <c r="G44" s="176"/>
      <c r="H44" s="176">
        <f>'実質公債費比率（分子）の構造'!M$50</f>
        <v>63</v>
      </c>
      <c r="I44" s="176"/>
      <c r="J44" s="176"/>
      <c r="K44" s="176">
        <f>'実質公債費比率（分子）の構造'!N$50</f>
        <v>62</v>
      </c>
      <c r="L44" s="176"/>
      <c r="M44" s="176"/>
      <c r="N44" s="176">
        <f>'実質公債費比率（分子）の構造'!O$50</f>
        <v>51</v>
      </c>
      <c r="O44" s="176"/>
      <c r="P44" s="176"/>
    </row>
    <row r="45" spans="1:16" x14ac:dyDescent="0.15">
      <c r="A45" s="176" t="s">
        <v>63</v>
      </c>
      <c r="B45" s="176">
        <f>'実質公債費比率（分子）の構造'!K$49</f>
        <v>193</v>
      </c>
      <c r="C45" s="176"/>
      <c r="D45" s="176"/>
      <c r="E45" s="176">
        <f>'実質公債費比率（分子）の構造'!L$49</f>
        <v>206</v>
      </c>
      <c r="F45" s="176"/>
      <c r="G45" s="176"/>
      <c r="H45" s="176">
        <f>'実質公債費比率（分子）の構造'!M$49</f>
        <v>217</v>
      </c>
      <c r="I45" s="176"/>
      <c r="J45" s="176"/>
      <c r="K45" s="176">
        <f>'実質公債費比率（分子）の構造'!N$49</f>
        <v>203</v>
      </c>
      <c r="L45" s="176"/>
      <c r="M45" s="176"/>
      <c r="N45" s="176">
        <f>'実質公債費比率（分子）の構造'!O$49</f>
        <v>194</v>
      </c>
      <c r="O45" s="176"/>
      <c r="P45" s="176"/>
    </row>
    <row r="46" spans="1:16" x14ac:dyDescent="0.15">
      <c r="A46" s="176" t="s">
        <v>64</v>
      </c>
      <c r="B46" s="176">
        <f>'実質公債費比率（分子）の構造'!K$48</f>
        <v>3066</v>
      </c>
      <c r="C46" s="176"/>
      <c r="D46" s="176"/>
      <c r="E46" s="176">
        <f>'実質公債費比率（分子）の構造'!L$48</f>
        <v>3101</v>
      </c>
      <c r="F46" s="176"/>
      <c r="G46" s="176"/>
      <c r="H46" s="176">
        <f>'実質公債費比率（分子）の構造'!M$48</f>
        <v>3006</v>
      </c>
      <c r="I46" s="176"/>
      <c r="J46" s="176"/>
      <c r="K46" s="176">
        <f>'実質公債費比率（分子）の構造'!N$48</f>
        <v>3084</v>
      </c>
      <c r="L46" s="176"/>
      <c r="M46" s="176"/>
      <c r="N46" s="176">
        <f>'実質公債費比率（分子）の構造'!O$48</f>
        <v>3366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15107</v>
      </c>
      <c r="C49" s="176"/>
      <c r="D49" s="176"/>
      <c r="E49" s="176">
        <f>'実質公債費比率（分子）の構造'!L$45</f>
        <v>14307</v>
      </c>
      <c r="F49" s="176"/>
      <c r="G49" s="176"/>
      <c r="H49" s="176">
        <f>'実質公債費比率（分子）の構造'!M$45</f>
        <v>13603</v>
      </c>
      <c r="I49" s="176"/>
      <c r="J49" s="176"/>
      <c r="K49" s="176">
        <f>'実質公債費比率（分子）の構造'!N$45</f>
        <v>12924</v>
      </c>
      <c r="L49" s="176"/>
      <c r="M49" s="176"/>
      <c r="N49" s="176">
        <f>'実質公債費比率（分子）の構造'!O$45</f>
        <v>12628</v>
      </c>
      <c r="O49" s="176"/>
      <c r="P49" s="176"/>
    </row>
    <row r="50" spans="1:16" x14ac:dyDescent="0.15">
      <c r="A50" s="176" t="s">
        <v>67</v>
      </c>
      <c r="B50" s="176" t="e">
        <f>NA()</f>
        <v>#N/A</v>
      </c>
      <c r="C50" s="176">
        <f>IF(ISNUMBER('実質公債費比率（分子）の構造'!K$53),'実質公債費比率（分子）の構造'!K$53,NA())</f>
        <v>8235</v>
      </c>
      <c r="D50" s="176" t="e">
        <f>NA()</f>
        <v>#N/A</v>
      </c>
      <c r="E50" s="176" t="e">
        <f>NA()</f>
        <v>#N/A</v>
      </c>
      <c r="F50" s="176">
        <f>IF(ISNUMBER('実質公債費比率（分子）の構造'!L$53),'実質公債費比率（分子）の構造'!L$53,NA())</f>
        <v>7656</v>
      </c>
      <c r="G50" s="176" t="e">
        <f>NA()</f>
        <v>#N/A</v>
      </c>
      <c r="H50" s="176" t="e">
        <f>NA()</f>
        <v>#N/A</v>
      </c>
      <c r="I50" s="176">
        <f>IF(ISNUMBER('実質公債費比率（分子）の構造'!M$53),'実質公債費比率（分子）の構造'!M$53,NA())</f>
        <v>7181</v>
      </c>
      <c r="J50" s="176" t="e">
        <f>NA()</f>
        <v>#N/A</v>
      </c>
      <c r="K50" s="176" t="e">
        <f>NA()</f>
        <v>#N/A</v>
      </c>
      <c r="L50" s="176">
        <f>IF(ISNUMBER('実質公債費比率（分子）の構造'!N$53),'実質公債費比率（分子）の構造'!N$53,NA())</f>
        <v>6579</v>
      </c>
      <c r="M50" s="176" t="e">
        <f>NA()</f>
        <v>#N/A</v>
      </c>
      <c r="N50" s="176" t="e">
        <f>NA()</f>
        <v>#N/A</v>
      </c>
      <c r="O50" s="176">
        <f>IF(ISNUMBER('実質公債費比率（分子）の構造'!O$53),'実質公債費比率（分子）の構造'!O$53,NA())</f>
        <v>6423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117424</v>
      </c>
      <c r="E56" s="175"/>
      <c r="F56" s="175"/>
      <c r="G56" s="175">
        <f>'将来負担比率（分子）の構造'!J$52</f>
        <v>117443</v>
      </c>
      <c r="H56" s="175"/>
      <c r="I56" s="175"/>
      <c r="J56" s="175">
        <f>'将来負担比率（分子）の構造'!K$52</f>
        <v>113808</v>
      </c>
      <c r="K56" s="175"/>
      <c r="L56" s="175"/>
      <c r="M56" s="175">
        <f>'将来負担比率（分子）の構造'!L$52</f>
        <v>109547</v>
      </c>
      <c r="N56" s="175"/>
      <c r="O56" s="175"/>
      <c r="P56" s="175">
        <f>'将来負担比率（分子）の構造'!M$52</f>
        <v>103611</v>
      </c>
    </row>
    <row r="57" spans="1:16" x14ac:dyDescent="0.15">
      <c r="A57" s="175" t="s">
        <v>42</v>
      </c>
      <c r="B57" s="175"/>
      <c r="C57" s="175"/>
      <c r="D57" s="175">
        <f>'将来負担比率（分子）の構造'!I$51</f>
        <v>4469</v>
      </c>
      <c r="E57" s="175"/>
      <c r="F57" s="175"/>
      <c r="G57" s="175">
        <f>'将来負担比率（分子）の構造'!J$51</f>
        <v>4239</v>
      </c>
      <c r="H57" s="175"/>
      <c r="I57" s="175"/>
      <c r="J57" s="175">
        <f>'将来負担比率（分子）の構造'!K$51</f>
        <v>3485</v>
      </c>
      <c r="K57" s="175"/>
      <c r="L57" s="175"/>
      <c r="M57" s="175">
        <f>'将来負担比率（分子）の構造'!L$51</f>
        <v>2665</v>
      </c>
      <c r="N57" s="175"/>
      <c r="O57" s="175"/>
      <c r="P57" s="175">
        <f>'将来負担比率（分子）の構造'!M$51</f>
        <v>1914</v>
      </c>
    </row>
    <row r="58" spans="1:16" x14ac:dyDescent="0.15">
      <c r="A58" s="175" t="s">
        <v>41</v>
      </c>
      <c r="B58" s="175"/>
      <c r="C58" s="175"/>
      <c r="D58" s="175">
        <f>'将来負担比率（分子）の構造'!I$50</f>
        <v>9797</v>
      </c>
      <c r="E58" s="175"/>
      <c r="F58" s="175"/>
      <c r="G58" s="175">
        <f>'将来負担比率（分子）の構造'!J$50</f>
        <v>9449</v>
      </c>
      <c r="H58" s="175"/>
      <c r="I58" s="175"/>
      <c r="J58" s="175">
        <f>'将来負担比率（分子）の構造'!K$50</f>
        <v>10438</v>
      </c>
      <c r="K58" s="175"/>
      <c r="L58" s="175"/>
      <c r="M58" s="175">
        <f>'将来負担比率（分子）の構造'!L$50</f>
        <v>12326</v>
      </c>
      <c r="N58" s="175"/>
      <c r="O58" s="175"/>
      <c r="P58" s="175">
        <f>'将来負担比率（分子）の構造'!M$50</f>
        <v>13286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12920</v>
      </c>
      <c r="C62" s="175"/>
      <c r="D62" s="175"/>
      <c r="E62" s="175">
        <f>'将来負担比率（分子）の構造'!J$45</f>
        <v>13103</v>
      </c>
      <c r="F62" s="175"/>
      <c r="G62" s="175"/>
      <c r="H62" s="175">
        <f>'将来負担比率（分子）の構造'!K$45</f>
        <v>13474</v>
      </c>
      <c r="I62" s="175"/>
      <c r="J62" s="175"/>
      <c r="K62" s="175">
        <f>'将来負担比率（分子）の構造'!L$45</f>
        <v>13696</v>
      </c>
      <c r="L62" s="175"/>
      <c r="M62" s="175"/>
      <c r="N62" s="175">
        <f>'将来負担比率（分子）の構造'!M$45</f>
        <v>14316</v>
      </c>
      <c r="O62" s="175"/>
      <c r="P62" s="175"/>
    </row>
    <row r="63" spans="1:16" x14ac:dyDescent="0.15">
      <c r="A63" s="175" t="s">
        <v>34</v>
      </c>
      <c r="B63" s="175">
        <f>'将来負担比率（分子）の構造'!I$44</f>
        <v>2361</v>
      </c>
      <c r="C63" s="175"/>
      <c r="D63" s="175"/>
      <c r="E63" s="175">
        <f>'将来負担比率（分子）の構造'!J$44</f>
        <v>2316</v>
      </c>
      <c r="F63" s="175"/>
      <c r="G63" s="175"/>
      <c r="H63" s="175">
        <f>'将来負担比率（分子）の構造'!K$44</f>
        <v>2237</v>
      </c>
      <c r="I63" s="175"/>
      <c r="J63" s="175"/>
      <c r="K63" s="175">
        <f>'将来負担比率（分子）の構造'!L$44</f>
        <v>2033</v>
      </c>
      <c r="L63" s="175"/>
      <c r="M63" s="175"/>
      <c r="N63" s="175">
        <f>'将来負担比率（分子）の構造'!M$44</f>
        <v>2159</v>
      </c>
      <c r="O63" s="175"/>
      <c r="P63" s="175"/>
    </row>
    <row r="64" spans="1:16" x14ac:dyDescent="0.15">
      <c r="A64" s="175" t="s">
        <v>33</v>
      </c>
      <c r="B64" s="175">
        <f>'将来負担比率（分子）の構造'!I$43</f>
        <v>32509</v>
      </c>
      <c r="C64" s="175"/>
      <c r="D64" s="175"/>
      <c r="E64" s="175">
        <f>'将来負担比率（分子）の構造'!J$43</f>
        <v>34639</v>
      </c>
      <c r="F64" s="175"/>
      <c r="G64" s="175"/>
      <c r="H64" s="175">
        <f>'将来負担比率（分子）の構造'!K$43</f>
        <v>32423</v>
      </c>
      <c r="I64" s="175"/>
      <c r="J64" s="175"/>
      <c r="K64" s="175">
        <f>'将来負担比率（分子）の構造'!L$43</f>
        <v>30883</v>
      </c>
      <c r="L64" s="175"/>
      <c r="M64" s="175"/>
      <c r="N64" s="175">
        <f>'将来負担比率（分子）の構造'!M$43</f>
        <v>29856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136925</v>
      </c>
      <c r="C66" s="175"/>
      <c r="D66" s="175"/>
      <c r="E66" s="175">
        <f>'将来負担比率（分子）の構造'!J$41</f>
        <v>133006</v>
      </c>
      <c r="F66" s="175"/>
      <c r="G66" s="175"/>
      <c r="H66" s="175">
        <f>'将来負担比率（分子）の構造'!K$41</f>
        <v>128986</v>
      </c>
      <c r="I66" s="175"/>
      <c r="J66" s="175"/>
      <c r="K66" s="175">
        <f>'将来負担比率（分子）の構造'!L$41</f>
        <v>123425</v>
      </c>
      <c r="L66" s="175"/>
      <c r="M66" s="175"/>
      <c r="N66" s="175">
        <f>'将来負担比率（分子）の構造'!M$41</f>
        <v>119806</v>
      </c>
      <c r="O66" s="175"/>
      <c r="P66" s="175"/>
    </row>
    <row r="67" spans="1:16" x14ac:dyDescent="0.15">
      <c r="A67" s="175" t="s">
        <v>71</v>
      </c>
      <c r="B67" s="175" t="e">
        <f>NA()</f>
        <v>#N/A</v>
      </c>
      <c r="C67" s="175">
        <f>IF(ISNUMBER('将来負担比率（分子）の構造'!I$53), IF('将来負担比率（分子）の構造'!I$53 &lt; 0, 0, '将来負担比率（分子）の構造'!I$53), NA())</f>
        <v>53026</v>
      </c>
      <c r="D67" s="175" t="e">
        <f>NA()</f>
        <v>#N/A</v>
      </c>
      <c r="E67" s="175" t="e">
        <f>NA()</f>
        <v>#N/A</v>
      </c>
      <c r="F67" s="175">
        <f>IF(ISNUMBER('将来負担比率（分子）の構造'!J$53), IF('将来負担比率（分子）の構造'!J$53 &lt; 0, 0, '将来負担比率（分子）の構造'!J$53), NA())</f>
        <v>51932</v>
      </c>
      <c r="G67" s="175" t="e">
        <f>NA()</f>
        <v>#N/A</v>
      </c>
      <c r="H67" s="175" t="e">
        <f>NA()</f>
        <v>#N/A</v>
      </c>
      <c r="I67" s="175">
        <f>IF(ISNUMBER('将来負担比率（分子）の構造'!K$53), IF('将来負担比率（分子）の構造'!K$53 &lt; 0, 0, '将来負担比率（分子）の構造'!K$53), NA())</f>
        <v>49387</v>
      </c>
      <c r="J67" s="175" t="e">
        <f>NA()</f>
        <v>#N/A</v>
      </c>
      <c r="K67" s="175" t="e">
        <f>NA()</f>
        <v>#N/A</v>
      </c>
      <c r="L67" s="175">
        <f>IF(ISNUMBER('将来負担比率（分子）の構造'!L$53), IF('将来負担比率（分子）の構造'!L$53 &lt; 0, 0, '将来負担比率（分子）の構造'!L$53), NA())</f>
        <v>45500</v>
      </c>
      <c r="M67" s="175" t="e">
        <f>NA()</f>
        <v>#N/A</v>
      </c>
      <c r="N67" s="175" t="e">
        <f>NA()</f>
        <v>#N/A</v>
      </c>
      <c r="O67" s="175">
        <f>IF(ISNUMBER('将来負担比率（分子）の構造'!M$53), IF('将来負担比率（分子）の構造'!M$53 &lt; 0, 0, '将来負担比率（分子）の構造'!M$53), NA())</f>
        <v>47326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4585</v>
      </c>
      <c r="C72" s="179">
        <f>基金残高に係る経年分析!G55</f>
        <v>5585</v>
      </c>
      <c r="D72" s="179">
        <f>基金残高に係る経年分析!H55</f>
        <v>5351</v>
      </c>
    </row>
    <row r="73" spans="1:16" x14ac:dyDescent="0.15">
      <c r="A73" s="178" t="s">
        <v>74</v>
      </c>
      <c r="B73" s="179">
        <f>基金残高に係る経年分析!F56</f>
        <v>258</v>
      </c>
      <c r="C73" s="179">
        <f>基金残高に係る経年分析!G56</f>
        <v>258</v>
      </c>
      <c r="D73" s="179">
        <f>基金残高に係る経年分析!H56</f>
        <v>581</v>
      </c>
    </row>
    <row r="74" spans="1:16" x14ac:dyDescent="0.15">
      <c r="A74" s="178" t="s">
        <v>75</v>
      </c>
      <c r="B74" s="179">
        <f>基金残高に係る経年分析!F57</f>
        <v>4141</v>
      </c>
      <c r="C74" s="179">
        <f>基金残高に係る経年分析!G57</f>
        <v>4212</v>
      </c>
      <c r="D74" s="179">
        <f>基金残高に係る経年分析!H57</f>
        <v>4236</v>
      </c>
    </row>
  </sheetData>
  <sheetProtection algorithmName="SHA-512" hashValue="dnyjTcctiYUvLoVm/kqIArtYYBUmKPYkjIPgSfjyUUGtS/AUbLZ22Cvv0ACd9/MI4hnRAFMZFSrJdzLXUoco7A==" saltValue="LEd3pZyMZMwwiqvByW89tg==" spinCount="100000" sheet="1" objects="1" scenarios="1"/>
  <customSheetViews>
    <customSheetView guid="{35EAA291-37B7-42E8-A164-F3FD69BA8155}"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2025-03-20T23:50:17Z</cp:lastPrinted>
  <dcterms:created xsi:type="dcterms:W3CDTF">2025-02-19T00:25:51Z</dcterms:created>
  <dcterms:modified xsi:type="dcterms:W3CDTF">2025-03-24T00:20:55Z</dcterms:modified>
  <cp:category/>
</cp:coreProperties>
</file>