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E42" i="9"/>
  <c r="AM42" i="9"/>
  <c r="U42" i="9"/>
  <c r="C42" i="9"/>
  <c r="BE41" i="9"/>
  <c r="AM41" i="9"/>
  <c r="U41" i="9"/>
  <c r="C41" i="9"/>
  <c r="BE40" i="9"/>
  <c r="AM40" i="9"/>
  <c r="U40" i="9"/>
  <c r="C40" i="9"/>
  <c r="BE39" i="9"/>
  <c r="AM39" i="9"/>
  <c r="U39" i="9"/>
  <c r="C39" i="9"/>
  <c r="BE38" i="9"/>
  <c r="AM38" i="9"/>
  <c r="C38" i="9"/>
  <c r="AM37" i="9"/>
  <c r="C37" i="9"/>
  <c r="CO34" i="9"/>
  <c r="CO35" i="9" s="1"/>
  <c r="CO36" i="9" s="1"/>
  <c r="CO37" i="9" s="1"/>
  <c r="CO38" i="9" s="1"/>
  <c r="CO39" i="9" s="1"/>
  <c r="CO40" i="9" s="1"/>
  <c r="CO41" i="9" s="1"/>
  <c r="CO42" i="9" s="1"/>
  <c r="BW34" i="9"/>
  <c r="BW35" i="9" s="1"/>
  <c r="BW36" i="9" s="1"/>
  <c r="BW37" i="9" s="1"/>
  <c r="BW38" i="9" s="1"/>
  <c r="BW39" i="9" s="1"/>
  <c r="BW40" i="9" s="1"/>
  <c r="BW41" i="9" s="1"/>
  <c r="BW42"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E35" i="9" s="1"/>
  <c r="BE36" i="9" s="1"/>
  <c r="BE37" i="9" s="1"/>
  <c r="AM34" i="9"/>
  <c r="AM35" i="9" s="1"/>
  <c r="AM36" i="9" s="1"/>
</calcChain>
</file>

<file path=xl/sharedStrings.xml><?xml version="1.0" encoding="utf-8"?>
<sst xmlns="http://schemas.openxmlformats.org/spreadsheetml/2006/main" count="1015" uniqueCount="581">
  <si>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</si>
  <si>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</si>
  <si>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</si>
  <si>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</si>
  <si>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</si>
  <si>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</si>
  <si>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</si>
  <si>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</si>
  <si>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</si>
  <si>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</si>
  <si>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</si>
  <si>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</si>
  <si>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</si>
  <si>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</si>
  <si>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</si>
  <si>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</si>
  <si>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</si>
  <si>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</si>
  <si>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</si>
  <si>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</si>
  <si>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</si>
  <si>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</si>
  <si>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</si>
  <si>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</si>
  <si>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</si>
  <si>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</si>
  <si>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</si>
  <si>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</si>
  <si>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</si>
  <si>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</si>
  <si>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</si>
  <si>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</si>
  <si>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</si>
  <si>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</si>
  <si>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</si>
  <si>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</si>
  <si>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</si>
  <si>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</si>
  <si>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</si>
  <si>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</si>
  <si>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</si>
  <si>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</si>
  <si>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</si>
  <si>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</si>
  <si>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</si>
  <si>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</si>
  <si>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</si>
  <si>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</si>
  <si>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</si>
  <si>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</si>
  <si>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</si>
  <si>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</si>
  <si>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</si>
  <si>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</si>
  <si>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</si>
  <si>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</si>
  <si>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</si>
  <si>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</si>
  <si>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</si>
  <si>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</si>
  <si>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</si>
  <si>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</si>
  <si>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</si>
  <si>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</si>
  <si>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</si>
  <si>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</si>
  <si>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</si>
  <si>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</si>
  <si>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</si>
  <si>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</si>
  <si>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</si>
  <si>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</si>
  <si>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</si>
  <si>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</si>
  <si>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</si>
  <si>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</si>
  <si>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</si>
  <si>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</si>
  <si>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</si>
  <si>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</si>
  <si>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</si>
  <si>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</si>
  <si>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青森市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</si>
  <si>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</si>
  <si>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</si>
  <si>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</si>
  <si>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</si>
  <si>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</si>
  <si>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</si>
  <si>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</si>
  <si>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</si>
  <si>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</si>
  <si>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</si>
  <si>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</si>
  <si>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</si>
  <si>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</si>
  <si>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</si>
  <si>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</si>
  <si>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</si>
  <si>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</si>
  <si>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</si>
  <si>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</si>
  <si>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</si>
  <si>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</si>
  <si>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</si>
  <si>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</si>
  <si>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</si>
  <si>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</si>
  <si>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</si>
  <si>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</si>
  <si>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</si>
  <si>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</si>
  <si>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</si>
  <si>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</si>
  <si>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</si>
  <si>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</si>
  <si>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</si>
  <si>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</si>
  <si>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</si>
  <si>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</si>
  <si>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</si>
  <si>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</si>
  <si>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</si>
  <si>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</si>
  <si>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</si>
  <si>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</si>
  <si>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</si>
  <si>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</si>
  <si>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</si>
  <si>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</si>
  <si>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</si>
  <si>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</si>
  <si>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</si>
  <si>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</si>
  <si>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</si>
  <si>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</si>
  <si>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</si>
  <si>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自動車運送事業会計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</si>
  <si>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</si>
  <si>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</si>
  <si>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</si>
  <si>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</si>
  <si>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</si>
  <si>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病院事業会計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</si>
  <si>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</si>
  <si>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</si>
  <si>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</si>
  <si>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</si>
  <si>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</si>
  <si>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</si>
  <si>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</si>
  <si>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</si>
  <si>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</si>
  <si>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</si>
  <si>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</si>
  <si>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</si>
  <si>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</si>
  <si>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</si>
  <si>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</si>
  <si>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</si>
  <si>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</si>
  <si>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</si>
  <si>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</si>
  <si>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</si>
  <si>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</si>
  <si>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</si>
  <si>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</si>
  <si>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</si>
  <si>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</si>
  <si>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</si>
  <si>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</si>
  <si>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</si>
  <si>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</si>
  <si>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</si>
  <si>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</si>
  <si>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</si>
  <si>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</si>
  <si>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</si>
  <si>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</si>
  <si>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</si>
  <si>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</si>
  <si>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</si>
  <si>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</si>
  <si>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</si>
  <si>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</si>
  <si>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</si>
  <si>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</si>
  <si>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</si>
  <si>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</si>
  <si>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</si>
  <si>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</si>
  <si>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</si>
  <si>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</si>
  <si>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</si>
  <si>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</si>
  <si>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</si>
  <si>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</si>
  <si>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青森県青森市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</si>
  <si>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</si>
  <si>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</si>
  <si>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</si>
  <si>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</si>
  <si>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</si>
  <si>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</si>
  <si>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</si>
  <si>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</si>
  <si>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</si>
  <si>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</si>
  <si>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</si>
  <si>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</si>
  <si>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</si>
  <si>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</si>
  <si>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</si>
  <si>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</si>
  <si>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</si>
  <si>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</si>
  <si>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</si>
  <si>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</si>
  <si>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</si>
  <si>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</si>
  <si>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</si>
  <si>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</si>
  <si>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</si>
  <si>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</si>
  <si>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</si>
  <si>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</si>
  <si>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</si>
  <si>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</si>
  <si>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</si>
  <si>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</si>
  <si>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</si>
  <si>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</si>
  <si>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</si>
  <si>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</si>
  <si>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</si>
  <si>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</si>
  <si>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</si>
  <si>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</si>
  <si>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</si>
  <si>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</si>
  <si>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</si>
  <si>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</si>
  <si>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</si>
  <si>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</si>
  <si>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</si>
  <si>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</si>
  <si>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</si>
  <si>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</si>
  <si>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</si>
  <si>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</si>
  <si>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</si>
  <si>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</si>
  <si>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</si>
  <si>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</si>
  <si>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</si>
  <si>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</si>
  <si>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</si>
  <si>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</si>
  <si>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</si>
  <si>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</si>
  <si>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</si>
  <si>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</si>
  <si>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</si>
  <si>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</si>
  <si>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</si>
  <si>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</si>
  <si>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</si>
  <si>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</si>
  <si>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</si>
  <si>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</si>
  <si>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</si>
  <si>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</si>
  <si>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</si>
  <si>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</si>
  <si>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</si>
  <si>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</si>
  <si>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</si>
  <si>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</si>
  <si>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</si>
  <si>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</si>
  <si>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</si>
  <si>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</si>
  <si>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</si>
  <si>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</si>
  <si>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</si>
  <si>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</si>
  <si>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</si>
  <si>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</si>
  <si>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</si>
  <si>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</si>
  <si>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</si>
  <si>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</si>
  <si>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</si>
  <si>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</si>
  <si>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</si>
  <si>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</si>
  <si>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</si>
  <si>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</si>
  <si>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</si>
  <si>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</si>
  <si>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</si>
  <si>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</si>
  <si>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</si>
  <si>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</si>
  <si>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</si>
  <si>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</si>
  <si>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</si>
  <si>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</si>
  <si>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</si>
  <si>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</si>
  <si>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</si>
  <si>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</si>
  <si>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</si>
  <si>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</si>
  <si>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</si>
  <si>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</si>
  <si>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</si>
  <si>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</si>
  <si>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</si>
  <si>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</si>
  <si>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</si>
  <si>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</si>
  <si>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</si>
  <si>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</si>
  <si>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</si>
  <si>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</si>
  <si>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</si>
  <si>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</si>
  <si>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</si>
  <si>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</si>
  <si>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</si>
  <si>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</si>
  <si>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</si>
  <si>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</si>
  <si>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</si>
  <si>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</si>
  <si>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</si>
  <si>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</si>
  <si>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</si>
  <si>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</si>
  <si>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</si>
  <si>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</si>
  <si>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</si>
  <si>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</si>
  <si>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</si>
  <si>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</si>
  <si>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</si>
  <si>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青森県青森市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</si>
  <si>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</si>
  <si>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</si>
  <si>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</si>
  <si>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</si>
  <si>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</si>
  <si>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</si>
  <si>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</si>
  <si>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</si>
  <si>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</si>
  <si>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</si>
  <si>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</si>
  <si>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</si>
  <si>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</si>
  <si>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</si>
  <si>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</si>
  <si>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</si>
  <si>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</si>
  <si>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</si>
  <si>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</si>
  <si>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</si>
  <si>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</si>
  <si>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母子寡婦福祉資金貸付金特別会計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</si>
  <si>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</si>
  <si>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</si>
  <si>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</si>
  <si>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</si>
  <si>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</si>
  <si>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</si>
  <si>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</si>
  <si>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</si>
  <si>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</si>
  <si>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</si>
  <si>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</si>
  <si>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</si>
  <si>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</si>
  <si>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</si>
  <si>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</si>
  <si>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</si>
  <si>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</si>
  <si>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</si>
  <si>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</si>
  <si>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</si>
  <si>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自動車運送事業会計</t>
    <phoneticPr fontId="5"/>
  </si>
  <si>
    <t>病院事業会計</t>
    <phoneticPr fontId="5"/>
  </si>
  <si>
    <t>中央卸売市場特別会計</t>
    <phoneticPr fontId="5"/>
  </si>
  <si>
    <t>法非適用企業</t>
    <phoneticPr fontId="5"/>
  </si>
  <si>
    <t>下水道事業特別会計</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</si>
  <si>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</si>
  <si>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</si>
  <si>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</si>
  <si>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</si>
  <si>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</si>
  <si>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</si>
  <si>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</si>
  <si>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</si>
  <si>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</si>
  <si>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</si>
  <si>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</si>
  <si>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</si>
  <si>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</si>
  <si>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</si>
  <si>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</si>
  <si>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</si>
  <si>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</si>
  <si>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</si>
  <si>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</si>
  <si>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</si>
  <si>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</si>
  <si>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</si>
  <si>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</si>
  <si>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</si>
  <si>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</si>
  <si>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</si>
  <si>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</si>
  <si>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</si>
  <si>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</si>
  <si>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</si>
  <si>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</si>
  <si>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</si>
  <si>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</si>
  <si>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</si>
  <si>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</si>
  <si>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</si>
  <si>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</si>
  <si>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</si>
  <si>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</si>
  <si>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</si>
  <si>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</si>
  <si>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</si>
  <si>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</si>
  <si>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</si>
  <si>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</si>
  <si>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</si>
  <si>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</si>
  <si>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</si>
  <si>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</si>
  <si>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</si>
  <si>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</si>
  <si>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</si>
  <si>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</si>
  <si>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</si>
  <si>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</si>
  <si>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</si>
  <si>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</si>
  <si>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</si>
  <si>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</si>
  <si>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</si>
  <si>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</si>
  <si>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</si>
  <si>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</si>
  <si>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</si>
  <si>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中央卸売市場特別会計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</si>
  <si>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</si>
  <si>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</si>
  <si>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</si>
  <si>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</si>
  <si>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</si>
  <si>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</si>
  <si>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</si>
  <si>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</si>
  <si>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</si>
  <si>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</si>
  <si>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</si>
  <si>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</si>
  <si>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</si>
  <si>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</si>
  <si>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</si>
  <si>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</si>
  <si>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</si>
  <si>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</si>
  <si>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</si>
  <si>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</si>
  <si>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</si>
  <si>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</si>
  <si>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</si>
  <si>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</si>
  <si>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</si>
  <si>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</si>
  <si>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</si>
  <si>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</si>
  <si>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</si>
  <si>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</si>
  <si>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</si>
  <si>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</si>
  <si>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</si>
  <si>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</si>
  <si>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</si>
  <si>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</si>
  <si>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</si>
  <si>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</si>
  <si>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</si>
  <si>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</si>
  <si>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</si>
  <si>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</si>
  <si>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</si>
  <si>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</si>
  <si>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</si>
  <si>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</si>
  <si>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</si>
  <si>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</si>
  <si>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</si>
  <si>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</si>
  <si>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</si>
  <si>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</si>
  <si>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</si>
  <si>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</si>
  <si>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</si>
  <si>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</si>
  <si>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</si>
  <si>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</si>
  <si>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</si>
  <si>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</si>
  <si>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</si>
  <si>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</si>
  <si>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</si>
  <si>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</si>
  <si>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</si>
  <si>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</si>
  <si>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</si>
  <si>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</si>
  <si>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</si>
  <si>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</si>
  <si>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</si>
  <si>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</si>
  <si>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</si>
  <si>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</si>
  <si>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</si>
  <si>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</si>
  <si>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</si>
  <si>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</si>
  <si>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</si>
  <si>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2.22</t>
  </si>
  <si>
    <t>▲ 0.30</t>
  </si>
  <si>
    <t>▲ 1.86</t>
  </si>
  <si>
    <t>▲ 4.37</t>
  </si>
  <si>
    <t>病院事業会計</t>
  </si>
  <si>
    <t>▲ 0.49</t>
  </si>
  <si>
    <t>自動車運送事業会計</t>
  </si>
  <si>
    <t>▲ 0.57</t>
  </si>
  <si>
    <t>▲ 0.50</t>
  </si>
  <si>
    <t>▲ 0.48</t>
  </si>
  <si>
    <t>▲ 0.39</t>
  </si>
  <si>
    <t>▲ 0.36</t>
  </si>
  <si>
    <t>水道事業会計</t>
  </si>
  <si>
    <t>一般会計</t>
  </si>
  <si>
    <t>介護保険事業特別会計</t>
  </si>
  <si>
    <t>競輪事業特別会計</t>
  </si>
  <si>
    <t>国民健康保険事業特別会計</t>
  </si>
  <si>
    <t>▲ 0.13</t>
  </si>
  <si>
    <t>▲ 0.68</t>
  </si>
  <si>
    <t>後期高齢者医療特別会計</t>
  </si>
  <si>
    <t>その他会計（赤字）</t>
  </si>
  <si>
    <t>その他会計（黒字）</t>
  </si>
  <si>
    <t>青森地域広域消防事務組合</t>
  </si>
  <si>
    <t>青森地域広域事務組合</t>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</si>
  <si>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</si>
  <si>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黒石地区清掃施設組合</t>
  </si>
  <si>
    <t>南黒地方福祉事務組合</t>
  </si>
  <si>
    <t>青森県後期高齢者医療連合会（一般会計）</t>
    <rPh sb="0" eb="3">
      <t>アオモリケン</t>
    </rPh>
    <rPh sb="3" eb="5">
      <t>コウキ</t>
    </rPh>
    <rPh sb="5" eb="7">
      <t>コウレイ</t>
    </rPh>
    <rPh sb="7" eb="8">
      <t>シャ</t>
    </rPh>
    <rPh sb="8" eb="10">
      <t>イリョウ</t>
    </rPh>
    <rPh sb="10" eb="13">
      <t>レンゴウカイ</t>
    </rPh>
    <rPh sb="14" eb="16">
      <t>イッパン</t>
    </rPh>
    <rPh sb="16" eb="18">
      <t>カイケイ</t>
    </rPh>
    <phoneticPr fontId="2"/>
  </si>
  <si>
    <t>青森県後期高齢者医療連合会（特別会計）</t>
    <rPh sb="0" eb="3">
      <t>アオモリケン</t>
    </rPh>
    <rPh sb="3" eb="5">
      <t>コウキ</t>
    </rPh>
    <rPh sb="5" eb="7">
      <t>コウレイ</t>
    </rPh>
    <rPh sb="7" eb="8">
      <t>シャ</t>
    </rPh>
    <rPh sb="8" eb="10">
      <t>イリョウ</t>
    </rPh>
    <rPh sb="10" eb="13">
      <t>レンゴウカイ</t>
    </rPh>
    <rPh sb="14" eb="16">
      <t>トクベツ</t>
    </rPh>
    <rPh sb="16" eb="18">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</si>
  <si>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</si>
  <si>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</si>
  <si>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法適用企業</t>
  </si>
  <si>
    <t>青森市土地開発公社</t>
  </si>
  <si>
    <t>青森市観光レクリエーション振興</t>
  </si>
  <si>
    <t>財団法人シルバー人材センター</t>
  </si>
  <si>
    <t>財団法人青森市文化スポーツ振興公社</t>
  </si>
  <si>
    <t>青森駅前再開発ビル株式会社</t>
  </si>
  <si>
    <t>株式会社アップルヒル</t>
  </si>
  <si>
    <t>青森学術文化振興財団</t>
  </si>
  <si>
    <t>公立大学法人青森公立大学</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</si>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</sst>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50038</c:v>
                </c:pt>
                <c:pt idx="1">
                  <c:v>28181</c:v>
                </c:pt>
                <c:pt idx="2">
                  <c:v>31569</c:v>
                </c:pt>
                <c:pt idx="3">
                  <c:v>65679</c:v>
                </c:pt>
                <c:pt idx="4">
                  <c:v>51159</c:v>
                </c:pt>
              </c:numCache>
            </c:numRef>
          </c:val>
          <c:smooth val="0"/>
        </c:ser>
        <c:dLbls>
          <c:showLegendKey val="0"/>
          <c:showVal val="0"/>
          <c:showCatName val="0"/>
          <c:showSerName val="0"/>
          <c:showPercent val="0"/>
          <c:showBubbleSize val="0"/>
        </c:dLbls>
        <c:marker val="1"/>
        <c:smooth val="0"/>
        <c:axId val="188777288"/>
        <c:axId val="457046880"/>
      </c:lineChart>
      <c:catAx>
        <c:axId val="188777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7046880"/>
        <c:crosses val="autoZero"/>
        <c:auto val="1"/>
        <c:lblAlgn val="ctr"/>
        <c:lblOffset val="100"/>
        <c:tickLblSkip val="1"/>
        <c:tickMarkSkip val="1"/>
        <c:noMultiLvlLbl val="0"/>
      </c:catAx>
      <c:valAx>
        <c:axId val="4570468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777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4.88</c:v>
                </c:pt>
                <c:pt idx="1">
                  <c:v>2.5499999999999998</c:v>
                </c:pt>
                <c:pt idx="2">
                  <c:v>2.21</c:v>
                </c:pt>
                <c:pt idx="3">
                  <c:v>2.29</c:v>
                </c:pt>
                <c:pt idx="4">
                  <c:v>3.64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5.99</c:v>
                </c:pt>
                <c:pt idx="1">
                  <c:v>8.32</c:v>
                </c:pt>
                <c:pt idx="2">
                  <c:v>9.5399999999999991</c:v>
                </c:pt>
                <c:pt idx="3">
                  <c:v>8.84</c:v>
                </c:pt>
                <c:pt idx="4">
                  <c:v>4.25</c:v>
                </c:pt>
              </c:numCache>
            </c:numRef>
          </c:val>
        </c:ser>
        <c:dLbls>
          <c:showLegendKey val="0"/>
          <c:showVal val="0"/>
          <c:showCatName val="0"/>
          <c:showSerName val="0"/>
          <c:showPercent val="0"/>
          <c:showBubbleSize val="0"/>
        </c:dLbls>
        <c:gapWidth val="250"/>
        <c:overlap val="100"/>
        <c:axId val="457047272"/>
        <c:axId val="457047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1.87</c:v>
                </c:pt>
                <c:pt idx="1">
                  <c:v>-2.2200000000000002</c:v>
                </c:pt>
                <c:pt idx="2">
                  <c:v>-0.3</c:v>
                </c:pt>
                <c:pt idx="3">
                  <c:v>-1.86</c:v>
                </c:pt>
                <c:pt idx="4">
                  <c:v>-4.37</c:v>
                </c:pt>
              </c:numCache>
            </c:numRef>
          </c:val>
          <c:smooth val="0"/>
        </c:ser>
        <c:dLbls>
          <c:showLegendKey val="0"/>
          <c:showVal val="0"/>
          <c:showCatName val="0"/>
          <c:showSerName val="0"/>
          <c:showPercent val="0"/>
          <c:showBubbleSize val="0"/>
        </c:dLbls>
        <c:marker val="1"/>
        <c:smooth val="0"/>
        <c:axId val="457047272"/>
        <c:axId val="457047664"/>
      </c:lineChart>
      <c:catAx>
        <c:axId val="457047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7047664"/>
        <c:crosses val="autoZero"/>
        <c:auto val="1"/>
        <c:lblAlgn val="ctr"/>
        <c:lblOffset val="100"/>
        <c:tickLblSkip val="1"/>
        <c:tickMarkSkip val="1"/>
        <c:noMultiLvlLbl val="0"/>
      </c:catAx>
      <c:valAx>
        <c:axId val="457047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047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0.15</c:v>
                </c:pt>
                <c:pt idx="2">
                  <c:v>#N/A</c:v>
                </c:pt>
                <c:pt idx="3">
                  <c:v>0.15</c:v>
                </c:pt>
                <c:pt idx="4">
                  <c:v>#N/A</c:v>
                </c:pt>
                <c:pt idx="5">
                  <c:v>0.21</c:v>
                </c:pt>
                <c:pt idx="6">
                  <c:v>#N/A</c:v>
                </c:pt>
                <c:pt idx="7">
                  <c:v>0.17</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0.13</c:v>
                </c:pt>
                <c:pt idx="2">
                  <c:v>#N/A</c:v>
                </c:pt>
                <c:pt idx="3">
                  <c:v>0.13</c:v>
                </c:pt>
                <c:pt idx="4">
                  <c:v>#N/A</c:v>
                </c:pt>
                <c:pt idx="5">
                  <c:v>0.14000000000000001</c:v>
                </c:pt>
                <c:pt idx="6">
                  <c:v>#N/A</c:v>
                </c:pt>
                <c:pt idx="7">
                  <c:v>0.14000000000000001</c:v>
                </c:pt>
                <c:pt idx="8">
                  <c:v>#N/A</c:v>
                </c:pt>
                <c:pt idx="9">
                  <c:v>0.14000000000000001</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0.33</c:v>
                </c:pt>
                <c:pt idx="2">
                  <c:v>0.13</c:v>
                </c:pt>
                <c:pt idx="3">
                  <c:v>#N/A</c:v>
                </c:pt>
                <c:pt idx="4">
                  <c:v>0.68</c:v>
                </c:pt>
                <c:pt idx="5">
                  <c:v>#N/A</c:v>
                </c:pt>
                <c:pt idx="6">
                  <c:v>#N/A</c:v>
                </c:pt>
                <c:pt idx="7">
                  <c:v>0.45</c:v>
                </c:pt>
                <c:pt idx="8">
                  <c:v>#N/A</c:v>
                </c:pt>
                <c:pt idx="9">
                  <c:v>0.41</c:v>
                </c:pt>
              </c:numCache>
            </c:numRef>
          </c:val>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0.64</c:v>
                </c:pt>
                <c:pt idx="2">
                  <c:v>#N/A</c:v>
                </c:pt>
                <c:pt idx="3">
                  <c:v>0.56000000000000005</c:v>
                </c:pt>
                <c:pt idx="4">
                  <c:v>#N/A</c:v>
                </c:pt>
                <c:pt idx="5">
                  <c:v>0.53</c:v>
                </c:pt>
                <c:pt idx="6">
                  <c:v>#N/A</c:v>
                </c:pt>
                <c:pt idx="7">
                  <c:v>0.55000000000000004</c:v>
                </c:pt>
                <c:pt idx="8">
                  <c:v>#N/A</c:v>
                </c:pt>
                <c:pt idx="9">
                  <c:v>0.55000000000000004</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0.05</c:v>
                </c:pt>
                <c:pt idx="4">
                  <c:v>#N/A</c:v>
                </c:pt>
                <c:pt idx="5">
                  <c:v>0.09</c:v>
                </c:pt>
                <c:pt idx="6">
                  <c:v>#N/A</c:v>
                </c:pt>
                <c:pt idx="7">
                  <c:v>0.01</c:v>
                </c:pt>
                <c:pt idx="8">
                  <c:v>#N/A</c:v>
                </c:pt>
                <c:pt idx="9">
                  <c:v>0.82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4.87</c:v>
                </c:pt>
                <c:pt idx="2">
                  <c:v>#N/A</c:v>
                </c:pt>
                <c:pt idx="3">
                  <c:v>2.5299999999999998</c:v>
                </c:pt>
                <c:pt idx="4">
                  <c:v>#N/A</c:v>
                </c:pt>
                <c:pt idx="5">
                  <c:v>2.2000000000000002</c:v>
                </c:pt>
                <c:pt idx="6">
                  <c:v>#N/A</c:v>
                </c:pt>
                <c:pt idx="7">
                  <c:v>2.2799999999999998</c:v>
                </c:pt>
                <c:pt idx="8">
                  <c:v>#N/A</c:v>
                </c:pt>
                <c:pt idx="9">
                  <c:v>3.63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5.61</c:v>
                </c:pt>
                <c:pt idx="2">
                  <c:v>#N/A</c:v>
                </c:pt>
                <c:pt idx="3">
                  <c:v>7.18</c:v>
                </c:pt>
                <c:pt idx="4">
                  <c:v>#N/A</c:v>
                </c:pt>
                <c:pt idx="5">
                  <c:v>7.76</c:v>
                </c:pt>
                <c:pt idx="6">
                  <c:v>#N/A</c:v>
                </c:pt>
                <c:pt idx="7">
                  <c:v>9.48</c:v>
                </c:pt>
                <c:pt idx="8">
                  <c:v>#N/A</c:v>
                </c:pt>
                <c:pt idx="9">
                  <c:v>11.59</c:v>
                </c:pt>
              </c:numCache>
            </c:numRef>
          </c:val>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0.56999999999999995</c:v>
                </c:pt>
                <c:pt idx="1">
                  <c:v>#N/A</c:v>
                </c:pt>
                <c:pt idx="2">
                  <c:v>0.5</c:v>
                </c:pt>
                <c:pt idx="3">
                  <c:v>#N/A</c:v>
                </c:pt>
                <c:pt idx="4">
                  <c:v>0.48</c:v>
                </c:pt>
                <c:pt idx="5">
                  <c:v>#N/A</c:v>
                </c:pt>
                <c:pt idx="6">
                  <c:v>0.39</c:v>
                </c:pt>
                <c:pt idx="7">
                  <c:v>#N/A</c:v>
                </c:pt>
                <c:pt idx="8">
                  <c:v>0.36</c:v>
                </c:pt>
                <c:pt idx="9">
                  <c:v>#N/A</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0.31</c:v>
                </c:pt>
                <c:pt idx="2">
                  <c:v>#N/A</c:v>
                </c:pt>
                <c:pt idx="3">
                  <c:v>0.74</c:v>
                </c:pt>
                <c:pt idx="4">
                  <c:v>#N/A</c:v>
                </c:pt>
                <c:pt idx="5">
                  <c:v>0.7</c:v>
                </c:pt>
                <c:pt idx="6">
                  <c:v>#N/A</c:v>
                </c:pt>
                <c:pt idx="7">
                  <c:v>0.56000000000000005</c:v>
                </c:pt>
                <c:pt idx="8">
                  <c:v>0.49</c:v>
                </c:pt>
                <c:pt idx="9">
                  <c:v>#N/A</c:v>
                </c:pt>
              </c:numCache>
            </c:numRef>
          </c:val>
        </c:ser>
        <c:dLbls>
          <c:showLegendKey val="0"/>
          <c:showVal val="0"/>
          <c:showCatName val="0"/>
          <c:showSerName val="0"/>
          <c:showPercent val="0"/>
          <c:showBubbleSize val="0"/>
        </c:dLbls>
        <c:gapWidth val="150"/>
        <c:overlap val="100"/>
        <c:axId val="457048448"/>
        <c:axId val="457048840"/>
      </c:barChart>
      <c:catAx>
        <c:axId val="45704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048840"/>
        <c:crosses val="autoZero"/>
        <c:auto val="1"/>
        <c:lblAlgn val="ctr"/>
        <c:lblOffset val="100"/>
        <c:tickLblSkip val="1"/>
        <c:tickMarkSkip val="1"/>
        <c:noMultiLvlLbl val="0"/>
      </c:catAx>
      <c:valAx>
        <c:axId val="457048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048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11227</c:v>
                </c:pt>
                <c:pt idx="5">
                  <c:v>11429</c:v>
                </c:pt>
                <c:pt idx="8">
                  <c:v>11804</c:v>
                </c:pt>
                <c:pt idx="11">
                  <c:v>15742</c:v>
                </c:pt>
                <c:pt idx="14">
                  <c:v>12141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102</c:v>
                </c:pt>
                <c:pt idx="3">
                  <c:v>81</c:v>
                </c:pt>
                <c:pt idx="6">
                  <c:v>38</c:v>
                </c:pt>
                <c:pt idx="9">
                  <c:v>38</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629</c:v>
                </c:pt>
                <c:pt idx="3">
                  <c:v>617</c:v>
                </c:pt>
                <c:pt idx="6">
                  <c:v>602</c:v>
                </c:pt>
                <c:pt idx="9">
                  <c:v>448</c:v>
                </c:pt>
                <c:pt idx="12">
                  <c:v>262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2294</c:v>
                </c:pt>
                <c:pt idx="3">
                  <c:v>2345</c:v>
                </c:pt>
                <c:pt idx="6">
                  <c:v>2532</c:v>
                </c:pt>
                <c:pt idx="9">
                  <c:v>2643</c:v>
                </c:pt>
                <c:pt idx="12">
                  <c:v>2785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15719</c:v>
                </c:pt>
                <c:pt idx="3">
                  <c:v>16178</c:v>
                </c:pt>
                <c:pt idx="6">
                  <c:v>16734</c:v>
                </c:pt>
                <c:pt idx="9">
                  <c:v>20796</c:v>
                </c:pt>
                <c:pt idx="12">
                  <c:v>16997</c:v>
                </c:pt>
              </c:numCache>
            </c:numRef>
          </c:val>
        </c:ser>
        <c:dLbls>
          <c:showLegendKey val="0"/>
          <c:showVal val="0"/>
          <c:showCatName val="0"/>
          <c:showSerName val="0"/>
          <c:showPercent val="0"/>
          <c:showBubbleSize val="0"/>
        </c:dLbls>
        <c:gapWidth val="100"/>
        <c:overlap val="100"/>
        <c:axId val="457049624"/>
        <c:axId val="460153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7517</c:v>
                </c:pt>
                <c:pt idx="2">
                  <c:v>#N/A</c:v>
                </c:pt>
                <c:pt idx="3">
                  <c:v>#N/A</c:v>
                </c:pt>
                <c:pt idx="4">
                  <c:v>7792</c:v>
                </c:pt>
                <c:pt idx="5">
                  <c:v>#N/A</c:v>
                </c:pt>
                <c:pt idx="6">
                  <c:v>#N/A</c:v>
                </c:pt>
                <c:pt idx="7">
                  <c:v>8102</c:v>
                </c:pt>
                <c:pt idx="8">
                  <c:v>#N/A</c:v>
                </c:pt>
                <c:pt idx="9">
                  <c:v>#N/A</c:v>
                </c:pt>
                <c:pt idx="10">
                  <c:v>8183</c:v>
                </c:pt>
                <c:pt idx="11">
                  <c:v>#N/A</c:v>
                </c:pt>
                <c:pt idx="12">
                  <c:v>#N/A</c:v>
                </c:pt>
                <c:pt idx="13">
                  <c:v>7942</c:v>
                </c:pt>
                <c:pt idx="14">
                  <c:v>#N/A</c:v>
                </c:pt>
              </c:numCache>
            </c:numRef>
          </c:val>
          <c:smooth val="0"/>
        </c:ser>
        <c:dLbls>
          <c:showLegendKey val="0"/>
          <c:showVal val="0"/>
          <c:showCatName val="0"/>
          <c:showSerName val="0"/>
          <c:showPercent val="0"/>
          <c:showBubbleSize val="0"/>
        </c:dLbls>
        <c:marker val="1"/>
        <c:smooth val="0"/>
        <c:axId val="457049624"/>
        <c:axId val="460153864"/>
      </c:lineChart>
      <c:catAx>
        <c:axId val="457049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153864"/>
        <c:crosses val="autoZero"/>
        <c:auto val="1"/>
        <c:lblAlgn val="ctr"/>
        <c:lblOffset val="100"/>
        <c:tickLblSkip val="1"/>
        <c:tickMarkSkip val="1"/>
        <c:noMultiLvlLbl val="0"/>
      </c:catAx>
      <c:valAx>
        <c:axId val="460153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049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134321</c:v>
                </c:pt>
                <c:pt idx="5">
                  <c:v>131780</c:v>
                </c:pt>
                <c:pt idx="8">
                  <c:v>129469</c:v>
                </c:pt>
                <c:pt idx="11">
                  <c:v>129622</c:v>
                </c:pt>
                <c:pt idx="14">
                  <c:v>130337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10973</c:v>
                </c:pt>
                <c:pt idx="5">
                  <c:v>11170</c:v>
                </c:pt>
                <c:pt idx="8">
                  <c:v>7334</c:v>
                </c:pt>
                <c:pt idx="11">
                  <c:v>4528</c:v>
                </c:pt>
                <c:pt idx="14">
                  <c:v>3236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12115</c:v>
                </c:pt>
                <c:pt idx="5">
                  <c:v>14165</c:v>
                </c:pt>
                <c:pt idx="8">
                  <c:v>18981</c:v>
                </c:pt>
                <c:pt idx="11">
                  <c:v>12690</c:v>
                </c:pt>
                <c:pt idx="14">
                  <c:v>8805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16973</c:v>
                </c:pt>
                <c:pt idx="3">
                  <c:v>16581</c:v>
                </c:pt>
                <c:pt idx="6">
                  <c:v>16230</c:v>
                </c:pt>
                <c:pt idx="9">
                  <c:v>15918</c:v>
                </c:pt>
                <c:pt idx="12">
                  <c:v>14678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2229</c:v>
                </c:pt>
                <c:pt idx="3">
                  <c:v>1705</c:v>
                </c:pt>
                <c:pt idx="6">
                  <c:v>1461</c:v>
                </c:pt>
                <c:pt idx="9">
                  <c:v>1219</c:v>
                </c:pt>
                <c:pt idx="12">
                  <c:v>1897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32929</c:v>
                </c:pt>
                <c:pt idx="3">
                  <c:v>30654</c:v>
                </c:pt>
                <c:pt idx="6">
                  <c:v>29405</c:v>
                </c:pt>
                <c:pt idx="9">
                  <c:v>29903</c:v>
                </c:pt>
                <c:pt idx="12">
                  <c:v>30577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15653</c:v>
                </c:pt>
                <c:pt idx="3">
                  <c:v>17960</c:v>
                </c:pt>
                <c:pt idx="6">
                  <c:v>16980</c:v>
                </c:pt>
                <c:pt idx="9">
                  <c:v>7145</c:v>
                </c:pt>
                <c:pt idx="12">
                  <c:v>3731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178696</c:v>
                </c:pt>
                <c:pt idx="3">
                  <c:v>174839</c:v>
                </c:pt>
                <c:pt idx="6">
                  <c:v>171080</c:v>
                </c:pt>
                <c:pt idx="9">
                  <c:v>167042</c:v>
                </c:pt>
                <c:pt idx="12">
                  <c:v>164826</c:v>
                </c:pt>
              </c:numCache>
            </c:numRef>
          </c:val>
        </c:ser>
        <c:dLbls>
          <c:showLegendKey val="0"/>
          <c:showVal val="0"/>
          <c:showCatName val="0"/>
          <c:showSerName val="0"/>
          <c:showPercent val="0"/>
          <c:showBubbleSize val="0"/>
        </c:dLbls>
        <c:gapWidth val="100"/>
        <c:overlap val="100"/>
        <c:axId val="460156216"/>
        <c:axId val="460156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89077</c:v>
                </c:pt>
                <c:pt idx="2">
                  <c:v>#N/A</c:v>
                </c:pt>
                <c:pt idx="3">
                  <c:v>#N/A</c:v>
                </c:pt>
                <c:pt idx="4">
                  <c:v>84623</c:v>
                </c:pt>
                <c:pt idx="5">
                  <c:v>#N/A</c:v>
                </c:pt>
                <c:pt idx="6">
                  <c:v>#N/A</c:v>
                </c:pt>
                <c:pt idx="7">
                  <c:v>79371</c:v>
                </c:pt>
                <c:pt idx="8">
                  <c:v>#N/A</c:v>
                </c:pt>
                <c:pt idx="9">
                  <c:v>#N/A</c:v>
                </c:pt>
                <c:pt idx="10">
                  <c:v>74388</c:v>
                </c:pt>
                <c:pt idx="11">
                  <c:v>#N/A</c:v>
                </c:pt>
                <c:pt idx="12">
                  <c:v>#N/A</c:v>
                </c:pt>
                <c:pt idx="13">
                  <c:v>73332</c:v>
                </c:pt>
                <c:pt idx="14">
                  <c:v>#N/A</c:v>
                </c:pt>
              </c:numCache>
            </c:numRef>
          </c:val>
          <c:smooth val="0"/>
        </c:ser>
        <c:dLbls>
          <c:showLegendKey val="0"/>
          <c:showVal val="0"/>
          <c:showCatName val="0"/>
          <c:showSerName val="0"/>
          <c:showPercent val="0"/>
          <c:showBubbleSize val="0"/>
        </c:dLbls>
        <c:marker val="1"/>
        <c:smooth val="0"/>
        <c:axId val="460156216"/>
        <c:axId val="460156608"/>
      </c:lineChart>
      <c:catAx>
        <c:axId val="46015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0156608"/>
        <c:crosses val="autoZero"/>
        <c:auto val="1"/>
        <c:lblAlgn val="ctr"/>
        <c:lblOffset val="100"/>
        <c:tickLblSkip val="1"/>
        <c:tickMarkSkip val="1"/>
        <c:noMultiLvlLbl val="0"/>
      </c:catAx>
      <c:valAx>
        <c:axId val="46015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156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295,898
295,062
824.61
128,995,082
125,475,857
2,537,703
69,734,099
164,825,717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事業所税の課税団体の指定取り消し等により地方税が大きく落ち込む一方で、義務的経費である扶助費が引き続き増加傾向にある。</a:t>
          </a:r>
          <a:endParaRPr kumimoji="1" lang="en-US" altLang="ja-JP" sz="1300">
            <a:latin typeface="ＭＳ Ｐゴシック"/>
          </a:endParaRPr>
        </a:p>
        <a:p>
          <a:r>
            <a:rPr kumimoji="1" lang="ja-JP" altLang="en-US" sz="1300">
              <a:latin typeface="ＭＳ Ｐゴシック"/>
            </a:rPr>
            <a:t>　財政力指数は、前年度から変動は無いものの、依然として厳しい状況にあり、類似団体内順位においても下位に位置している。</a:t>
          </a:r>
          <a:endParaRPr kumimoji="1" lang="en-US" altLang="ja-JP" sz="1300">
            <a:latin typeface="ＭＳ Ｐゴシック"/>
          </a:endParaRPr>
        </a:p>
        <a:p>
          <a:r>
            <a:rPr kumimoji="1" lang="ja-JP" altLang="en-US" sz="1300">
              <a:latin typeface="ＭＳ Ｐゴシック"/>
            </a:rPr>
            <a:t>　今後は、行財政運営にあたり、定員管理計画・行財政改革プラン・財政プラン等を着実に遂行し、歳入の確保・歳出の削減に努めていく。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22860</xdr:rowOff>
    </xdr:from>
    <xdr:to>
      <xdr:col>7</xdr:col>
      <xdr:colOff>152400</xdr:colOff>
      <xdr:row>43</xdr:row>
      <xdr:rowOff>22860</xdr:rowOff>
    </xdr:to>
    <xdr:cxnSp macro="">
      <xdr:nvCxnSpPr>
        <xdr:cNvPr id="65" name="直線コネクタ 64"/>
        <xdr:cNvCxnSpPr/>
      </xdr:nvCxnSpPr>
      <xdr:spPr>
        <a:xfrm>
          <a:off x="4114800" y="7395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6"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22860</xdr:rowOff>
    </xdr:from>
    <xdr:to>
      <xdr:col>6</xdr:col>
      <xdr:colOff>0</xdr:colOff>
      <xdr:row>43</xdr:row>
      <xdr:rowOff>22860</xdr:rowOff>
    </xdr:to>
    <xdr:cxnSp macro="">
      <xdr:nvCxnSpPr>
        <xdr:cNvPr id="68" name="直線コネクタ 67"/>
        <xdr:cNvCxnSpPr/>
      </xdr:nvCxnSpPr>
      <xdr:spPr>
        <a:xfrm>
          <a:off x="3225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22860</xdr:rowOff>
    </xdr:from>
    <xdr:to>
      <xdr:col>4</xdr:col>
      <xdr:colOff>482600</xdr:colOff>
      <xdr:row>43</xdr:row>
      <xdr:rowOff>22860</xdr:rowOff>
    </xdr:to>
    <xdr:cxnSp macro="">
      <xdr:nvCxnSpPr>
        <xdr:cNvPr id="71" name="直線コネクタ 70"/>
        <xdr:cNvCxnSpPr/>
      </xdr:nvCxnSpPr>
      <xdr:spPr>
        <a:xfrm>
          <a:off x="2336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73" name="テキスト ボックス 72"/>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170180</xdr:rowOff>
    </xdr:from>
    <xdr:to>
      <xdr:col>3</xdr:col>
      <xdr:colOff>279400</xdr:colOff>
      <xdr:row>43</xdr:row>
      <xdr:rowOff>22860</xdr:rowOff>
    </xdr:to>
    <xdr:cxnSp macro="">
      <xdr:nvCxnSpPr>
        <xdr:cNvPr id="74" name="直線コネクタ 73"/>
        <xdr:cNvCxnSpPr/>
      </xdr:nvCxnSpPr>
      <xdr:spPr>
        <a:xfrm>
          <a:off x="1447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76" name="テキスト ボックス 75"/>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78" name="テキスト ボックス 77"/>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143510</xdr:rowOff>
    </xdr:from>
    <xdr:to>
      <xdr:col>7</xdr:col>
      <xdr:colOff>203200</xdr:colOff>
      <xdr:row>43</xdr:row>
      <xdr:rowOff>73660</xdr:rowOff>
    </xdr:to>
    <xdr:sp macro="" textlink="">
      <xdr:nvSpPr>
        <xdr:cNvPr id="84" name="円/楕円 83"/>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115587</xdr:rowOff>
    </xdr:from>
    <xdr:ext cx="762000" cy="259045"/>
    <xdr:sp macro="" textlink="">
      <xdr:nvSpPr>
        <xdr:cNvPr id="85" name="財政力該当値テキスト"/>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143510</xdr:rowOff>
    </xdr:from>
    <xdr:to>
      <xdr:col>6</xdr:col>
      <xdr:colOff>50800</xdr:colOff>
      <xdr:row>43</xdr:row>
      <xdr:rowOff>73660</xdr:rowOff>
    </xdr:to>
    <xdr:sp macro="" textlink="">
      <xdr:nvSpPr>
        <xdr:cNvPr id="86" name="円/楕円 85"/>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87" name="テキスト ボックス 86"/>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143510</xdr:rowOff>
    </xdr:from>
    <xdr:to>
      <xdr:col>4</xdr:col>
      <xdr:colOff>533400</xdr:colOff>
      <xdr:row>43</xdr:row>
      <xdr:rowOff>73660</xdr:rowOff>
    </xdr:to>
    <xdr:sp macro="" textlink="">
      <xdr:nvSpPr>
        <xdr:cNvPr id="88" name="円/楕円 87"/>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58437</xdr:rowOff>
    </xdr:from>
    <xdr:ext cx="762000" cy="259045"/>
    <xdr:sp macro="" textlink="">
      <xdr:nvSpPr>
        <xdr:cNvPr id="89" name="テキスト ボックス 88"/>
        <xdr:cNvSpPr txBox="1"/>
      </xdr:nvSpPr>
      <xdr:spPr>
        <a:xfrm>
          <a:off x="2844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143510</xdr:rowOff>
    </xdr:from>
    <xdr:to>
      <xdr:col>3</xdr:col>
      <xdr:colOff>330200</xdr:colOff>
      <xdr:row>43</xdr:row>
      <xdr:rowOff>73660</xdr:rowOff>
    </xdr:to>
    <xdr:sp macro="" textlink="">
      <xdr:nvSpPr>
        <xdr:cNvPr id="90" name="円/楕円 89"/>
        <xdr:cNvSpPr/>
      </xdr:nvSpPr>
      <xdr:spPr>
        <a:xfrm>
          <a:off x="2286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58437</xdr:rowOff>
    </xdr:from>
    <xdr:ext cx="762000" cy="259045"/>
    <xdr:sp macro="" textlink="">
      <xdr:nvSpPr>
        <xdr:cNvPr id="91" name="テキスト ボックス 90"/>
        <xdr:cNvSpPr txBox="1"/>
      </xdr:nvSpPr>
      <xdr:spPr>
        <a:xfrm>
          <a:off x="1955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119380</xdr:rowOff>
    </xdr:from>
    <xdr:to>
      <xdr:col>2</xdr:col>
      <xdr:colOff>127000</xdr:colOff>
      <xdr:row>43</xdr:row>
      <xdr:rowOff>49530</xdr:rowOff>
    </xdr:to>
    <xdr:sp macro="" textlink="">
      <xdr:nvSpPr>
        <xdr:cNvPr id="92" name="円/楕円 91"/>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34307</xdr:rowOff>
    </xdr:from>
    <xdr:ext cx="762000" cy="259045"/>
    <xdr:sp macro="" textlink="">
      <xdr:nvSpPr>
        <xdr:cNvPr id="93" name="テキスト ボックス 92"/>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経常収支比率は類似団体平均よりの</a:t>
          </a:r>
          <a:r>
            <a:rPr kumimoji="1" lang="en-US" altLang="ja-JP" sz="1300">
              <a:latin typeface="ＭＳ Ｐゴシック"/>
            </a:rPr>
            <a:t>0.7</a:t>
          </a:r>
          <a:r>
            <a:rPr kumimoji="1" lang="ja-JP" altLang="en-US" sz="1300">
              <a:latin typeface="ＭＳ Ｐゴシック"/>
            </a:rPr>
            <a:t>％高く、前年度と比較して</a:t>
          </a:r>
          <a:r>
            <a:rPr kumimoji="1" lang="en-US" altLang="ja-JP" sz="1300">
              <a:latin typeface="ＭＳ Ｐゴシック"/>
            </a:rPr>
            <a:t>1.1</a:t>
          </a:r>
          <a:r>
            <a:rPr kumimoji="1" lang="ja-JP" altLang="en-US" sz="1300">
              <a:latin typeface="ＭＳ Ｐゴシック"/>
            </a:rPr>
            <a:t>％増加している。これは経常一般財源の減少や扶助費や物件費・維持補修費等が増加したことが主な要因となっている。</a:t>
          </a:r>
          <a:endParaRPr kumimoji="1" lang="en-US" altLang="ja-JP" sz="1300">
            <a:latin typeface="ＭＳ Ｐゴシック"/>
          </a:endParaRPr>
        </a:p>
        <a:p>
          <a:r>
            <a:rPr kumimoji="1" lang="ja-JP" altLang="en-US" sz="1300">
              <a:latin typeface="ＭＳ Ｐゴシック"/>
            </a:rPr>
            <a:t>　経常収支比率は年々増加しており、財政構造上の弾力性が無く、硬直化した状態が続いていることから、経常経費の圧縮に向けた取り組みを継続していく。</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64</xdr:row>
      <xdr:rowOff>116586</xdr:rowOff>
    </xdr:to>
    <xdr:cxnSp macro="">
      <xdr:nvCxnSpPr>
        <xdr:cNvPr id="126" name="直線コネクタ 125"/>
        <xdr:cNvCxnSpPr/>
      </xdr:nvCxnSpPr>
      <xdr:spPr>
        <a:xfrm>
          <a:off x="4114800" y="1103630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64</xdr:row>
      <xdr:rowOff>63500</xdr:rowOff>
    </xdr:to>
    <xdr:cxnSp macro="">
      <xdr:nvCxnSpPr>
        <xdr:cNvPr id="129" name="直線コネクタ 128"/>
        <xdr:cNvCxnSpPr/>
      </xdr:nvCxnSpPr>
      <xdr:spPr>
        <a:xfrm>
          <a:off x="3225800" y="1101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1" name="テキスト ボックス 130"/>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29718</xdr:rowOff>
    </xdr:from>
    <xdr:to>
      <xdr:col>4</xdr:col>
      <xdr:colOff>482600</xdr:colOff>
      <xdr:row>64</xdr:row>
      <xdr:rowOff>44196</xdr:rowOff>
    </xdr:to>
    <xdr:cxnSp macro="">
      <xdr:nvCxnSpPr>
        <xdr:cNvPr id="132" name="直線コネクタ 131"/>
        <xdr:cNvCxnSpPr/>
      </xdr:nvCxnSpPr>
      <xdr:spPr>
        <a:xfrm>
          <a:off x="2336800" y="110025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34" name="テキスト ボックス 13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157734</xdr:rowOff>
    </xdr:from>
    <xdr:to>
      <xdr:col>3</xdr:col>
      <xdr:colOff>279400</xdr:colOff>
      <xdr:row>64</xdr:row>
      <xdr:rowOff>29718</xdr:rowOff>
    </xdr:to>
    <xdr:cxnSp macro="">
      <xdr:nvCxnSpPr>
        <xdr:cNvPr id="135" name="直線コネクタ 134"/>
        <xdr:cNvCxnSpPr/>
      </xdr:nvCxnSpPr>
      <xdr:spPr>
        <a:xfrm>
          <a:off x="1447800" y="109590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37" name="テキスト ボックス 136"/>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39" name="テキスト ボックス 138"/>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65786</xdr:rowOff>
    </xdr:from>
    <xdr:to>
      <xdr:col>7</xdr:col>
      <xdr:colOff>203200</xdr:colOff>
      <xdr:row>64</xdr:row>
      <xdr:rowOff>167386</xdr:rowOff>
    </xdr:to>
    <xdr:sp macro="" textlink="">
      <xdr:nvSpPr>
        <xdr:cNvPr id="145" name="円/楕円 144"/>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37863</xdr:rowOff>
    </xdr:from>
    <xdr:ext cx="762000" cy="259045"/>
    <xdr:sp macro="" textlink="">
      <xdr:nvSpPr>
        <xdr:cNvPr id="146" name="財政構造の弾力性該当値テキスト"/>
        <xdr:cNvSpPr txBox="1"/>
      </xdr:nvSpPr>
      <xdr:spPr>
        <a:xfrm>
          <a:off x="5041900" y="1101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47" name="円/楕円 146"/>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48" name="テキスト ボックス 147"/>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49" name="円/楕円 148"/>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50" name="テキスト ボックス 149"/>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150368</xdr:rowOff>
    </xdr:from>
    <xdr:to>
      <xdr:col>3</xdr:col>
      <xdr:colOff>330200</xdr:colOff>
      <xdr:row>64</xdr:row>
      <xdr:rowOff>80518</xdr:rowOff>
    </xdr:to>
    <xdr:sp macro="" textlink="">
      <xdr:nvSpPr>
        <xdr:cNvPr id="151" name="円/楕円 150"/>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90695</xdr:rowOff>
    </xdr:from>
    <xdr:ext cx="762000" cy="259045"/>
    <xdr:sp macro="" textlink="">
      <xdr:nvSpPr>
        <xdr:cNvPr id="152" name="テキスト ボックス 151"/>
        <xdr:cNvSpPr txBox="1"/>
      </xdr:nvSpPr>
      <xdr:spPr>
        <a:xfrm>
          <a:off x="1955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106934</xdr:rowOff>
    </xdr:from>
    <xdr:to>
      <xdr:col>2</xdr:col>
      <xdr:colOff>127000</xdr:colOff>
      <xdr:row>64</xdr:row>
      <xdr:rowOff>37084</xdr:rowOff>
    </xdr:to>
    <xdr:sp macro="" textlink="">
      <xdr:nvSpPr>
        <xdr:cNvPr id="153" name="円/楕円 152"/>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47261</xdr:rowOff>
    </xdr:from>
    <xdr:ext cx="762000" cy="259045"/>
    <xdr:sp macro="" textlink="">
      <xdr:nvSpPr>
        <xdr:cNvPr id="154" name="テキスト ボックス 15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人件費・物件費・維持補修費とも前年度と比較し増加したことや人口減少により、人口１人当たりの決算額が前年度比較で</a:t>
          </a:r>
          <a:r>
            <a:rPr kumimoji="1" lang="en-US" altLang="ja-JP" sz="1300">
              <a:latin typeface="ＭＳ Ｐゴシック"/>
            </a:rPr>
            <a:t>7.9</a:t>
          </a:r>
          <a:r>
            <a:rPr kumimoji="1" lang="ja-JP" altLang="en-US" sz="1300">
              <a:latin typeface="ＭＳ Ｐゴシック"/>
            </a:rPr>
            <a:t>％増加となった。</a:t>
          </a:r>
          <a:endParaRPr kumimoji="1" lang="en-US" altLang="ja-JP" sz="1300">
            <a:latin typeface="ＭＳ Ｐゴシック"/>
          </a:endParaRPr>
        </a:p>
        <a:p>
          <a:r>
            <a:rPr kumimoji="1" lang="ja-JP" altLang="en-US" sz="1300">
              <a:latin typeface="ＭＳ Ｐゴシック"/>
            </a:rPr>
            <a:t>　類似団体平均よりも下回っているものの、今後においても行財政改革の推進などによる継続的な経費削減に取り組んでいく。</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54597</xdr:rowOff>
    </xdr:from>
    <xdr:to>
      <xdr:col>7</xdr:col>
      <xdr:colOff>152400</xdr:colOff>
      <xdr:row>80</xdr:row>
      <xdr:rowOff>138925</xdr:rowOff>
    </xdr:to>
    <xdr:cxnSp macro="">
      <xdr:nvCxnSpPr>
        <xdr:cNvPr id="191" name="直線コネクタ 190"/>
        <xdr:cNvCxnSpPr/>
      </xdr:nvCxnSpPr>
      <xdr:spPr>
        <a:xfrm>
          <a:off x="4114800" y="13770597"/>
          <a:ext cx="838200" cy="8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54597</xdr:rowOff>
    </xdr:from>
    <xdr:to>
      <xdr:col>6</xdr:col>
      <xdr:colOff>0</xdr:colOff>
      <xdr:row>80</xdr:row>
      <xdr:rowOff>144428</xdr:rowOff>
    </xdr:to>
    <xdr:cxnSp macro="">
      <xdr:nvCxnSpPr>
        <xdr:cNvPr id="194" name="直線コネクタ 193"/>
        <xdr:cNvCxnSpPr/>
      </xdr:nvCxnSpPr>
      <xdr:spPr>
        <a:xfrm flipV="1">
          <a:off x="3225800" y="13770597"/>
          <a:ext cx="889000" cy="8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128640</xdr:rowOff>
    </xdr:from>
    <xdr:to>
      <xdr:col>4</xdr:col>
      <xdr:colOff>482600</xdr:colOff>
      <xdr:row>80</xdr:row>
      <xdr:rowOff>144428</xdr:rowOff>
    </xdr:to>
    <xdr:cxnSp macro="">
      <xdr:nvCxnSpPr>
        <xdr:cNvPr id="197" name="直線コネクタ 196"/>
        <xdr:cNvCxnSpPr/>
      </xdr:nvCxnSpPr>
      <xdr:spPr>
        <a:xfrm>
          <a:off x="2336800" y="13844640"/>
          <a:ext cx="889000" cy="1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31123</xdr:rowOff>
    </xdr:from>
    <xdr:ext cx="762000" cy="259045"/>
    <xdr:sp macro="" textlink="">
      <xdr:nvSpPr>
        <xdr:cNvPr id="199" name="テキスト ボックス 198"/>
        <xdr:cNvSpPr txBox="1"/>
      </xdr:nvSpPr>
      <xdr:spPr>
        <a:xfrm>
          <a:off x="28448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51172</xdr:rowOff>
    </xdr:from>
    <xdr:to>
      <xdr:col>3</xdr:col>
      <xdr:colOff>279400</xdr:colOff>
      <xdr:row>80</xdr:row>
      <xdr:rowOff>128640</xdr:rowOff>
    </xdr:to>
    <xdr:cxnSp macro="">
      <xdr:nvCxnSpPr>
        <xdr:cNvPr id="200" name="直線コネクタ 199"/>
        <xdr:cNvCxnSpPr/>
      </xdr:nvCxnSpPr>
      <xdr:spPr>
        <a:xfrm>
          <a:off x="1447800" y="13767172"/>
          <a:ext cx="889000" cy="7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50232</xdr:rowOff>
    </xdr:from>
    <xdr:ext cx="762000" cy="259045"/>
    <xdr:sp macro="" textlink="">
      <xdr:nvSpPr>
        <xdr:cNvPr id="202" name="テキスト ボックス 201"/>
        <xdr:cNvSpPr txBox="1"/>
      </xdr:nvSpPr>
      <xdr:spPr>
        <a:xfrm>
          <a:off x="1955800" y="1393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8211</xdr:rowOff>
    </xdr:from>
    <xdr:ext cx="762000" cy="259045"/>
    <xdr:sp macro="" textlink="">
      <xdr:nvSpPr>
        <xdr:cNvPr id="204" name="テキスト ボックス 203"/>
        <xdr:cNvSpPr txBox="1"/>
      </xdr:nvSpPr>
      <xdr:spPr>
        <a:xfrm>
          <a:off x="1066800" y="138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88125</xdr:rowOff>
    </xdr:from>
    <xdr:to>
      <xdr:col>7</xdr:col>
      <xdr:colOff>203200</xdr:colOff>
      <xdr:row>81</xdr:row>
      <xdr:rowOff>18275</xdr:rowOff>
    </xdr:to>
    <xdr:sp macro="" textlink="">
      <xdr:nvSpPr>
        <xdr:cNvPr id="210" name="円/楕円 209"/>
        <xdr:cNvSpPr/>
      </xdr:nvSpPr>
      <xdr:spPr>
        <a:xfrm>
          <a:off x="4902200" y="1380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104652</xdr:rowOff>
    </xdr:from>
    <xdr:ext cx="762000" cy="259045"/>
    <xdr:sp macro="" textlink="">
      <xdr:nvSpPr>
        <xdr:cNvPr id="211" name="人件費・物件費等の状況該当値テキスト"/>
        <xdr:cNvSpPr txBox="1"/>
      </xdr:nvSpPr>
      <xdr:spPr>
        <a:xfrm>
          <a:off x="5041900" y="136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99,722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3797</xdr:rowOff>
    </xdr:from>
    <xdr:to>
      <xdr:col>6</xdr:col>
      <xdr:colOff>50800</xdr:colOff>
      <xdr:row>80</xdr:row>
      <xdr:rowOff>105397</xdr:rowOff>
    </xdr:to>
    <xdr:sp macro="" textlink="">
      <xdr:nvSpPr>
        <xdr:cNvPr id="212" name="円/楕円 211"/>
        <xdr:cNvSpPr/>
      </xdr:nvSpPr>
      <xdr:spPr>
        <a:xfrm>
          <a:off x="4064000" y="1371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115574</xdr:rowOff>
    </xdr:from>
    <xdr:ext cx="736600" cy="259045"/>
    <xdr:sp macro="" textlink="">
      <xdr:nvSpPr>
        <xdr:cNvPr id="213" name="テキスト ボックス 212"/>
        <xdr:cNvSpPr txBox="1"/>
      </xdr:nvSpPr>
      <xdr:spPr>
        <a:xfrm>
          <a:off x="3733800" y="1348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92,383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93628</xdr:rowOff>
    </xdr:from>
    <xdr:to>
      <xdr:col>4</xdr:col>
      <xdr:colOff>533400</xdr:colOff>
      <xdr:row>81</xdr:row>
      <xdr:rowOff>23778</xdr:rowOff>
    </xdr:to>
    <xdr:sp macro="" textlink="">
      <xdr:nvSpPr>
        <xdr:cNvPr id="214" name="円/楕円 213"/>
        <xdr:cNvSpPr/>
      </xdr:nvSpPr>
      <xdr:spPr>
        <a:xfrm>
          <a:off x="3175000" y="138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33955</xdr:rowOff>
    </xdr:from>
    <xdr:ext cx="762000" cy="259045"/>
    <xdr:sp macro="" textlink="">
      <xdr:nvSpPr>
        <xdr:cNvPr id="215" name="テキスト ボックス 214"/>
        <xdr:cNvSpPr txBox="1"/>
      </xdr:nvSpPr>
      <xdr:spPr>
        <a:xfrm>
          <a:off x="2844800" y="1357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100,201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77840</xdr:rowOff>
    </xdr:from>
    <xdr:to>
      <xdr:col>3</xdr:col>
      <xdr:colOff>330200</xdr:colOff>
      <xdr:row>81</xdr:row>
      <xdr:rowOff>7990</xdr:rowOff>
    </xdr:to>
    <xdr:sp macro="" textlink="">
      <xdr:nvSpPr>
        <xdr:cNvPr id="216" name="円/楕円 215"/>
        <xdr:cNvSpPr/>
      </xdr:nvSpPr>
      <xdr:spPr>
        <a:xfrm>
          <a:off x="2286000" y="137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18167</xdr:rowOff>
    </xdr:from>
    <xdr:ext cx="762000" cy="259045"/>
    <xdr:sp macro="" textlink="">
      <xdr:nvSpPr>
        <xdr:cNvPr id="217" name="テキスト ボックス 216"/>
        <xdr:cNvSpPr txBox="1"/>
      </xdr:nvSpPr>
      <xdr:spPr>
        <a:xfrm>
          <a:off x="1955800" y="1356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98,827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372</xdr:rowOff>
    </xdr:from>
    <xdr:to>
      <xdr:col>2</xdr:col>
      <xdr:colOff>127000</xdr:colOff>
      <xdr:row>80</xdr:row>
      <xdr:rowOff>101972</xdr:rowOff>
    </xdr:to>
    <xdr:sp macro="" textlink="">
      <xdr:nvSpPr>
        <xdr:cNvPr id="218" name="円/楕円 217"/>
        <xdr:cNvSpPr/>
      </xdr:nvSpPr>
      <xdr:spPr>
        <a:xfrm>
          <a:off x="1397000" y="137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112149</xdr:rowOff>
    </xdr:from>
    <xdr:ext cx="762000" cy="259045"/>
    <xdr:sp macro="" textlink="">
      <xdr:nvSpPr>
        <xdr:cNvPr id="219" name="テキスト ボックス 218"/>
        <xdr:cNvSpPr txBox="1"/>
      </xdr:nvSpPr>
      <xdr:spPr>
        <a:xfrm>
          <a:off x="1066800" y="1348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年度から実施している課長級職員以上の給料月額の削減（部長級：▲</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％、次長級：▲</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％、課長級：▲</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％）やいわゆる団塊の世代の定年退職により、類似団体の平均を下回る状況が続いている。</a:t>
          </a:r>
          <a:endParaRPr lang="ja-JP" altLang="ja-JP" sz="18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今後も引き続き、市民理解が得られるような給与制度の運用に努めていく。</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85</xdr:row>
      <xdr:rowOff>98778</xdr:rowOff>
    </xdr:to>
    <xdr:cxnSp macro="">
      <xdr:nvCxnSpPr>
        <xdr:cNvPr id="248" name="直線コネクタ 247"/>
        <xdr:cNvCxnSpPr/>
      </xdr:nvCxnSpPr>
      <xdr:spPr>
        <a:xfrm flipV="1">
          <a:off x="17018000" y="13720234"/>
          <a:ext cx="0" cy="951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70855</xdr:rowOff>
    </xdr:from>
    <xdr:ext cx="762000" cy="259045"/>
    <xdr:sp macro="" textlink="">
      <xdr:nvSpPr>
        <xdr:cNvPr id="249" name="給与水準   （国との比較）最小値テキスト"/>
        <xdr:cNvSpPr txBox="1"/>
      </xdr:nvSpPr>
      <xdr:spPr>
        <a:xfrm>
          <a:off x="17106900" y="146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98778</xdr:rowOff>
    </xdr:from>
    <xdr:to>
      <xdr:col>24</xdr:col>
      <xdr:colOff>647700</xdr:colOff>
      <xdr:row>85</xdr:row>
      <xdr:rowOff>98778</xdr:rowOff>
    </xdr:to>
    <xdr:cxnSp macro="">
      <xdr:nvCxnSpPr>
        <xdr:cNvPr id="250" name="直線コネクタ 249"/>
        <xdr:cNvCxnSpPr/>
      </xdr:nvCxnSpPr>
      <xdr:spPr>
        <a:xfrm>
          <a:off x="16929100" y="146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1"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2" name="直線コネクタ 251"/>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50095</xdr:rowOff>
    </xdr:from>
    <xdr:to>
      <xdr:col>24</xdr:col>
      <xdr:colOff>558800</xdr:colOff>
      <xdr:row>82</xdr:row>
      <xdr:rowOff>117122</xdr:rowOff>
    </xdr:to>
    <xdr:cxnSp macro="">
      <xdr:nvCxnSpPr>
        <xdr:cNvPr id="253" name="直線コネクタ 252"/>
        <xdr:cNvCxnSpPr/>
      </xdr:nvCxnSpPr>
      <xdr:spPr>
        <a:xfrm flipV="1">
          <a:off x="16179800" y="141089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27816</xdr:rowOff>
    </xdr:from>
    <xdr:ext cx="762000" cy="259045"/>
    <xdr:sp macro="" textlink="">
      <xdr:nvSpPr>
        <xdr:cNvPr id="254" name="給与水準   （国との比較）平均値テキスト"/>
        <xdr:cNvSpPr txBox="1"/>
      </xdr:nvSpPr>
      <xdr:spPr>
        <a:xfrm>
          <a:off x="17106900" y="1425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55" name="フローチャート : 判断 254"/>
        <xdr:cNvSpPr/>
      </xdr:nvSpPr>
      <xdr:spPr>
        <a:xfrm>
          <a:off x="169672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117122</xdr:rowOff>
    </xdr:from>
    <xdr:to>
      <xdr:col>23</xdr:col>
      <xdr:colOff>406400</xdr:colOff>
      <xdr:row>89</xdr:row>
      <xdr:rowOff>56445</xdr:rowOff>
    </xdr:to>
    <xdr:cxnSp macro="">
      <xdr:nvCxnSpPr>
        <xdr:cNvPr id="256" name="直線コネクタ 255"/>
        <xdr:cNvCxnSpPr/>
      </xdr:nvCxnSpPr>
      <xdr:spPr>
        <a:xfrm flipV="1">
          <a:off x="15290800" y="14176022"/>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7" name="フローチャート : 判断 256"/>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58" name="テキスト ボックス 257"/>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56445</xdr:rowOff>
    </xdr:from>
    <xdr:to>
      <xdr:col>22</xdr:col>
      <xdr:colOff>203200</xdr:colOff>
      <xdr:row>89</xdr:row>
      <xdr:rowOff>136878</xdr:rowOff>
    </xdr:to>
    <xdr:cxnSp macro="">
      <xdr:nvCxnSpPr>
        <xdr:cNvPr id="259" name="直線コネクタ 258"/>
        <xdr:cNvCxnSpPr/>
      </xdr:nvCxnSpPr>
      <xdr:spPr>
        <a:xfrm flipV="1">
          <a:off x="14401800" y="153154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79728</xdr:rowOff>
    </xdr:from>
    <xdr:to>
      <xdr:col>21</xdr:col>
      <xdr:colOff>0</xdr:colOff>
      <xdr:row>89</xdr:row>
      <xdr:rowOff>136878</xdr:rowOff>
    </xdr:to>
    <xdr:cxnSp macro="">
      <xdr:nvCxnSpPr>
        <xdr:cNvPr id="262" name="直線コネクタ 261"/>
        <xdr:cNvCxnSpPr/>
      </xdr:nvCxnSpPr>
      <xdr:spPr>
        <a:xfrm>
          <a:off x="13512800" y="14310078"/>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3" name="フローチャート : 判断 262"/>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4" name="テキスト ボックス 263"/>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65" name="フローチャート :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72" name="円/楕円 271"/>
        <xdr:cNvSpPr/>
      </xdr:nvSpPr>
      <xdr:spPr>
        <a:xfrm>
          <a:off x="169672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15822</xdr:rowOff>
    </xdr:from>
    <xdr:ext cx="762000" cy="259045"/>
    <xdr:sp macro="" textlink="">
      <xdr:nvSpPr>
        <xdr:cNvPr id="273" name="給与水準   （国との比較）該当値テキスト"/>
        <xdr:cNvSpPr txBox="1"/>
      </xdr:nvSpPr>
      <xdr:spPr>
        <a:xfrm>
          <a:off x="17106900" y="139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66322</xdr:rowOff>
    </xdr:from>
    <xdr:to>
      <xdr:col>23</xdr:col>
      <xdr:colOff>457200</xdr:colOff>
      <xdr:row>82</xdr:row>
      <xdr:rowOff>167922</xdr:rowOff>
    </xdr:to>
    <xdr:sp macro="" textlink="">
      <xdr:nvSpPr>
        <xdr:cNvPr id="274" name="円/楕円 273"/>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6649</xdr:rowOff>
    </xdr:from>
    <xdr:ext cx="736600" cy="259045"/>
    <xdr:sp macro="" textlink="">
      <xdr:nvSpPr>
        <xdr:cNvPr id="275" name="テキスト ボックス 274"/>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5645</xdr:rowOff>
    </xdr:from>
    <xdr:to>
      <xdr:col>22</xdr:col>
      <xdr:colOff>254000</xdr:colOff>
      <xdr:row>89</xdr:row>
      <xdr:rowOff>107245</xdr:rowOff>
    </xdr:to>
    <xdr:sp macro="" textlink="">
      <xdr:nvSpPr>
        <xdr:cNvPr id="276" name="円/楕円 275"/>
        <xdr:cNvSpPr/>
      </xdr:nvSpPr>
      <xdr:spPr>
        <a:xfrm>
          <a:off x="15240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117422</xdr:rowOff>
    </xdr:from>
    <xdr:ext cx="762000" cy="259045"/>
    <xdr:sp macro="" textlink="">
      <xdr:nvSpPr>
        <xdr:cNvPr id="277" name="テキスト ボックス 276"/>
        <xdr:cNvSpPr txBox="1"/>
      </xdr:nvSpPr>
      <xdr:spPr>
        <a:xfrm>
          <a:off x="14909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86078</xdr:rowOff>
    </xdr:from>
    <xdr:to>
      <xdr:col>21</xdr:col>
      <xdr:colOff>50800</xdr:colOff>
      <xdr:row>90</xdr:row>
      <xdr:rowOff>16228</xdr:rowOff>
    </xdr:to>
    <xdr:sp macro="" textlink="">
      <xdr:nvSpPr>
        <xdr:cNvPr id="278" name="円/楕円 277"/>
        <xdr:cNvSpPr/>
      </xdr:nvSpPr>
      <xdr:spPr>
        <a:xfrm>
          <a:off x="14351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26405</xdr:rowOff>
    </xdr:from>
    <xdr:ext cx="762000" cy="259045"/>
    <xdr:sp macro="" textlink="">
      <xdr:nvSpPr>
        <xdr:cNvPr id="279" name="テキスト ボックス 278"/>
        <xdr:cNvSpPr txBox="1"/>
      </xdr:nvSpPr>
      <xdr:spPr>
        <a:xfrm>
          <a:off x="14020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28928</xdr:rowOff>
    </xdr:from>
    <xdr:to>
      <xdr:col>19</xdr:col>
      <xdr:colOff>533400</xdr:colOff>
      <xdr:row>83</xdr:row>
      <xdr:rowOff>130528</xdr:rowOff>
    </xdr:to>
    <xdr:sp macro="" textlink="">
      <xdr:nvSpPr>
        <xdr:cNvPr id="280" name="円/楕円 279"/>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140705</xdr:rowOff>
    </xdr:from>
    <xdr:ext cx="762000" cy="259045"/>
    <xdr:sp macro="" textlink="">
      <xdr:nvSpPr>
        <xdr:cNvPr id="281" name="テキスト ボックス 28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定員管理計画に基づき、職員数の削減を進めてきた結果、人口千人当たり職員数は、類似団体内で最も低い値となっている。</a:t>
          </a:r>
          <a:endParaRPr lang="ja-JP" altLang="ja-JP" sz="18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今後についても、行財政改革プランに基づき、施設の管理体制の見直し、指定管理者制度の導入、アウトソーシングの活用などを更に推進することにより、人員の適正管理に努めていく。</a:t>
          </a:r>
          <a:endParaRPr lang="ja-JP" altLang="ja-JP" sz="18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1" name="直線コネクタ 310"/>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2"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3" name="直線コネクタ 312"/>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4"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5" name="直線コネクタ 314"/>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57</xdr:row>
      <xdr:rowOff>137583</xdr:rowOff>
    </xdr:from>
    <xdr:to>
      <xdr:col>24</xdr:col>
      <xdr:colOff>558800</xdr:colOff>
      <xdr:row>57</xdr:row>
      <xdr:rowOff>149648</xdr:rowOff>
    </xdr:to>
    <xdr:cxnSp macro="">
      <xdr:nvCxnSpPr>
        <xdr:cNvPr id="316" name="直線コネクタ 315"/>
        <xdr:cNvCxnSpPr/>
      </xdr:nvCxnSpPr>
      <xdr:spPr>
        <a:xfrm flipV="1">
          <a:off x="16179800" y="991023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91457</xdr:rowOff>
    </xdr:from>
    <xdr:ext cx="762000" cy="259045"/>
    <xdr:sp macro="" textlink="">
      <xdr:nvSpPr>
        <xdr:cNvPr id="317"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8" name="フローチャート : 判断 317"/>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57</xdr:row>
      <xdr:rowOff>137583</xdr:rowOff>
    </xdr:from>
    <xdr:to>
      <xdr:col>23</xdr:col>
      <xdr:colOff>406400</xdr:colOff>
      <xdr:row>57</xdr:row>
      <xdr:rowOff>149648</xdr:rowOff>
    </xdr:to>
    <xdr:cxnSp macro="">
      <xdr:nvCxnSpPr>
        <xdr:cNvPr id="319" name="直線コネクタ 318"/>
        <xdr:cNvCxnSpPr/>
      </xdr:nvCxnSpPr>
      <xdr:spPr>
        <a:xfrm>
          <a:off x="15290800" y="99102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0" name="フローチャート : 判断 319"/>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1" name="テキスト ボックス 320"/>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137583</xdr:rowOff>
    </xdr:from>
    <xdr:to>
      <xdr:col>22</xdr:col>
      <xdr:colOff>203200</xdr:colOff>
      <xdr:row>57</xdr:row>
      <xdr:rowOff>145627</xdr:rowOff>
    </xdr:to>
    <xdr:cxnSp macro="">
      <xdr:nvCxnSpPr>
        <xdr:cNvPr id="322" name="直線コネクタ 321"/>
        <xdr:cNvCxnSpPr/>
      </xdr:nvCxnSpPr>
      <xdr:spPr>
        <a:xfrm flipV="1">
          <a:off x="14401800" y="99102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3" name="フローチャート : 判断 322"/>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4" name="テキスト ボックス 323"/>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145627</xdr:rowOff>
    </xdr:from>
    <xdr:to>
      <xdr:col>21</xdr:col>
      <xdr:colOff>0</xdr:colOff>
      <xdr:row>57</xdr:row>
      <xdr:rowOff>165735</xdr:rowOff>
    </xdr:to>
    <xdr:cxnSp macro="">
      <xdr:nvCxnSpPr>
        <xdr:cNvPr id="325" name="直線コネクタ 324"/>
        <xdr:cNvCxnSpPr/>
      </xdr:nvCxnSpPr>
      <xdr:spPr>
        <a:xfrm flipV="1">
          <a:off x="13512800" y="991827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6" name="フローチャート : 判断 325"/>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27" name="テキスト ボックス 326"/>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28" name="フローチャート : 判断 327"/>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29" name="テキスト ボックス 328"/>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57</xdr:row>
      <xdr:rowOff>86783</xdr:rowOff>
    </xdr:from>
    <xdr:to>
      <xdr:col>24</xdr:col>
      <xdr:colOff>609600</xdr:colOff>
      <xdr:row>58</xdr:row>
      <xdr:rowOff>16933</xdr:rowOff>
    </xdr:to>
    <xdr:sp macro="" textlink="">
      <xdr:nvSpPr>
        <xdr:cNvPr id="335" name="円/楕円 334"/>
        <xdr:cNvSpPr/>
      </xdr:nvSpPr>
      <xdr:spPr>
        <a:xfrm>
          <a:off x="169672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8060</xdr:rowOff>
    </xdr:from>
    <xdr:ext cx="762000" cy="259045"/>
    <xdr:sp macro="" textlink="">
      <xdr:nvSpPr>
        <xdr:cNvPr id="336" name="定員管理の状況該当値テキスト"/>
        <xdr:cNvSpPr txBox="1"/>
      </xdr:nvSpPr>
      <xdr:spPr>
        <a:xfrm>
          <a:off x="17106900" y="978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98848</xdr:rowOff>
    </xdr:from>
    <xdr:to>
      <xdr:col>23</xdr:col>
      <xdr:colOff>457200</xdr:colOff>
      <xdr:row>58</xdr:row>
      <xdr:rowOff>28998</xdr:rowOff>
    </xdr:to>
    <xdr:sp macro="" textlink="">
      <xdr:nvSpPr>
        <xdr:cNvPr id="337" name="円/楕円 336"/>
        <xdr:cNvSpPr/>
      </xdr:nvSpPr>
      <xdr:spPr>
        <a:xfrm>
          <a:off x="16129000" y="98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39175</xdr:rowOff>
    </xdr:from>
    <xdr:ext cx="736600" cy="259045"/>
    <xdr:sp macro="" textlink="">
      <xdr:nvSpPr>
        <xdr:cNvPr id="338" name="テキスト ボックス 337"/>
        <xdr:cNvSpPr txBox="1"/>
      </xdr:nvSpPr>
      <xdr:spPr>
        <a:xfrm>
          <a:off x="15798800" y="9640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86783</xdr:rowOff>
    </xdr:from>
    <xdr:to>
      <xdr:col>22</xdr:col>
      <xdr:colOff>254000</xdr:colOff>
      <xdr:row>58</xdr:row>
      <xdr:rowOff>16933</xdr:rowOff>
    </xdr:to>
    <xdr:sp macro="" textlink="">
      <xdr:nvSpPr>
        <xdr:cNvPr id="339" name="円/楕円 338"/>
        <xdr:cNvSpPr/>
      </xdr:nvSpPr>
      <xdr:spPr>
        <a:xfrm>
          <a:off x="15240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27110</xdr:rowOff>
    </xdr:from>
    <xdr:ext cx="762000" cy="259045"/>
    <xdr:sp macro="" textlink="">
      <xdr:nvSpPr>
        <xdr:cNvPr id="340" name="テキスト ボックス 339"/>
        <xdr:cNvSpPr txBox="1"/>
      </xdr:nvSpPr>
      <xdr:spPr>
        <a:xfrm>
          <a:off x="14909800" y="962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94827</xdr:rowOff>
    </xdr:from>
    <xdr:to>
      <xdr:col>21</xdr:col>
      <xdr:colOff>50800</xdr:colOff>
      <xdr:row>58</xdr:row>
      <xdr:rowOff>24977</xdr:rowOff>
    </xdr:to>
    <xdr:sp macro="" textlink="">
      <xdr:nvSpPr>
        <xdr:cNvPr id="341" name="円/楕円 340"/>
        <xdr:cNvSpPr/>
      </xdr:nvSpPr>
      <xdr:spPr>
        <a:xfrm>
          <a:off x="14351000" y="98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35154</xdr:rowOff>
    </xdr:from>
    <xdr:ext cx="762000" cy="259045"/>
    <xdr:sp macro="" textlink="">
      <xdr:nvSpPr>
        <xdr:cNvPr id="342" name="テキスト ボックス 341"/>
        <xdr:cNvSpPr txBox="1"/>
      </xdr:nvSpPr>
      <xdr:spPr>
        <a:xfrm>
          <a:off x="14020800" y="9636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114935</xdr:rowOff>
    </xdr:from>
    <xdr:to>
      <xdr:col>19</xdr:col>
      <xdr:colOff>533400</xdr:colOff>
      <xdr:row>58</xdr:row>
      <xdr:rowOff>45085</xdr:rowOff>
    </xdr:to>
    <xdr:sp macro="" textlink="">
      <xdr:nvSpPr>
        <xdr:cNvPr id="343" name="円/楕円 342"/>
        <xdr:cNvSpPr/>
      </xdr:nvSpPr>
      <xdr:spPr>
        <a:xfrm>
          <a:off x="134620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55262</xdr:rowOff>
    </xdr:from>
    <xdr:ext cx="762000" cy="259045"/>
    <xdr:sp macro="" textlink="">
      <xdr:nvSpPr>
        <xdr:cNvPr id="344" name="テキスト ボックス 343"/>
        <xdr:cNvSpPr txBox="1"/>
      </xdr:nvSpPr>
      <xdr:spPr>
        <a:xfrm>
          <a:off x="13131800" y="965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これまで国の経済対策に呼応した公共投資の実施や大規模な施設整備事業の実施に際し、交付税措置のある比較的有利な市債の活用や公債費負担の平準化を図ってきたところであるが、単年度比でみると対前年度より</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14.0</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H26</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13.7</a:t>
          </a:r>
          <a:r>
            <a:rPr kumimoji="1" lang="ja-JP" altLang="ja-JP" sz="1300">
              <a:solidFill>
                <a:schemeClr val="dk1"/>
              </a:solidFill>
              <a:effectLst/>
              <a:latin typeface="+mn-lt"/>
              <a:ea typeface="+mn-ea"/>
              <a:cs typeface="+mn-cs"/>
            </a:rPr>
            <a:t>％）ポイント減少したものの、前年度の算定値と比較すると</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ポイント増の</a:t>
          </a:r>
          <a:r>
            <a:rPr kumimoji="1" lang="en-US" altLang="ja-JP" sz="1300">
              <a:solidFill>
                <a:schemeClr val="dk1"/>
              </a:solidFill>
              <a:effectLst/>
              <a:latin typeface="+mn-lt"/>
              <a:ea typeface="+mn-ea"/>
              <a:cs typeface="+mn-cs"/>
            </a:rPr>
            <a:t>13.8</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今後においても、公共投資経費に充当する市債発行額を可能な限り抑制することなどを継続的に実施し、比率の抑制を図っていく。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1" name="直線コネクタ 370"/>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2"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3" name="直線コネクタ 372"/>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4"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5" name="直線コネクタ 374"/>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29972</xdr:rowOff>
    </xdr:from>
    <xdr:to>
      <xdr:col>24</xdr:col>
      <xdr:colOff>558800</xdr:colOff>
      <xdr:row>44</xdr:row>
      <xdr:rowOff>49276</xdr:rowOff>
    </xdr:to>
    <xdr:cxnSp macro="">
      <xdr:nvCxnSpPr>
        <xdr:cNvPr id="376" name="直線コネクタ 375"/>
        <xdr:cNvCxnSpPr/>
      </xdr:nvCxnSpPr>
      <xdr:spPr>
        <a:xfrm>
          <a:off x="16179800" y="75737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7"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8" name="フローチャート : 判断 377"/>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1016</xdr:rowOff>
    </xdr:from>
    <xdr:to>
      <xdr:col>23</xdr:col>
      <xdr:colOff>406400</xdr:colOff>
      <xdr:row>44</xdr:row>
      <xdr:rowOff>29972</xdr:rowOff>
    </xdr:to>
    <xdr:cxnSp macro="">
      <xdr:nvCxnSpPr>
        <xdr:cNvPr id="379" name="直線コネクタ 378"/>
        <xdr:cNvCxnSpPr/>
      </xdr:nvCxnSpPr>
      <xdr:spPr>
        <a:xfrm>
          <a:off x="15290800" y="75448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0" name="フローチャート : 判断 379"/>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1" name="テキスト ボックス 380"/>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1016</xdr:rowOff>
    </xdr:from>
    <xdr:to>
      <xdr:col>22</xdr:col>
      <xdr:colOff>203200</xdr:colOff>
      <xdr:row>44</xdr:row>
      <xdr:rowOff>1016</xdr:rowOff>
    </xdr:to>
    <xdr:cxnSp macro="">
      <xdr:nvCxnSpPr>
        <xdr:cNvPr id="382" name="直線コネクタ 381"/>
        <xdr:cNvCxnSpPr/>
      </xdr:nvCxnSpPr>
      <xdr:spPr>
        <a:xfrm>
          <a:off x="14401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3" name="フローチャート : 判断 382"/>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4" name="テキスト ボックス 383"/>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20320</xdr:rowOff>
    </xdr:to>
    <xdr:cxnSp macro="">
      <xdr:nvCxnSpPr>
        <xdr:cNvPr id="385" name="直線コネクタ 384"/>
        <xdr:cNvCxnSpPr/>
      </xdr:nvCxnSpPr>
      <xdr:spPr>
        <a:xfrm flipV="1">
          <a:off x="13512800" y="75448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6" name="フローチャート : 判断 385"/>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7" name="テキスト ボックス 386"/>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88" name="フローチャート : 判断 387"/>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89" name="テキスト ボックス 388"/>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169926</xdr:rowOff>
    </xdr:from>
    <xdr:to>
      <xdr:col>24</xdr:col>
      <xdr:colOff>609600</xdr:colOff>
      <xdr:row>44</xdr:row>
      <xdr:rowOff>100076</xdr:rowOff>
    </xdr:to>
    <xdr:sp macro="" textlink="">
      <xdr:nvSpPr>
        <xdr:cNvPr id="395" name="円/楕円 394"/>
        <xdr:cNvSpPr/>
      </xdr:nvSpPr>
      <xdr:spPr>
        <a:xfrm>
          <a:off x="16967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142003</xdr:rowOff>
    </xdr:from>
    <xdr:ext cx="762000" cy="259045"/>
    <xdr:sp macro="" textlink="">
      <xdr:nvSpPr>
        <xdr:cNvPr id="396" name="公債費負担の状況該当値テキスト"/>
        <xdr:cNvSpPr txBox="1"/>
      </xdr:nvSpPr>
      <xdr:spPr>
        <a:xfrm>
          <a:off x="17106900" y="751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150622</xdr:rowOff>
    </xdr:from>
    <xdr:to>
      <xdr:col>23</xdr:col>
      <xdr:colOff>457200</xdr:colOff>
      <xdr:row>44</xdr:row>
      <xdr:rowOff>80772</xdr:rowOff>
    </xdr:to>
    <xdr:sp macro="" textlink="">
      <xdr:nvSpPr>
        <xdr:cNvPr id="397" name="円/楕円 396"/>
        <xdr:cNvSpPr/>
      </xdr:nvSpPr>
      <xdr:spPr>
        <a:xfrm>
          <a:off x="16129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65549</xdr:rowOff>
    </xdr:from>
    <xdr:ext cx="736600" cy="259045"/>
    <xdr:sp macro="" textlink="">
      <xdr:nvSpPr>
        <xdr:cNvPr id="398" name="テキスト ボックス 397"/>
        <xdr:cNvSpPr txBox="1"/>
      </xdr:nvSpPr>
      <xdr:spPr>
        <a:xfrm>
          <a:off x="15798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121666</xdr:rowOff>
    </xdr:from>
    <xdr:to>
      <xdr:col>22</xdr:col>
      <xdr:colOff>254000</xdr:colOff>
      <xdr:row>44</xdr:row>
      <xdr:rowOff>51816</xdr:rowOff>
    </xdr:to>
    <xdr:sp macro="" textlink="">
      <xdr:nvSpPr>
        <xdr:cNvPr id="399" name="円/楕円 398"/>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36593</xdr:rowOff>
    </xdr:from>
    <xdr:ext cx="762000" cy="259045"/>
    <xdr:sp macro="" textlink="">
      <xdr:nvSpPr>
        <xdr:cNvPr id="400" name="テキスト ボックス 399"/>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121666</xdr:rowOff>
    </xdr:from>
    <xdr:to>
      <xdr:col>21</xdr:col>
      <xdr:colOff>50800</xdr:colOff>
      <xdr:row>44</xdr:row>
      <xdr:rowOff>51816</xdr:rowOff>
    </xdr:to>
    <xdr:sp macro="" textlink="">
      <xdr:nvSpPr>
        <xdr:cNvPr id="401" name="円/楕円 400"/>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36593</xdr:rowOff>
    </xdr:from>
    <xdr:ext cx="762000" cy="259045"/>
    <xdr:sp macro="" textlink="">
      <xdr:nvSpPr>
        <xdr:cNvPr id="402" name="テキスト ボックス 401"/>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3" name="円/楕円 402"/>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04" name="テキスト ボックス 403"/>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新ごみ処理施設整備事業や小学校給食センター整備事業に係る債務負担行為額の減少や交付税措置がある有利な市債の活用などにより、指標は前年度に比べ</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％減の</a:t>
          </a:r>
          <a:r>
            <a:rPr kumimoji="1" lang="en-US" altLang="ja-JP" sz="1300">
              <a:solidFill>
                <a:schemeClr val="dk1"/>
              </a:solidFill>
              <a:effectLst/>
              <a:latin typeface="+mn-lt"/>
              <a:ea typeface="+mn-ea"/>
              <a:cs typeface="+mn-cs"/>
            </a:rPr>
            <a:t>126.2</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今後においても財政構造健全化のための取り組みを推進し、比率の抑制を図っていく。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3" name="直線コネクタ 432"/>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4"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5" name="直線コネクタ 434"/>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128185</xdr:rowOff>
    </xdr:from>
    <xdr:to>
      <xdr:col>24</xdr:col>
      <xdr:colOff>558800</xdr:colOff>
      <xdr:row>19</xdr:row>
      <xdr:rowOff>139446</xdr:rowOff>
    </xdr:to>
    <xdr:cxnSp macro="">
      <xdr:nvCxnSpPr>
        <xdr:cNvPr id="438" name="直線コネクタ 437"/>
        <xdr:cNvCxnSpPr/>
      </xdr:nvCxnSpPr>
      <xdr:spPr>
        <a:xfrm flipV="1">
          <a:off x="16179800" y="3385735"/>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39"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0" name="フローチャート : 判断 439"/>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139446</xdr:rowOff>
    </xdr:from>
    <xdr:to>
      <xdr:col>23</xdr:col>
      <xdr:colOff>406400</xdr:colOff>
      <xdr:row>20</xdr:row>
      <xdr:rowOff>25104</xdr:rowOff>
    </xdr:to>
    <xdr:cxnSp macro="">
      <xdr:nvCxnSpPr>
        <xdr:cNvPr id="441" name="直線コネクタ 440"/>
        <xdr:cNvCxnSpPr/>
      </xdr:nvCxnSpPr>
      <xdr:spPr>
        <a:xfrm flipV="1">
          <a:off x="15290800" y="3396996"/>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2" name="フローチャート : 判断 441"/>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3" name="テキスト ボックス 442"/>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25104</xdr:rowOff>
    </xdr:from>
    <xdr:to>
      <xdr:col>22</xdr:col>
      <xdr:colOff>203200</xdr:colOff>
      <xdr:row>20</xdr:row>
      <xdr:rowOff>101516</xdr:rowOff>
    </xdr:to>
    <xdr:cxnSp macro="">
      <xdr:nvCxnSpPr>
        <xdr:cNvPr id="444" name="直線コネクタ 443"/>
        <xdr:cNvCxnSpPr/>
      </xdr:nvCxnSpPr>
      <xdr:spPr>
        <a:xfrm flipV="1">
          <a:off x="14401800" y="345410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5" name="フローチャート : 判断 444"/>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6" name="テキスト ボックス 445"/>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101516</xdr:rowOff>
    </xdr:from>
    <xdr:to>
      <xdr:col>21</xdr:col>
      <xdr:colOff>0</xdr:colOff>
      <xdr:row>21</xdr:row>
      <xdr:rowOff>14520</xdr:rowOff>
    </xdr:to>
    <xdr:cxnSp macro="">
      <xdr:nvCxnSpPr>
        <xdr:cNvPr id="447" name="直線コネクタ 446"/>
        <xdr:cNvCxnSpPr/>
      </xdr:nvCxnSpPr>
      <xdr:spPr>
        <a:xfrm flipV="1">
          <a:off x="13512800" y="3530516"/>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48" name="フローチャート : 判断 447"/>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49" name="テキスト ボックス 448"/>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0" name="フローチャート : 判断 449"/>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51" name="テキスト ボックス 450"/>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77385</xdr:rowOff>
    </xdr:from>
    <xdr:to>
      <xdr:col>24</xdr:col>
      <xdr:colOff>609600</xdr:colOff>
      <xdr:row>20</xdr:row>
      <xdr:rowOff>7535</xdr:rowOff>
    </xdr:to>
    <xdr:sp macro="" textlink="">
      <xdr:nvSpPr>
        <xdr:cNvPr id="457" name="円/楕円 456"/>
        <xdr:cNvSpPr/>
      </xdr:nvSpPr>
      <xdr:spPr>
        <a:xfrm>
          <a:off x="16967200" y="33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49462</xdr:rowOff>
    </xdr:from>
    <xdr:ext cx="762000" cy="259045"/>
    <xdr:sp macro="" textlink="">
      <xdr:nvSpPr>
        <xdr:cNvPr id="458" name="将来負担の状況該当値テキスト"/>
        <xdr:cNvSpPr txBox="1"/>
      </xdr:nvSpPr>
      <xdr:spPr>
        <a:xfrm>
          <a:off x="17106900" y="330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88646</xdr:rowOff>
    </xdr:from>
    <xdr:to>
      <xdr:col>23</xdr:col>
      <xdr:colOff>457200</xdr:colOff>
      <xdr:row>20</xdr:row>
      <xdr:rowOff>18796</xdr:rowOff>
    </xdr:to>
    <xdr:sp macro="" textlink="">
      <xdr:nvSpPr>
        <xdr:cNvPr id="459" name="円/楕円 458"/>
        <xdr:cNvSpPr/>
      </xdr:nvSpPr>
      <xdr:spPr>
        <a:xfrm>
          <a:off x="16129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3573</xdr:rowOff>
    </xdr:from>
    <xdr:ext cx="736600" cy="259045"/>
    <xdr:sp macro="" textlink="">
      <xdr:nvSpPr>
        <xdr:cNvPr id="460" name="テキスト ボックス 459"/>
        <xdr:cNvSpPr txBox="1"/>
      </xdr:nvSpPr>
      <xdr:spPr>
        <a:xfrm>
          <a:off x="15798800" y="343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145754</xdr:rowOff>
    </xdr:from>
    <xdr:to>
      <xdr:col>22</xdr:col>
      <xdr:colOff>254000</xdr:colOff>
      <xdr:row>20</xdr:row>
      <xdr:rowOff>75904</xdr:rowOff>
    </xdr:to>
    <xdr:sp macro="" textlink="">
      <xdr:nvSpPr>
        <xdr:cNvPr id="461" name="円/楕円 460"/>
        <xdr:cNvSpPr/>
      </xdr:nvSpPr>
      <xdr:spPr>
        <a:xfrm>
          <a:off x="15240000" y="34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60681</xdr:rowOff>
    </xdr:from>
    <xdr:ext cx="762000" cy="259045"/>
    <xdr:sp macro="" textlink="">
      <xdr:nvSpPr>
        <xdr:cNvPr id="462" name="テキスト ボックス 461"/>
        <xdr:cNvSpPr txBox="1"/>
      </xdr:nvSpPr>
      <xdr:spPr>
        <a:xfrm>
          <a:off x="14909800" y="348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50716</xdr:rowOff>
    </xdr:from>
    <xdr:to>
      <xdr:col>21</xdr:col>
      <xdr:colOff>50800</xdr:colOff>
      <xdr:row>20</xdr:row>
      <xdr:rowOff>152316</xdr:rowOff>
    </xdr:to>
    <xdr:sp macro="" textlink="">
      <xdr:nvSpPr>
        <xdr:cNvPr id="463" name="円/楕円 462"/>
        <xdr:cNvSpPr/>
      </xdr:nvSpPr>
      <xdr:spPr>
        <a:xfrm>
          <a:off x="14351000" y="347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137093</xdr:rowOff>
    </xdr:from>
    <xdr:ext cx="762000" cy="259045"/>
    <xdr:sp macro="" textlink="">
      <xdr:nvSpPr>
        <xdr:cNvPr id="464" name="テキスト ボックス 463"/>
        <xdr:cNvSpPr txBox="1"/>
      </xdr:nvSpPr>
      <xdr:spPr>
        <a:xfrm>
          <a:off x="14020800" y="356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135170</xdr:rowOff>
    </xdr:from>
    <xdr:to>
      <xdr:col>19</xdr:col>
      <xdr:colOff>533400</xdr:colOff>
      <xdr:row>21</xdr:row>
      <xdr:rowOff>65320</xdr:rowOff>
    </xdr:to>
    <xdr:sp macro="" textlink="">
      <xdr:nvSpPr>
        <xdr:cNvPr id="465" name="円/楕円 464"/>
        <xdr:cNvSpPr/>
      </xdr:nvSpPr>
      <xdr:spPr>
        <a:xfrm>
          <a:off x="13462000" y="35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50097</xdr:rowOff>
    </xdr:from>
    <xdr:ext cx="762000" cy="259045"/>
    <xdr:sp macro="" textlink="">
      <xdr:nvSpPr>
        <xdr:cNvPr id="466" name="テキスト ボックス 465"/>
        <xdr:cNvSpPr txBox="1"/>
      </xdr:nvSpPr>
      <xdr:spPr>
        <a:xfrm>
          <a:off x="13131800" y="365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295,898
295,062
824.61
128,995,082
125,475,857
2,537,703
69,734,099
164,825,717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定員管理計画に基づく職員数削減の取組みにより人件費に係る経常収支比率は、類似団体の中で最も低くなっている。今後も、定員管理計画を基本としながら、青森市行財政改革プランに基づき、施設の管理体制の見直し、指定管理者制度の導入、アウトソーシングの活用などを更に推進し、人員の適正管理管理に努めることにより、人件費の抑制を</a:t>
          </a:r>
          <a:r>
            <a:rPr kumimoji="1" lang="ja-JP" altLang="en-US" sz="1400">
              <a:solidFill>
                <a:schemeClr val="dk1"/>
              </a:solidFill>
              <a:effectLst/>
              <a:latin typeface="+mn-lt"/>
              <a:ea typeface="+mn-ea"/>
              <a:cs typeface="+mn-cs"/>
            </a:rPr>
            <a:t>図っていく</a:t>
          </a:r>
          <a:r>
            <a:rPr kumimoji="1" lang="ja-JP" altLang="ja-JP" sz="1400">
              <a:solidFill>
                <a:schemeClr val="dk1"/>
              </a:solidFill>
              <a:effectLst/>
              <a:latin typeface="+mn-lt"/>
              <a:ea typeface="+mn-ea"/>
              <a:cs typeface="+mn-cs"/>
            </a:rPr>
            <a:t>。</a:t>
          </a:r>
          <a:endParaRPr lang="ja-JP" altLang="ja-JP" sz="18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121557</xdr:rowOff>
    </xdr:from>
    <xdr:to>
      <xdr:col>7</xdr:col>
      <xdr:colOff>15875</xdr:colOff>
      <xdr:row>32</xdr:row>
      <xdr:rowOff>154214</xdr:rowOff>
    </xdr:to>
    <xdr:cxnSp macro="">
      <xdr:nvCxnSpPr>
        <xdr:cNvPr id="66" name="直線コネクタ 65"/>
        <xdr:cNvCxnSpPr/>
      </xdr:nvCxnSpPr>
      <xdr:spPr>
        <a:xfrm flipV="1">
          <a:off x="3987800" y="5607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154214</xdr:rowOff>
    </xdr:from>
    <xdr:to>
      <xdr:col>5</xdr:col>
      <xdr:colOff>549275</xdr:colOff>
      <xdr:row>33</xdr:row>
      <xdr:rowOff>4536</xdr:rowOff>
    </xdr:to>
    <xdr:cxnSp macro="">
      <xdr:nvCxnSpPr>
        <xdr:cNvPr id="69" name="直線コネクタ 68"/>
        <xdr:cNvCxnSpPr/>
      </xdr:nvCxnSpPr>
      <xdr:spPr>
        <a:xfrm flipV="1">
          <a:off x="3098800" y="5640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1" name="テキスト ボックス 70"/>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4536</xdr:rowOff>
    </xdr:from>
    <xdr:to>
      <xdr:col>4</xdr:col>
      <xdr:colOff>346075</xdr:colOff>
      <xdr:row>33</xdr:row>
      <xdr:rowOff>69850</xdr:rowOff>
    </xdr:to>
    <xdr:cxnSp macro="">
      <xdr:nvCxnSpPr>
        <xdr:cNvPr id="72" name="直線コネクタ 71"/>
        <xdr:cNvCxnSpPr/>
      </xdr:nvCxnSpPr>
      <xdr:spPr>
        <a:xfrm flipV="1">
          <a:off x="2209800" y="5662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74" name="テキスト ボックス 73"/>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69850</xdr:rowOff>
    </xdr:from>
    <xdr:to>
      <xdr:col>3</xdr:col>
      <xdr:colOff>142875</xdr:colOff>
      <xdr:row>33</xdr:row>
      <xdr:rowOff>80736</xdr:rowOff>
    </xdr:to>
    <xdr:cxnSp macro="">
      <xdr:nvCxnSpPr>
        <xdr:cNvPr id="75" name="直線コネクタ 74"/>
        <xdr:cNvCxnSpPr/>
      </xdr:nvCxnSpPr>
      <xdr:spPr>
        <a:xfrm flipV="1">
          <a:off x="1320800" y="5727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7" name="テキスト ボックス 76"/>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79" name="テキスト ボックス 78"/>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32</xdr:row>
      <xdr:rowOff>70757</xdr:rowOff>
    </xdr:from>
    <xdr:to>
      <xdr:col>7</xdr:col>
      <xdr:colOff>66675</xdr:colOff>
      <xdr:row>33</xdr:row>
      <xdr:rowOff>907</xdr:rowOff>
    </xdr:to>
    <xdr:sp macro="" textlink="">
      <xdr:nvSpPr>
        <xdr:cNvPr id="85" name="円/楕円 84"/>
        <xdr:cNvSpPr/>
      </xdr:nvSpPr>
      <xdr:spPr>
        <a:xfrm>
          <a:off x="47752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150784</xdr:rowOff>
    </xdr:from>
    <xdr:ext cx="762000" cy="259045"/>
    <xdr:sp macro="" textlink="">
      <xdr:nvSpPr>
        <xdr:cNvPr id="86" name="人件費該当値テキスト"/>
        <xdr:cNvSpPr txBox="1"/>
      </xdr:nvSpPr>
      <xdr:spPr>
        <a:xfrm>
          <a:off x="4914900" y="546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103414</xdr:rowOff>
    </xdr:from>
    <xdr:to>
      <xdr:col>5</xdr:col>
      <xdr:colOff>600075</xdr:colOff>
      <xdr:row>33</xdr:row>
      <xdr:rowOff>33564</xdr:rowOff>
    </xdr:to>
    <xdr:sp macro="" textlink="">
      <xdr:nvSpPr>
        <xdr:cNvPr id="87" name="円/楕円 86"/>
        <xdr:cNvSpPr/>
      </xdr:nvSpPr>
      <xdr:spPr>
        <a:xfrm>
          <a:off x="3937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43741</xdr:rowOff>
    </xdr:from>
    <xdr:ext cx="736600" cy="259045"/>
    <xdr:sp macro="" textlink="">
      <xdr:nvSpPr>
        <xdr:cNvPr id="88" name="テキスト ボックス 87"/>
        <xdr:cNvSpPr txBox="1"/>
      </xdr:nvSpPr>
      <xdr:spPr>
        <a:xfrm>
          <a:off x="3606800" y="53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125186</xdr:rowOff>
    </xdr:from>
    <xdr:to>
      <xdr:col>4</xdr:col>
      <xdr:colOff>396875</xdr:colOff>
      <xdr:row>33</xdr:row>
      <xdr:rowOff>55336</xdr:rowOff>
    </xdr:to>
    <xdr:sp macro="" textlink="">
      <xdr:nvSpPr>
        <xdr:cNvPr id="89" name="円/楕円 88"/>
        <xdr:cNvSpPr/>
      </xdr:nvSpPr>
      <xdr:spPr>
        <a:xfrm>
          <a:off x="3048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65513</xdr:rowOff>
    </xdr:from>
    <xdr:ext cx="762000" cy="259045"/>
    <xdr:sp macro="" textlink="">
      <xdr:nvSpPr>
        <xdr:cNvPr id="90" name="テキスト ボックス 89"/>
        <xdr:cNvSpPr txBox="1"/>
      </xdr:nvSpPr>
      <xdr:spPr>
        <a:xfrm>
          <a:off x="2717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19050</xdr:rowOff>
    </xdr:from>
    <xdr:to>
      <xdr:col>3</xdr:col>
      <xdr:colOff>193675</xdr:colOff>
      <xdr:row>33</xdr:row>
      <xdr:rowOff>120650</xdr:rowOff>
    </xdr:to>
    <xdr:sp macro="" textlink="">
      <xdr:nvSpPr>
        <xdr:cNvPr id="91" name="円/楕円 90"/>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130827</xdr:rowOff>
    </xdr:from>
    <xdr:ext cx="762000" cy="259045"/>
    <xdr:sp macro="" textlink="">
      <xdr:nvSpPr>
        <xdr:cNvPr id="92" name="テキスト ボックス 91"/>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29936</xdr:rowOff>
    </xdr:from>
    <xdr:to>
      <xdr:col>1</xdr:col>
      <xdr:colOff>676275</xdr:colOff>
      <xdr:row>33</xdr:row>
      <xdr:rowOff>131536</xdr:rowOff>
    </xdr:to>
    <xdr:sp macro="" textlink="">
      <xdr:nvSpPr>
        <xdr:cNvPr id="93" name="円/楕円 92"/>
        <xdr:cNvSpPr/>
      </xdr:nvSpPr>
      <xdr:spPr>
        <a:xfrm>
          <a:off x="1270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141713</xdr:rowOff>
    </xdr:from>
    <xdr:ext cx="762000" cy="259045"/>
    <xdr:sp macro="" textlink="">
      <xdr:nvSpPr>
        <xdr:cNvPr id="94" name="テキスト ボックス 93"/>
        <xdr:cNvSpPr txBox="1"/>
      </xdr:nvSpPr>
      <xdr:spPr>
        <a:xfrm>
          <a:off x="939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市保有ＰＣＢ廃棄物処理事務や端末機器等更新といった単年度限りの経費が要因となり、前年度と比較して</a:t>
          </a:r>
          <a:r>
            <a:rPr kumimoji="1" lang="en-US" altLang="ja-JP" sz="1300">
              <a:latin typeface="ＭＳ Ｐゴシック"/>
            </a:rPr>
            <a:t>0.6</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　今後も行財政改革プランに基づき、指定管理者制度の導入や各業務の外部委託化を推進など、継続して経費削減に取り組んでいく。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31750</xdr:rowOff>
    </xdr:to>
    <xdr:cxnSp macro="">
      <xdr:nvCxnSpPr>
        <xdr:cNvPr id="127" name="直線コネクタ 126"/>
        <xdr:cNvCxnSpPr/>
      </xdr:nvCxnSpPr>
      <xdr:spPr>
        <a:xfrm>
          <a:off x="15671800" y="252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14</xdr:row>
      <xdr:rowOff>152400</xdr:rowOff>
    </xdr:to>
    <xdr:cxnSp macro="">
      <xdr:nvCxnSpPr>
        <xdr:cNvPr id="130" name="直線コネクタ 129"/>
        <xdr:cNvCxnSpPr/>
      </xdr:nvCxnSpPr>
      <xdr:spPr>
        <a:xfrm flipV="1">
          <a:off x="14782800" y="252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152400</xdr:rowOff>
    </xdr:from>
    <xdr:to>
      <xdr:col>21</xdr:col>
      <xdr:colOff>361950</xdr:colOff>
      <xdr:row>15</xdr:row>
      <xdr:rowOff>19050</xdr:rowOff>
    </xdr:to>
    <xdr:cxnSp macro="">
      <xdr:nvCxnSpPr>
        <xdr:cNvPr id="133" name="直線コネクタ 132"/>
        <xdr:cNvCxnSpPr/>
      </xdr:nvCxnSpPr>
      <xdr:spPr>
        <a:xfrm flipV="1">
          <a:off x="13893800" y="255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19050</xdr:rowOff>
    </xdr:to>
    <xdr:cxnSp macro="">
      <xdr:nvCxnSpPr>
        <xdr:cNvPr id="136" name="直線コネクタ 135"/>
        <xdr:cNvCxnSpPr/>
      </xdr:nvCxnSpPr>
      <xdr:spPr>
        <a:xfrm>
          <a:off x="13004800" y="256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6" name="円/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7"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8" name="円/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101600</xdr:rowOff>
    </xdr:from>
    <xdr:to>
      <xdr:col>21</xdr:col>
      <xdr:colOff>412750</xdr:colOff>
      <xdr:row>15</xdr:row>
      <xdr:rowOff>31750</xdr:rowOff>
    </xdr:to>
    <xdr:sp macro="" textlink="">
      <xdr:nvSpPr>
        <xdr:cNvPr id="150" name="円/楕円 149"/>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41927</xdr:rowOff>
    </xdr:from>
    <xdr:ext cx="762000" cy="259045"/>
    <xdr:sp macro="" textlink="">
      <xdr:nvSpPr>
        <xdr:cNvPr id="151" name="テキスト ボックス 150"/>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139700</xdr:rowOff>
    </xdr:from>
    <xdr:to>
      <xdr:col>20</xdr:col>
      <xdr:colOff>209550</xdr:colOff>
      <xdr:row>15</xdr:row>
      <xdr:rowOff>69850</xdr:rowOff>
    </xdr:to>
    <xdr:sp macro="" textlink="">
      <xdr:nvSpPr>
        <xdr:cNvPr id="152" name="円/楕円 151"/>
        <xdr:cNvSpPr/>
      </xdr:nvSpPr>
      <xdr:spPr>
        <a:xfrm>
          <a:off x="13843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80027</xdr:rowOff>
    </xdr:from>
    <xdr:ext cx="762000" cy="259045"/>
    <xdr:sp macro="" textlink="">
      <xdr:nvSpPr>
        <xdr:cNvPr id="153" name="テキスト ボックス 152"/>
        <xdr:cNvSpPr txBox="1"/>
      </xdr:nvSpPr>
      <xdr:spPr>
        <a:xfrm>
          <a:off x="13512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4" name="円/楕円 153"/>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5" name="テキスト ボックス 154"/>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扶助費のうち生活保護費については前年度から微増であるものの、社会福祉費が大きく増加したことにより、扶助費に係る経常収支比率が前年度から</a:t>
          </a:r>
          <a:r>
            <a:rPr kumimoji="1" lang="en-US" altLang="ja-JP" sz="1300">
              <a:latin typeface="ＭＳ Ｐゴシック"/>
            </a:rPr>
            <a:t>0.2</a:t>
          </a:r>
          <a:r>
            <a:rPr kumimoji="1" lang="ja-JP" altLang="en-US" sz="1300">
              <a:latin typeface="ＭＳ Ｐゴシック"/>
            </a:rPr>
            <a:t>％増加し、類似団体平均を大きく上回っている。</a:t>
          </a:r>
          <a:endParaRPr kumimoji="1" lang="en-US" altLang="ja-JP" sz="1300">
            <a:latin typeface="ＭＳ Ｐゴシック"/>
          </a:endParaRPr>
        </a:p>
        <a:p>
          <a:r>
            <a:rPr kumimoji="1" lang="ja-JP" altLang="en-US" sz="1300">
              <a:latin typeface="ＭＳ Ｐゴシック"/>
            </a:rPr>
            <a:t>　今後においても高齢化社会の進展や生活保護・児童福祉施策の課題に対して適宜対応していく必要があると認識している。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xdr:rowOff>
    </xdr:from>
    <xdr:to>
      <xdr:col>7</xdr:col>
      <xdr:colOff>15875</xdr:colOff>
      <xdr:row>60</xdr:row>
      <xdr:rowOff>34472</xdr:rowOff>
    </xdr:to>
    <xdr:cxnSp macro="">
      <xdr:nvCxnSpPr>
        <xdr:cNvPr id="190" name="直線コネクタ 189"/>
        <xdr:cNvCxnSpPr/>
      </xdr:nvCxnSpPr>
      <xdr:spPr>
        <a:xfrm>
          <a:off x="3987800" y="10299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122662</xdr:rowOff>
    </xdr:from>
    <xdr:ext cx="762000" cy="259045"/>
    <xdr:sp macro="" textlink="">
      <xdr:nvSpPr>
        <xdr:cNvPr id="191" name="扶助費平均値テキスト"/>
        <xdr:cNvSpPr txBox="1"/>
      </xdr:nvSpPr>
      <xdr:spPr>
        <a:xfrm>
          <a:off x="4914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162378</xdr:rowOff>
    </xdr:from>
    <xdr:to>
      <xdr:col>5</xdr:col>
      <xdr:colOff>549275</xdr:colOff>
      <xdr:row>60</xdr:row>
      <xdr:rowOff>12700</xdr:rowOff>
    </xdr:to>
    <xdr:cxnSp macro="">
      <xdr:nvCxnSpPr>
        <xdr:cNvPr id="193" name="直線コネクタ 192"/>
        <xdr:cNvCxnSpPr/>
      </xdr:nvCxnSpPr>
      <xdr:spPr>
        <a:xfrm>
          <a:off x="3098800" y="10277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13805</xdr:rowOff>
    </xdr:from>
    <xdr:ext cx="736600" cy="259045"/>
    <xdr:sp macro="" textlink="">
      <xdr:nvSpPr>
        <xdr:cNvPr id="195" name="テキスト ボックス 194"/>
        <xdr:cNvSpPr txBox="1"/>
      </xdr:nvSpPr>
      <xdr:spPr>
        <a:xfrm>
          <a:off x="3606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118835</xdr:rowOff>
    </xdr:from>
    <xdr:to>
      <xdr:col>4</xdr:col>
      <xdr:colOff>346075</xdr:colOff>
      <xdr:row>59</xdr:row>
      <xdr:rowOff>162378</xdr:rowOff>
    </xdr:to>
    <xdr:cxnSp macro="">
      <xdr:nvCxnSpPr>
        <xdr:cNvPr id="196" name="直線コネクタ 195"/>
        <xdr:cNvCxnSpPr/>
      </xdr:nvCxnSpPr>
      <xdr:spPr>
        <a:xfrm>
          <a:off x="2209800" y="10234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2920</xdr:rowOff>
    </xdr:from>
    <xdr:ext cx="762000" cy="259045"/>
    <xdr:sp macro="" textlink="">
      <xdr:nvSpPr>
        <xdr:cNvPr id="198" name="テキスト ボックス 197"/>
        <xdr:cNvSpPr txBox="1"/>
      </xdr:nvSpPr>
      <xdr:spPr>
        <a:xfrm>
          <a:off x="2717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86178</xdr:rowOff>
    </xdr:from>
    <xdr:to>
      <xdr:col>3</xdr:col>
      <xdr:colOff>142875</xdr:colOff>
      <xdr:row>59</xdr:row>
      <xdr:rowOff>118835</xdr:rowOff>
    </xdr:to>
    <xdr:cxnSp macro="">
      <xdr:nvCxnSpPr>
        <xdr:cNvPr id="199" name="直線コネクタ 198"/>
        <xdr:cNvCxnSpPr/>
      </xdr:nvCxnSpPr>
      <xdr:spPr>
        <a:xfrm>
          <a:off x="1320800" y="10201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109055</xdr:rowOff>
    </xdr:from>
    <xdr:ext cx="762000" cy="259045"/>
    <xdr:sp macro="" textlink="">
      <xdr:nvSpPr>
        <xdr:cNvPr id="201" name="テキスト ボックス 200"/>
        <xdr:cNvSpPr txBox="1"/>
      </xdr:nvSpPr>
      <xdr:spPr>
        <a:xfrm>
          <a:off x="1828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119942</xdr:rowOff>
    </xdr:from>
    <xdr:ext cx="762000" cy="259045"/>
    <xdr:sp macro="" textlink="">
      <xdr:nvSpPr>
        <xdr:cNvPr id="203" name="テキスト ボックス 202"/>
        <xdr:cNvSpPr txBox="1"/>
      </xdr:nvSpPr>
      <xdr:spPr>
        <a:xfrm>
          <a:off x="939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155122</xdr:rowOff>
    </xdr:from>
    <xdr:to>
      <xdr:col>7</xdr:col>
      <xdr:colOff>66675</xdr:colOff>
      <xdr:row>60</xdr:row>
      <xdr:rowOff>85272</xdr:rowOff>
    </xdr:to>
    <xdr:sp macro="" textlink="">
      <xdr:nvSpPr>
        <xdr:cNvPr id="209" name="円/楕円 208"/>
        <xdr:cNvSpPr/>
      </xdr:nvSpPr>
      <xdr:spPr>
        <a:xfrm>
          <a:off x="47752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127199</xdr:rowOff>
    </xdr:from>
    <xdr:ext cx="762000" cy="259045"/>
    <xdr:sp macro="" textlink="">
      <xdr:nvSpPr>
        <xdr:cNvPr id="210" name="扶助費該当値テキスト"/>
        <xdr:cNvSpPr txBox="1"/>
      </xdr:nvSpPr>
      <xdr:spPr>
        <a:xfrm>
          <a:off x="4914900" y="1024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133350</xdr:rowOff>
    </xdr:from>
    <xdr:to>
      <xdr:col>5</xdr:col>
      <xdr:colOff>600075</xdr:colOff>
      <xdr:row>60</xdr:row>
      <xdr:rowOff>63500</xdr:rowOff>
    </xdr:to>
    <xdr:sp macro="" textlink="">
      <xdr:nvSpPr>
        <xdr:cNvPr id="211" name="円/楕円 210"/>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48277</xdr:rowOff>
    </xdr:from>
    <xdr:ext cx="736600" cy="259045"/>
    <xdr:sp macro="" textlink="">
      <xdr:nvSpPr>
        <xdr:cNvPr id="212" name="テキスト ボックス 211"/>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111578</xdr:rowOff>
    </xdr:from>
    <xdr:to>
      <xdr:col>4</xdr:col>
      <xdr:colOff>396875</xdr:colOff>
      <xdr:row>60</xdr:row>
      <xdr:rowOff>41728</xdr:rowOff>
    </xdr:to>
    <xdr:sp macro="" textlink="">
      <xdr:nvSpPr>
        <xdr:cNvPr id="213" name="円/楕円 212"/>
        <xdr:cNvSpPr/>
      </xdr:nvSpPr>
      <xdr:spPr>
        <a:xfrm>
          <a:off x="3048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26505</xdr:rowOff>
    </xdr:from>
    <xdr:ext cx="762000" cy="259045"/>
    <xdr:sp macro="" textlink="">
      <xdr:nvSpPr>
        <xdr:cNvPr id="214" name="テキスト ボックス 213"/>
        <xdr:cNvSpPr txBox="1"/>
      </xdr:nvSpPr>
      <xdr:spPr>
        <a:xfrm>
          <a:off x="2717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68035</xdr:rowOff>
    </xdr:from>
    <xdr:to>
      <xdr:col>3</xdr:col>
      <xdr:colOff>193675</xdr:colOff>
      <xdr:row>59</xdr:row>
      <xdr:rowOff>169635</xdr:rowOff>
    </xdr:to>
    <xdr:sp macro="" textlink="">
      <xdr:nvSpPr>
        <xdr:cNvPr id="215" name="円/楕円 214"/>
        <xdr:cNvSpPr/>
      </xdr:nvSpPr>
      <xdr:spPr>
        <a:xfrm>
          <a:off x="2159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154412</xdr:rowOff>
    </xdr:from>
    <xdr:ext cx="762000" cy="259045"/>
    <xdr:sp macro="" textlink="">
      <xdr:nvSpPr>
        <xdr:cNvPr id="216" name="テキスト ボックス 215"/>
        <xdr:cNvSpPr txBox="1"/>
      </xdr:nvSpPr>
      <xdr:spPr>
        <a:xfrm>
          <a:off x="1828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35378</xdr:rowOff>
    </xdr:from>
    <xdr:to>
      <xdr:col>1</xdr:col>
      <xdr:colOff>676275</xdr:colOff>
      <xdr:row>59</xdr:row>
      <xdr:rowOff>136978</xdr:rowOff>
    </xdr:to>
    <xdr:sp macro="" textlink="">
      <xdr:nvSpPr>
        <xdr:cNvPr id="217" name="円/楕円 216"/>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121755</xdr:rowOff>
    </xdr:from>
    <xdr:ext cx="762000" cy="259045"/>
    <xdr:sp macro="" textlink="">
      <xdr:nvSpPr>
        <xdr:cNvPr id="218" name="テキスト ボックス 217"/>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の経常収支比率が類似団体平均よりも高い値で推移しているが、これは除排雪経費を含む維持補修費の高さが要因の一つとなっている。この除排雪経費については、降雪状況による額の増減が大きいものの、契約方法の見直し等による経費抑制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146050</xdr:rowOff>
    </xdr:to>
    <xdr:cxnSp macro="">
      <xdr:nvCxnSpPr>
        <xdr:cNvPr id="251" name="直線コネクタ 250"/>
        <xdr:cNvCxnSpPr/>
      </xdr:nvCxnSpPr>
      <xdr:spPr>
        <a:xfrm>
          <a:off x="15671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165117</xdr:rowOff>
    </xdr:from>
    <xdr:ext cx="762000" cy="259045"/>
    <xdr:sp macro="" textlink="">
      <xdr:nvSpPr>
        <xdr:cNvPr id="252"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107950</xdr:rowOff>
    </xdr:to>
    <xdr:cxnSp macro="">
      <xdr:nvCxnSpPr>
        <xdr:cNvPr id="254" name="直線コネクタ 253"/>
        <xdr:cNvCxnSpPr/>
      </xdr:nvCxnSpPr>
      <xdr:spPr>
        <a:xfrm>
          <a:off x="14782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6" name="テキスト ボックス 25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77470</xdr:rowOff>
    </xdr:to>
    <xdr:cxnSp macro="">
      <xdr:nvCxnSpPr>
        <xdr:cNvPr id="257" name="直線コネクタ 256"/>
        <xdr:cNvCxnSpPr/>
      </xdr:nvCxnSpPr>
      <xdr:spPr>
        <a:xfrm>
          <a:off x="13893800" y="979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59" name="テキスト ボックス 25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39370</xdr:rowOff>
    </xdr:to>
    <xdr:cxnSp macro="">
      <xdr:nvCxnSpPr>
        <xdr:cNvPr id="260" name="直線コネクタ 259"/>
        <xdr:cNvCxnSpPr/>
      </xdr:nvCxnSpPr>
      <xdr:spPr>
        <a:xfrm flipV="1">
          <a:off x="13004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2" name="テキスト ボックス 26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4" name="テキスト ボックス 26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70" name="円/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72" name="円/楕円 271"/>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73" name="テキスト ボックス 272"/>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4" name="円/楕円 273"/>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5" name="テキスト ボックス 27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6" name="円/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7" name="テキスト ボックス 276"/>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78" name="円/楕円 277"/>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79" name="テキスト ボックス 27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補助費等については、前年度と比較して同値となり、年々減少傾向にあり、類似団体平均を下回っている。</a:t>
          </a:r>
          <a:endParaRPr kumimoji="1" lang="en-US" altLang="ja-JP" sz="1300">
            <a:latin typeface="ＭＳ Ｐゴシック"/>
          </a:endParaRPr>
        </a:p>
        <a:p>
          <a:r>
            <a:rPr kumimoji="1" lang="ja-JP" altLang="en-US" sz="1300">
              <a:latin typeface="ＭＳ Ｐゴシック"/>
            </a:rPr>
            <a:t>　これは行財政改革プランに基づく取り組みによる効果が現れてきたものである。今後も、行財政改革プランに基づき、経費削減に取り組んでいく。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12700</xdr:rowOff>
    </xdr:to>
    <xdr:cxnSp macro="">
      <xdr:nvCxnSpPr>
        <xdr:cNvPr id="312" name="直線コネクタ 311"/>
        <xdr:cNvCxnSpPr/>
      </xdr:nvCxnSpPr>
      <xdr:spPr>
        <a:xfrm>
          <a:off x="15671800" y="618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1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50800</xdr:rowOff>
    </xdr:to>
    <xdr:cxnSp macro="">
      <xdr:nvCxnSpPr>
        <xdr:cNvPr id="315" name="直線コネクタ 314"/>
        <xdr:cNvCxnSpPr/>
      </xdr:nvCxnSpPr>
      <xdr:spPr>
        <a:xfrm flipV="1">
          <a:off x="14782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63500</xdr:rowOff>
    </xdr:to>
    <xdr:cxnSp macro="">
      <xdr:nvCxnSpPr>
        <xdr:cNvPr id="318" name="直線コネクタ 317"/>
        <xdr:cNvCxnSpPr/>
      </xdr:nvCxnSpPr>
      <xdr:spPr>
        <a:xfrm flipV="1">
          <a:off x="13893800" y="622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63500</xdr:rowOff>
    </xdr:from>
    <xdr:to>
      <xdr:col>20</xdr:col>
      <xdr:colOff>158750</xdr:colOff>
      <xdr:row>36</xdr:row>
      <xdr:rowOff>88900</xdr:rowOff>
    </xdr:to>
    <xdr:cxnSp macro="">
      <xdr:nvCxnSpPr>
        <xdr:cNvPr id="321" name="直線コネクタ 320"/>
        <xdr:cNvCxnSpPr/>
      </xdr:nvCxnSpPr>
      <xdr:spPr>
        <a:xfrm flipV="1">
          <a:off x="13004800" y="623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31" name="円/楕円 330"/>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32"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33" name="円/楕円 332"/>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34" name="テキスト ボックス 333"/>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0</xdr:rowOff>
    </xdr:from>
    <xdr:to>
      <xdr:col>21</xdr:col>
      <xdr:colOff>412750</xdr:colOff>
      <xdr:row>36</xdr:row>
      <xdr:rowOff>101600</xdr:rowOff>
    </xdr:to>
    <xdr:sp macro="" textlink="">
      <xdr:nvSpPr>
        <xdr:cNvPr id="335" name="円/楕円 334"/>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111777</xdr:rowOff>
    </xdr:from>
    <xdr:ext cx="762000" cy="259045"/>
    <xdr:sp macro="" textlink="">
      <xdr:nvSpPr>
        <xdr:cNvPr id="336" name="テキスト ボックス 335"/>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12700</xdr:rowOff>
    </xdr:from>
    <xdr:to>
      <xdr:col>20</xdr:col>
      <xdr:colOff>209550</xdr:colOff>
      <xdr:row>36</xdr:row>
      <xdr:rowOff>114300</xdr:rowOff>
    </xdr:to>
    <xdr:sp macro="" textlink="">
      <xdr:nvSpPr>
        <xdr:cNvPr id="337" name="円/楕円 336"/>
        <xdr:cNvSpPr/>
      </xdr:nvSpPr>
      <xdr:spPr>
        <a:xfrm>
          <a:off x="13843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124477</xdr:rowOff>
    </xdr:from>
    <xdr:ext cx="762000" cy="259045"/>
    <xdr:sp macro="" textlink="">
      <xdr:nvSpPr>
        <xdr:cNvPr id="338" name="テキスト ボックス 337"/>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9" name="円/楕円 338"/>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40" name="テキスト ボックス 339"/>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国の経済対策に呼応した公共投資や新ごみ処理施設・小学校給食センターの整備などの大規模事業の実施に当たり市債を発行してきたことから、公債費に係る経常収支比率は類似団体平均を</a:t>
          </a:r>
          <a:r>
            <a:rPr kumimoji="1" lang="en-US" altLang="ja-JP" sz="1300">
              <a:latin typeface="ＭＳ Ｐゴシック"/>
            </a:rPr>
            <a:t>5.2</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　今後も合併特例債事業や臨時財政対策債に係る償還もあることから、中期財政見通しにより、可能な限り将来的な数値を把握し、適正な公債費の管理に努めていく。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40132</xdr:rowOff>
    </xdr:from>
    <xdr:to>
      <xdr:col>7</xdr:col>
      <xdr:colOff>15875</xdr:colOff>
      <xdr:row>80</xdr:row>
      <xdr:rowOff>49276</xdr:rowOff>
    </xdr:to>
    <xdr:cxnSp macro="">
      <xdr:nvCxnSpPr>
        <xdr:cNvPr id="371" name="直線コネクタ 370"/>
        <xdr:cNvCxnSpPr/>
      </xdr:nvCxnSpPr>
      <xdr:spPr>
        <a:xfrm>
          <a:off x="3987800" y="137561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165863</xdr:rowOff>
    </xdr:from>
    <xdr:to>
      <xdr:col>5</xdr:col>
      <xdr:colOff>549275</xdr:colOff>
      <xdr:row>80</xdr:row>
      <xdr:rowOff>40132</xdr:rowOff>
    </xdr:to>
    <xdr:cxnSp macro="">
      <xdr:nvCxnSpPr>
        <xdr:cNvPr id="374" name="直線コネクタ 373"/>
        <xdr:cNvCxnSpPr/>
      </xdr:nvCxnSpPr>
      <xdr:spPr>
        <a:xfrm>
          <a:off x="3098800" y="137104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6" name="テキスト ボックス 375"/>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147574</xdr:rowOff>
    </xdr:from>
    <xdr:to>
      <xdr:col>4</xdr:col>
      <xdr:colOff>346075</xdr:colOff>
      <xdr:row>79</xdr:row>
      <xdr:rowOff>165863</xdr:rowOff>
    </xdr:to>
    <xdr:cxnSp macro="">
      <xdr:nvCxnSpPr>
        <xdr:cNvPr id="377" name="直線コネクタ 376"/>
        <xdr:cNvCxnSpPr/>
      </xdr:nvCxnSpPr>
      <xdr:spPr>
        <a:xfrm>
          <a:off x="2209800" y="136921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9" name="テキスト ボックス 378"/>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65278</xdr:rowOff>
    </xdr:from>
    <xdr:to>
      <xdr:col>3</xdr:col>
      <xdr:colOff>142875</xdr:colOff>
      <xdr:row>79</xdr:row>
      <xdr:rowOff>147574</xdr:rowOff>
    </xdr:to>
    <xdr:cxnSp macro="">
      <xdr:nvCxnSpPr>
        <xdr:cNvPr id="380" name="直線コネクタ 379"/>
        <xdr:cNvCxnSpPr/>
      </xdr:nvCxnSpPr>
      <xdr:spPr>
        <a:xfrm>
          <a:off x="1320800" y="136098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4" name="テキスト ボックス 38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169926</xdr:rowOff>
    </xdr:from>
    <xdr:to>
      <xdr:col>7</xdr:col>
      <xdr:colOff>66675</xdr:colOff>
      <xdr:row>80</xdr:row>
      <xdr:rowOff>100076</xdr:rowOff>
    </xdr:to>
    <xdr:sp macro="" textlink="">
      <xdr:nvSpPr>
        <xdr:cNvPr id="390" name="円/楕円 389"/>
        <xdr:cNvSpPr/>
      </xdr:nvSpPr>
      <xdr:spPr>
        <a:xfrm>
          <a:off x="47752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142003</xdr:rowOff>
    </xdr:from>
    <xdr:ext cx="762000" cy="259045"/>
    <xdr:sp macro="" textlink="">
      <xdr:nvSpPr>
        <xdr:cNvPr id="391" name="公債費該当値テキスト"/>
        <xdr:cNvSpPr txBox="1"/>
      </xdr:nvSpPr>
      <xdr:spPr>
        <a:xfrm>
          <a:off x="49149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160782</xdr:rowOff>
    </xdr:from>
    <xdr:to>
      <xdr:col>5</xdr:col>
      <xdr:colOff>600075</xdr:colOff>
      <xdr:row>80</xdr:row>
      <xdr:rowOff>90932</xdr:rowOff>
    </xdr:to>
    <xdr:sp macro="" textlink="">
      <xdr:nvSpPr>
        <xdr:cNvPr id="392" name="円/楕円 391"/>
        <xdr:cNvSpPr/>
      </xdr:nvSpPr>
      <xdr:spPr>
        <a:xfrm>
          <a:off x="3937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75709</xdr:rowOff>
    </xdr:from>
    <xdr:ext cx="736600" cy="259045"/>
    <xdr:sp macro="" textlink="">
      <xdr:nvSpPr>
        <xdr:cNvPr id="393" name="テキスト ボックス 392"/>
        <xdr:cNvSpPr txBox="1"/>
      </xdr:nvSpPr>
      <xdr:spPr>
        <a:xfrm>
          <a:off x="3606800" y="137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115063</xdr:rowOff>
    </xdr:from>
    <xdr:to>
      <xdr:col>4</xdr:col>
      <xdr:colOff>396875</xdr:colOff>
      <xdr:row>80</xdr:row>
      <xdr:rowOff>45213</xdr:rowOff>
    </xdr:to>
    <xdr:sp macro="" textlink="">
      <xdr:nvSpPr>
        <xdr:cNvPr id="394" name="円/楕円 393"/>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29990</xdr:rowOff>
    </xdr:from>
    <xdr:ext cx="762000" cy="259045"/>
    <xdr:sp macro="" textlink="">
      <xdr:nvSpPr>
        <xdr:cNvPr id="395" name="テキスト ボックス 394"/>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96774</xdr:rowOff>
    </xdr:from>
    <xdr:to>
      <xdr:col>3</xdr:col>
      <xdr:colOff>193675</xdr:colOff>
      <xdr:row>80</xdr:row>
      <xdr:rowOff>26924</xdr:rowOff>
    </xdr:to>
    <xdr:sp macro="" textlink="">
      <xdr:nvSpPr>
        <xdr:cNvPr id="396" name="円/楕円 395"/>
        <xdr:cNvSpPr/>
      </xdr:nvSpPr>
      <xdr:spPr>
        <a:xfrm>
          <a:off x="2159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11701</xdr:rowOff>
    </xdr:from>
    <xdr:ext cx="762000" cy="259045"/>
    <xdr:sp macro="" textlink="">
      <xdr:nvSpPr>
        <xdr:cNvPr id="397" name="テキスト ボックス 396"/>
        <xdr:cNvSpPr txBox="1"/>
      </xdr:nvSpPr>
      <xdr:spPr>
        <a:xfrm>
          <a:off x="1828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14478</xdr:rowOff>
    </xdr:from>
    <xdr:to>
      <xdr:col>1</xdr:col>
      <xdr:colOff>676275</xdr:colOff>
      <xdr:row>79</xdr:row>
      <xdr:rowOff>116078</xdr:rowOff>
    </xdr:to>
    <xdr:sp macro="" textlink="">
      <xdr:nvSpPr>
        <xdr:cNvPr id="398" name="円/楕円 397"/>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100855</xdr:rowOff>
    </xdr:from>
    <xdr:ext cx="762000" cy="259045"/>
    <xdr:sp macro="" textlink="">
      <xdr:nvSpPr>
        <xdr:cNvPr id="399" name="テキスト ボックス 398"/>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公債費以外の経常収支比率が類似団体平均よりも低い値となっているのは、継続して人件費の削減に努めていることが要因となっている。</a:t>
          </a:r>
          <a:endParaRPr kumimoji="1" lang="en-US" altLang="ja-JP" sz="1300">
            <a:latin typeface="ＭＳ Ｐゴシック"/>
          </a:endParaRPr>
        </a:p>
        <a:p>
          <a:r>
            <a:rPr kumimoji="1" lang="ja-JP" altLang="en-US" sz="1300">
              <a:latin typeface="ＭＳ Ｐゴシック"/>
            </a:rPr>
            <a:t>　その一方で扶助費や物件費が増加傾向にあることから、その要因に着目し、削減可能な部分は削減する等の経費抑制に取り組んでいく。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77</xdr:row>
      <xdr:rowOff>1270</xdr:rowOff>
    </xdr:to>
    <xdr:cxnSp macro="">
      <xdr:nvCxnSpPr>
        <xdr:cNvPr id="432" name="直線コネクタ 431"/>
        <xdr:cNvCxnSpPr/>
      </xdr:nvCxnSpPr>
      <xdr:spPr>
        <a:xfrm>
          <a:off x="15671800" y="13164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93997</xdr:rowOff>
    </xdr:from>
    <xdr:ext cx="762000" cy="259045"/>
    <xdr:sp macro="" textlink="">
      <xdr:nvSpPr>
        <xdr:cNvPr id="433"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76</xdr:row>
      <xdr:rowOff>138430</xdr:rowOff>
    </xdr:to>
    <xdr:cxnSp macro="">
      <xdr:nvCxnSpPr>
        <xdr:cNvPr id="435" name="直線コネクタ 434"/>
        <xdr:cNvCxnSpPr/>
      </xdr:nvCxnSpPr>
      <xdr:spPr>
        <a:xfrm flipV="1">
          <a:off x="14782800" y="13164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7" name="テキスト ボックス 43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76</xdr:row>
      <xdr:rowOff>138430</xdr:rowOff>
    </xdr:to>
    <xdr:cxnSp macro="">
      <xdr:nvCxnSpPr>
        <xdr:cNvPr id="438" name="直線コネクタ 437"/>
        <xdr:cNvCxnSpPr/>
      </xdr:nvCxnSpPr>
      <xdr:spPr>
        <a:xfrm>
          <a:off x="13893800" y="13164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0" name="テキスト ボックス 439"/>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134620</xdr:rowOff>
    </xdr:from>
    <xdr:to>
      <xdr:col>20</xdr:col>
      <xdr:colOff>158750</xdr:colOff>
      <xdr:row>76</xdr:row>
      <xdr:rowOff>134620</xdr:rowOff>
    </xdr:to>
    <xdr:cxnSp macro="">
      <xdr:nvCxnSpPr>
        <xdr:cNvPr id="441" name="直線コネクタ 440"/>
        <xdr:cNvCxnSpPr/>
      </xdr:nvCxnSpPr>
      <xdr:spPr>
        <a:xfrm>
          <a:off x="13004800" y="13164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3" name="テキスト ボックス 442"/>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5" name="テキスト ボックス 444"/>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51" name="円/楕円 450"/>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52"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83820</xdr:rowOff>
    </xdr:from>
    <xdr:to>
      <xdr:col>22</xdr:col>
      <xdr:colOff>615950</xdr:colOff>
      <xdr:row>77</xdr:row>
      <xdr:rowOff>13970</xdr:rowOff>
    </xdr:to>
    <xdr:sp macro="" textlink="">
      <xdr:nvSpPr>
        <xdr:cNvPr id="453" name="円/楕円 452"/>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24147</xdr:rowOff>
    </xdr:from>
    <xdr:ext cx="736600" cy="259045"/>
    <xdr:sp macro="" textlink="">
      <xdr:nvSpPr>
        <xdr:cNvPr id="454" name="テキスト ボックス 453"/>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87630</xdr:rowOff>
    </xdr:from>
    <xdr:to>
      <xdr:col>21</xdr:col>
      <xdr:colOff>412750</xdr:colOff>
      <xdr:row>77</xdr:row>
      <xdr:rowOff>17780</xdr:rowOff>
    </xdr:to>
    <xdr:sp macro="" textlink="">
      <xdr:nvSpPr>
        <xdr:cNvPr id="455" name="円/楕円 454"/>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27957</xdr:rowOff>
    </xdr:from>
    <xdr:ext cx="762000" cy="259045"/>
    <xdr:sp macro="" textlink="">
      <xdr:nvSpPr>
        <xdr:cNvPr id="456" name="テキスト ボックス 455"/>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57" name="円/楕円 456"/>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24147</xdr:rowOff>
    </xdr:from>
    <xdr:ext cx="762000" cy="259045"/>
    <xdr:sp macro="" textlink="">
      <xdr:nvSpPr>
        <xdr:cNvPr id="458" name="テキスト ボックス 457"/>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59" name="円/楕円 458"/>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24147</xdr:rowOff>
    </xdr:from>
    <xdr:ext cx="762000" cy="259045"/>
    <xdr:sp macro="" textlink="">
      <xdr:nvSpPr>
        <xdr:cNvPr id="460" name="テキスト ボックス 459"/>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青森県青森市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122138</xdr:rowOff>
    </xdr:from>
    <xdr:to>
      <xdr:col>4</xdr:col>
      <xdr:colOff>1117600</xdr:colOff>
      <xdr:row>18</xdr:row>
      <xdr:rowOff>164338</xdr:rowOff>
    </xdr:to>
    <xdr:cxnSp macro="">
      <xdr:nvCxnSpPr>
        <xdr:cNvPr id="48" name="直線コネクタ 47"/>
        <xdr:cNvCxnSpPr/>
      </xdr:nvCxnSpPr>
      <xdr:spPr bwMode="auto">
        <a:xfrm flipV="1">
          <a:off x="5003800" y="3255863"/>
          <a:ext cx="647700" cy="4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7993</xdr:rowOff>
    </xdr:from>
    <xdr:ext cx="762000" cy="259045"/>
    <xdr:sp macro="" textlink="">
      <xdr:nvSpPr>
        <xdr:cNvPr id="49" name="人口1人当たり決算額の推移平均値テキスト130"/>
        <xdr:cNvSpPr txBox="1"/>
      </xdr:nvSpPr>
      <xdr:spPr>
        <a:xfrm>
          <a:off x="5740400" y="279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88946</xdr:rowOff>
    </xdr:from>
    <xdr:to>
      <xdr:col>4</xdr:col>
      <xdr:colOff>469900</xdr:colOff>
      <xdr:row>18</xdr:row>
      <xdr:rowOff>164338</xdr:rowOff>
    </xdr:to>
    <xdr:cxnSp macro="">
      <xdr:nvCxnSpPr>
        <xdr:cNvPr id="51" name="直線コネクタ 50"/>
        <xdr:cNvCxnSpPr/>
      </xdr:nvCxnSpPr>
      <xdr:spPr bwMode="auto">
        <a:xfrm>
          <a:off x="4305300" y="3222671"/>
          <a:ext cx="698500" cy="7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11208</xdr:rowOff>
    </xdr:from>
    <xdr:ext cx="736600" cy="259045"/>
    <xdr:sp macro="" textlink="">
      <xdr:nvSpPr>
        <xdr:cNvPr id="53" name="テキスト ボックス 52"/>
        <xdr:cNvSpPr txBox="1"/>
      </xdr:nvSpPr>
      <xdr:spPr>
        <a:xfrm>
          <a:off x="4622800" y="280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48118</xdr:rowOff>
    </xdr:from>
    <xdr:to>
      <xdr:col>3</xdr:col>
      <xdr:colOff>904875</xdr:colOff>
      <xdr:row>18</xdr:row>
      <xdr:rowOff>88946</xdr:rowOff>
    </xdr:to>
    <xdr:cxnSp macro="">
      <xdr:nvCxnSpPr>
        <xdr:cNvPr id="54" name="直線コネクタ 53"/>
        <xdr:cNvCxnSpPr/>
      </xdr:nvCxnSpPr>
      <xdr:spPr bwMode="auto">
        <a:xfrm>
          <a:off x="3606800" y="3181843"/>
          <a:ext cx="698500" cy="40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96476</xdr:rowOff>
    </xdr:from>
    <xdr:ext cx="762000" cy="259045"/>
    <xdr:sp macro="" textlink="">
      <xdr:nvSpPr>
        <xdr:cNvPr id="56" name="テキスト ボックス 55"/>
        <xdr:cNvSpPr txBox="1"/>
      </xdr:nvSpPr>
      <xdr:spPr>
        <a:xfrm>
          <a:off x="3924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48118</xdr:rowOff>
    </xdr:from>
    <xdr:to>
      <xdr:col>3</xdr:col>
      <xdr:colOff>206375</xdr:colOff>
      <xdr:row>18</xdr:row>
      <xdr:rowOff>50221</xdr:rowOff>
    </xdr:to>
    <xdr:cxnSp macro="">
      <xdr:nvCxnSpPr>
        <xdr:cNvPr id="57" name="直線コネクタ 56"/>
        <xdr:cNvCxnSpPr/>
      </xdr:nvCxnSpPr>
      <xdr:spPr bwMode="auto">
        <a:xfrm flipV="1">
          <a:off x="2908300" y="3181843"/>
          <a:ext cx="698500" cy="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2750</xdr:rowOff>
    </xdr:from>
    <xdr:ext cx="762000" cy="259045"/>
    <xdr:sp macro="" textlink="">
      <xdr:nvSpPr>
        <xdr:cNvPr id="59" name="テキスト ボックス 58"/>
        <xdr:cNvSpPr txBox="1"/>
      </xdr:nvSpPr>
      <xdr:spPr>
        <a:xfrm>
          <a:off x="32258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6819</xdr:rowOff>
    </xdr:from>
    <xdr:ext cx="762000" cy="259045"/>
    <xdr:sp macro="" textlink="">
      <xdr:nvSpPr>
        <xdr:cNvPr id="61" name="テキスト ボックス 60"/>
        <xdr:cNvSpPr txBox="1"/>
      </xdr:nvSpPr>
      <xdr:spPr>
        <a:xfrm>
          <a:off x="2527300" y="2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71338</xdr:rowOff>
    </xdr:from>
    <xdr:to>
      <xdr:col>5</xdr:col>
      <xdr:colOff>34925</xdr:colOff>
      <xdr:row>19</xdr:row>
      <xdr:rowOff>1488</xdr:rowOff>
    </xdr:to>
    <xdr:sp macro="" textlink="">
      <xdr:nvSpPr>
        <xdr:cNvPr id="67" name="円/楕円 66"/>
        <xdr:cNvSpPr/>
      </xdr:nvSpPr>
      <xdr:spPr bwMode="auto">
        <a:xfrm>
          <a:off x="5600700" y="320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43415</xdr:rowOff>
    </xdr:from>
    <xdr:ext cx="762000" cy="259045"/>
    <xdr:sp macro="" textlink="">
      <xdr:nvSpPr>
        <xdr:cNvPr id="68" name="人口1人当たり決算額の推移該当値テキスト130"/>
        <xdr:cNvSpPr txBox="1"/>
      </xdr:nvSpPr>
      <xdr:spPr>
        <a:xfrm>
          <a:off x="5740400" y="317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54,898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113538</xdr:rowOff>
    </xdr:from>
    <xdr:to>
      <xdr:col>4</xdr:col>
      <xdr:colOff>520700</xdr:colOff>
      <xdr:row>19</xdr:row>
      <xdr:rowOff>43688</xdr:rowOff>
    </xdr:to>
    <xdr:sp macro="" textlink="">
      <xdr:nvSpPr>
        <xdr:cNvPr id="69" name="円/楕円 68"/>
        <xdr:cNvSpPr/>
      </xdr:nvSpPr>
      <xdr:spPr bwMode="auto">
        <a:xfrm>
          <a:off x="4953000" y="324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28465</xdr:rowOff>
    </xdr:from>
    <xdr:ext cx="736600" cy="259045"/>
    <xdr:sp macro="" textlink="">
      <xdr:nvSpPr>
        <xdr:cNvPr id="70" name="テキスト ボックス 69"/>
        <xdr:cNvSpPr txBox="1"/>
      </xdr:nvSpPr>
      <xdr:spPr>
        <a:xfrm>
          <a:off x="4622800" y="333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53,975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38146</xdr:rowOff>
    </xdr:from>
    <xdr:to>
      <xdr:col>3</xdr:col>
      <xdr:colOff>955675</xdr:colOff>
      <xdr:row>18</xdr:row>
      <xdr:rowOff>139746</xdr:rowOff>
    </xdr:to>
    <xdr:sp macro="" textlink="">
      <xdr:nvSpPr>
        <xdr:cNvPr id="71" name="円/楕円 70"/>
        <xdr:cNvSpPr/>
      </xdr:nvSpPr>
      <xdr:spPr bwMode="auto">
        <a:xfrm>
          <a:off x="4254500" y="317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124523</xdr:rowOff>
    </xdr:from>
    <xdr:ext cx="762000" cy="259045"/>
    <xdr:sp macro="" textlink="">
      <xdr:nvSpPr>
        <xdr:cNvPr id="72" name="テキスト ボックス 71"/>
        <xdr:cNvSpPr txBox="1"/>
      </xdr:nvSpPr>
      <xdr:spPr>
        <a:xfrm>
          <a:off x="3924300" y="325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168768</xdr:rowOff>
    </xdr:from>
    <xdr:to>
      <xdr:col>3</xdr:col>
      <xdr:colOff>257175</xdr:colOff>
      <xdr:row>18</xdr:row>
      <xdr:rowOff>98918</xdr:rowOff>
    </xdr:to>
    <xdr:sp macro="" textlink="">
      <xdr:nvSpPr>
        <xdr:cNvPr id="73" name="円/楕円 72"/>
        <xdr:cNvSpPr/>
      </xdr:nvSpPr>
      <xdr:spPr bwMode="auto">
        <a:xfrm>
          <a:off x="3556000" y="313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83695</xdr:rowOff>
    </xdr:from>
    <xdr:ext cx="762000" cy="259045"/>
    <xdr:sp macro="" textlink="">
      <xdr:nvSpPr>
        <xdr:cNvPr id="74" name="テキスト ボックス 73"/>
        <xdr:cNvSpPr txBox="1"/>
      </xdr:nvSpPr>
      <xdr:spPr>
        <a:xfrm>
          <a:off x="3225800" y="321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56,517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170871</xdr:rowOff>
    </xdr:from>
    <xdr:to>
      <xdr:col>2</xdr:col>
      <xdr:colOff>692150</xdr:colOff>
      <xdr:row>18</xdr:row>
      <xdr:rowOff>101021</xdr:rowOff>
    </xdr:to>
    <xdr:sp macro="" textlink="">
      <xdr:nvSpPr>
        <xdr:cNvPr id="75" name="円/楕円 74"/>
        <xdr:cNvSpPr/>
      </xdr:nvSpPr>
      <xdr:spPr bwMode="auto">
        <a:xfrm>
          <a:off x="2857500" y="313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85798</xdr:rowOff>
    </xdr:from>
    <xdr:ext cx="762000" cy="259045"/>
    <xdr:sp macro="" textlink="">
      <xdr:nvSpPr>
        <xdr:cNvPr id="76" name="テキスト ボックス 75"/>
        <xdr:cNvSpPr txBox="1"/>
      </xdr:nvSpPr>
      <xdr:spPr>
        <a:xfrm>
          <a:off x="2527300" y="321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206286</xdr:rowOff>
    </xdr:from>
    <xdr:to>
      <xdr:col>4</xdr:col>
      <xdr:colOff>1117600</xdr:colOff>
      <xdr:row>33</xdr:row>
      <xdr:rowOff>228155</xdr:rowOff>
    </xdr:to>
    <xdr:cxnSp macro="">
      <xdr:nvCxnSpPr>
        <xdr:cNvPr id="109" name="直線コネクタ 108"/>
        <xdr:cNvCxnSpPr/>
      </xdr:nvCxnSpPr>
      <xdr:spPr bwMode="auto">
        <a:xfrm>
          <a:off x="5003800" y="6130836"/>
          <a:ext cx="647700" cy="2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26636</xdr:rowOff>
    </xdr:from>
    <xdr:ext cx="762000" cy="259045"/>
    <xdr:sp macro="" textlink="">
      <xdr:nvSpPr>
        <xdr:cNvPr id="110" name="人口1人当たり決算額の推移平均値テキスト445"/>
        <xdr:cNvSpPr txBox="1"/>
      </xdr:nvSpPr>
      <xdr:spPr>
        <a:xfrm>
          <a:off x="5740400" y="6636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206286</xdr:rowOff>
    </xdr:from>
    <xdr:to>
      <xdr:col>4</xdr:col>
      <xdr:colOff>469900</xdr:colOff>
      <xdr:row>33</xdr:row>
      <xdr:rowOff>216535</xdr:rowOff>
    </xdr:to>
    <xdr:cxnSp macro="">
      <xdr:nvCxnSpPr>
        <xdr:cNvPr id="112" name="直線コネクタ 111"/>
        <xdr:cNvCxnSpPr/>
      </xdr:nvCxnSpPr>
      <xdr:spPr bwMode="auto">
        <a:xfrm flipV="1">
          <a:off x="4305300" y="6130836"/>
          <a:ext cx="698500" cy="1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4" name="テキスト ボックス 113"/>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216535</xdr:rowOff>
    </xdr:from>
    <xdr:to>
      <xdr:col>3</xdr:col>
      <xdr:colOff>904875</xdr:colOff>
      <xdr:row>33</xdr:row>
      <xdr:rowOff>264046</xdr:rowOff>
    </xdr:to>
    <xdr:cxnSp macro="">
      <xdr:nvCxnSpPr>
        <xdr:cNvPr id="115" name="直線コネクタ 114"/>
        <xdr:cNvCxnSpPr/>
      </xdr:nvCxnSpPr>
      <xdr:spPr bwMode="auto">
        <a:xfrm flipV="1">
          <a:off x="3606800" y="6141085"/>
          <a:ext cx="698500" cy="4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7" name="テキスト ボックス 116"/>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264046</xdr:rowOff>
    </xdr:from>
    <xdr:to>
      <xdr:col>3</xdr:col>
      <xdr:colOff>206375</xdr:colOff>
      <xdr:row>33</xdr:row>
      <xdr:rowOff>305422</xdr:rowOff>
    </xdr:to>
    <xdr:cxnSp macro="">
      <xdr:nvCxnSpPr>
        <xdr:cNvPr id="118" name="直線コネクタ 117"/>
        <xdr:cNvCxnSpPr/>
      </xdr:nvCxnSpPr>
      <xdr:spPr bwMode="auto">
        <a:xfrm flipV="1">
          <a:off x="2908300" y="6188596"/>
          <a:ext cx="698500" cy="41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177355</xdr:rowOff>
    </xdr:from>
    <xdr:to>
      <xdr:col>5</xdr:col>
      <xdr:colOff>34925</xdr:colOff>
      <xdr:row>33</xdr:row>
      <xdr:rowOff>278955</xdr:rowOff>
    </xdr:to>
    <xdr:sp macro="" textlink="">
      <xdr:nvSpPr>
        <xdr:cNvPr id="128" name="円/楕円 127"/>
        <xdr:cNvSpPr/>
      </xdr:nvSpPr>
      <xdr:spPr bwMode="auto">
        <a:xfrm>
          <a:off x="5600700" y="610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85932</xdr:rowOff>
    </xdr:from>
    <xdr:ext cx="762000" cy="259045"/>
    <xdr:sp macro="" textlink="">
      <xdr:nvSpPr>
        <xdr:cNvPr id="129" name="人口1人当たり決算額の推移該当値テキスト445"/>
        <xdr:cNvSpPr txBox="1"/>
      </xdr:nvSpPr>
      <xdr:spPr>
        <a:xfrm>
          <a:off x="5740400" y="601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26,845</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155486</xdr:rowOff>
    </xdr:from>
    <xdr:to>
      <xdr:col>4</xdr:col>
      <xdr:colOff>520700</xdr:colOff>
      <xdr:row>33</xdr:row>
      <xdr:rowOff>257086</xdr:rowOff>
    </xdr:to>
    <xdr:sp macro="" textlink="">
      <xdr:nvSpPr>
        <xdr:cNvPr id="130" name="円/楕円 129"/>
        <xdr:cNvSpPr/>
      </xdr:nvSpPr>
      <xdr:spPr bwMode="auto">
        <a:xfrm>
          <a:off x="4953000" y="608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95813</xdr:rowOff>
    </xdr:from>
    <xdr:ext cx="736600" cy="259045"/>
    <xdr:sp macro="" textlink="">
      <xdr:nvSpPr>
        <xdr:cNvPr id="131" name="テキスト ボックス 130"/>
        <xdr:cNvSpPr txBox="1"/>
      </xdr:nvSpPr>
      <xdr:spPr>
        <a:xfrm>
          <a:off x="4622800" y="584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27,419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165735</xdr:rowOff>
    </xdr:from>
    <xdr:to>
      <xdr:col>3</xdr:col>
      <xdr:colOff>955675</xdr:colOff>
      <xdr:row>33</xdr:row>
      <xdr:rowOff>267335</xdr:rowOff>
    </xdr:to>
    <xdr:sp macro="" textlink="">
      <xdr:nvSpPr>
        <xdr:cNvPr id="132" name="円/楕円 131"/>
        <xdr:cNvSpPr/>
      </xdr:nvSpPr>
      <xdr:spPr bwMode="auto">
        <a:xfrm>
          <a:off x="4254500" y="609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106062</xdr:rowOff>
    </xdr:from>
    <xdr:ext cx="762000" cy="259045"/>
    <xdr:sp macro="" textlink="">
      <xdr:nvSpPr>
        <xdr:cNvPr id="133" name="テキスト ボックス 132"/>
        <xdr:cNvSpPr txBox="1"/>
      </xdr:nvSpPr>
      <xdr:spPr>
        <a:xfrm>
          <a:off x="3924300" y="58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27,150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213246</xdr:rowOff>
    </xdr:from>
    <xdr:to>
      <xdr:col>3</xdr:col>
      <xdr:colOff>257175</xdr:colOff>
      <xdr:row>33</xdr:row>
      <xdr:rowOff>314846</xdr:rowOff>
    </xdr:to>
    <xdr:sp macro="" textlink="">
      <xdr:nvSpPr>
        <xdr:cNvPr id="134" name="円/楕円 133"/>
        <xdr:cNvSpPr/>
      </xdr:nvSpPr>
      <xdr:spPr bwMode="auto">
        <a:xfrm>
          <a:off x="3556000" y="613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153573</xdr:rowOff>
    </xdr:from>
    <xdr:ext cx="762000" cy="259045"/>
    <xdr:sp macro="" textlink="">
      <xdr:nvSpPr>
        <xdr:cNvPr id="135" name="テキスト ボックス 134"/>
        <xdr:cNvSpPr txBox="1"/>
      </xdr:nvSpPr>
      <xdr:spPr>
        <a:xfrm>
          <a:off x="3225800" y="590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25,903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254622</xdr:rowOff>
    </xdr:from>
    <xdr:to>
      <xdr:col>2</xdr:col>
      <xdr:colOff>692150</xdr:colOff>
      <xdr:row>34</xdr:row>
      <xdr:rowOff>13322</xdr:rowOff>
    </xdr:to>
    <xdr:sp macro="" textlink="">
      <xdr:nvSpPr>
        <xdr:cNvPr id="136" name="円/楕円 135"/>
        <xdr:cNvSpPr/>
      </xdr:nvSpPr>
      <xdr:spPr bwMode="auto">
        <a:xfrm>
          <a:off x="2857500" y="617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23499</xdr:rowOff>
    </xdr:from>
    <xdr:ext cx="762000" cy="259045"/>
    <xdr:sp macro="" textlink="">
      <xdr:nvSpPr>
        <xdr:cNvPr id="137" name="テキスト ボックス 136"/>
        <xdr:cNvSpPr txBox="1"/>
      </xdr:nvSpPr>
      <xdr:spPr>
        <a:xfrm>
          <a:off x="2527300" y="59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実質収支の恒常的な黒字化を目指すため、行財政改革プラン・プログラムの実施や歳出全般にわたる効率化・合理化を進め、財政構造健全化のための取り組みを継続して実施しているが、平成2</a:t>
          </a:r>
          <a:r>
            <a:rPr lang="en-US" altLang="ja-JP" sz="1300" b="0" i="0" baseline="0">
              <a:solidFill>
                <a:schemeClr val="dk1"/>
              </a:solidFill>
              <a:effectLst/>
              <a:latin typeface="+mn-lt"/>
              <a:ea typeface="+mn-ea"/>
              <a:cs typeface="+mn-cs"/>
            </a:rPr>
            <a:t>6</a:t>
          </a:r>
          <a:r>
            <a:rPr lang="ja-JP" altLang="ja-JP" sz="1300" b="0" i="0" baseline="0">
              <a:solidFill>
                <a:schemeClr val="dk1"/>
              </a:solidFill>
              <a:effectLst/>
              <a:latin typeface="+mn-lt"/>
              <a:ea typeface="+mn-ea"/>
              <a:cs typeface="+mn-cs"/>
            </a:rPr>
            <a:t>年度においては実質単年度収支は赤字となり、財政調整基金残高は減少したが、実質赤字額は発生していない結果となった。</a:t>
          </a:r>
          <a:endParaRPr lang="ja-JP" altLang="ja-JP" sz="1300">
            <a:effectLst/>
          </a:endParaRPr>
        </a:p>
        <a:p>
          <a:pPr rtl="0"/>
          <a:r>
            <a:rPr lang="ja-JP" altLang="ja-JP" sz="1300" b="0" i="0" baseline="0">
              <a:solidFill>
                <a:schemeClr val="dk1"/>
              </a:solidFill>
              <a:effectLst/>
              <a:latin typeface="+mn-lt"/>
              <a:ea typeface="+mn-ea"/>
              <a:cs typeface="+mn-cs"/>
            </a:rPr>
            <a:t>　今後、大規模プロジェクトの実施が想定されるが、行財政改革プラン、財政プランに基づく着実な取り組みにより、継続可能な財政基盤づくりに努めていく。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病院事業会計は患者数の減少等により</a:t>
          </a:r>
          <a:r>
            <a:rPr lang="en-US" altLang="ja-JP" sz="1400" b="0" i="0" baseline="0">
              <a:solidFill>
                <a:schemeClr val="dk1"/>
              </a:solidFill>
              <a:effectLst/>
              <a:latin typeface="+mn-lt"/>
              <a:ea typeface="+mn-ea"/>
              <a:cs typeface="+mn-cs"/>
            </a:rPr>
            <a:t>H26</a:t>
          </a:r>
          <a:r>
            <a:rPr lang="ja-JP" altLang="ja-JP" sz="1400" b="0" i="0" baseline="0">
              <a:solidFill>
                <a:schemeClr val="dk1"/>
              </a:solidFill>
              <a:effectLst/>
              <a:latin typeface="+mn-lt"/>
              <a:ea typeface="+mn-ea"/>
              <a:cs typeface="+mn-cs"/>
            </a:rPr>
            <a:t>年度は資金不足（赤字）が生じた。　</a:t>
          </a:r>
          <a:endParaRPr lang="ja-JP" altLang="ja-JP" sz="1800">
            <a:effectLst/>
          </a:endParaRPr>
        </a:p>
        <a:p>
          <a:pPr rtl="0"/>
          <a:r>
            <a:rPr lang="ja-JP" altLang="ja-JP" sz="1400" b="0" i="0" baseline="0">
              <a:solidFill>
                <a:schemeClr val="dk1"/>
              </a:solidFill>
              <a:effectLst/>
              <a:latin typeface="+mn-lt"/>
              <a:ea typeface="+mn-ea"/>
              <a:cs typeface="+mn-cs"/>
            </a:rPr>
            <a:t>　自動車運送事業会計も、利用者の減少等によりここ数年赤字が続いている。しかし、一般会計やその他の公営企業等を含む連結ベースでの実質収支は黒字となっている。</a:t>
          </a:r>
          <a:endParaRPr lang="ja-JP" altLang="ja-JP" sz="1800">
            <a:effectLst/>
          </a:endParaRPr>
        </a:p>
        <a:p>
          <a:pPr rtl="0"/>
          <a:r>
            <a:rPr lang="ja-JP" altLang="ja-JP" sz="1400" b="0" i="0" baseline="0">
              <a:solidFill>
                <a:schemeClr val="dk1"/>
              </a:solidFill>
              <a:effectLst/>
              <a:latin typeface="+mn-lt"/>
              <a:ea typeface="+mn-ea"/>
              <a:cs typeface="+mn-cs"/>
            </a:rPr>
            <a:t>　公営企業及び準公営企業については、公営企業の基本に則り、中期的な経営計画に基づき、積極的な収入確保と経費削減による経営基盤の強化を図ることにより自律的な経営が原則となっており、その結果として一般会計からの負担が適正な水準となるように見直すこととしている。</a:t>
          </a:r>
          <a:endParaRPr lang="ja-JP" altLang="ja-JP" sz="1800">
            <a:effectLst/>
          </a:endParaRPr>
        </a:p>
        <a:p>
          <a:pPr rtl="0"/>
          <a:r>
            <a:rPr lang="ja-JP" altLang="ja-JP" sz="1400" b="0" i="0" baseline="0">
              <a:solidFill>
                <a:schemeClr val="dk1"/>
              </a:solidFill>
              <a:effectLst/>
              <a:latin typeface="+mn-lt"/>
              <a:ea typeface="+mn-ea"/>
              <a:cs typeface="+mn-cs"/>
            </a:rPr>
            <a:t>　水道事業会計は、事業のコスト削減をはじめ、起債償還額のピークを超えたことに伴う歳出減少により実質収支が黒字で、標準財政規模に占める割合が最も大きく、その割合は年々増加している。</a:t>
          </a:r>
          <a:endParaRPr lang="ja-JP" altLang="ja-JP" sz="1800">
            <a:effectLst/>
          </a:endParaRPr>
        </a:p>
        <a:p>
          <a:pPr rtl="0"/>
          <a:r>
            <a:rPr lang="ja-JP" altLang="ja-JP" sz="1400" b="0" i="0" baseline="0">
              <a:solidFill>
                <a:schemeClr val="dk1"/>
              </a:solidFill>
              <a:effectLst/>
              <a:latin typeface="+mn-lt"/>
              <a:ea typeface="+mn-ea"/>
              <a:cs typeface="+mn-cs"/>
            </a:rPr>
            <a:t>　次に割合が大きい一般会計も、補助費や建設事業費、人件費等の経費削減や交付税措置のある有利な起債の活用により、年々その比率が増加している。</a:t>
          </a:r>
          <a:endParaRPr lang="ja-JP" altLang="ja-JP" sz="1800">
            <a:effectLst/>
          </a:endParaRPr>
        </a:p>
        <a:p>
          <a:pPr rtl="0"/>
          <a:r>
            <a:rPr lang="ja-JP" altLang="ja-JP" sz="1400" b="0" i="0" baseline="0">
              <a:solidFill>
                <a:schemeClr val="dk1"/>
              </a:solidFill>
              <a:effectLst/>
              <a:latin typeface="+mn-lt"/>
              <a:ea typeface="+mn-ea"/>
              <a:cs typeface="+mn-cs"/>
            </a:rPr>
            <a:t>　今後も行財政改革プランに基づき、補助金･負担金の見直しと財源の確保、公債費の適正化、公営企業・準公営企業の見直しなどにより、行政の効率化に努め財政の健全化を図っていく。</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元利償還金等は</a:t>
          </a:r>
          <a:r>
            <a:rPr lang="ja-JP" altLang="en-US" sz="1400" b="0" i="0" baseline="0">
              <a:solidFill>
                <a:schemeClr val="dk1"/>
              </a:solidFill>
              <a:effectLst/>
              <a:latin typeface="+mn-lt"/>
              <a:ea typeface="+mn-ea"/>
              <a:cs typeface="+mn-cs"/>
            </a:rPr>
            <a:t>特殊要因であった</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土地開発公社経営健全化対策事業の一括償還</a:t>
          </a:r>
          <a:r>
            <a:rPr lang="ja-JP" altLang="en-US" sz="1400" b="0" i="0" baseline="0">
              <a:solidFill>
                <a:schemeClr val="dk1"/>
              </a:solidFill>
              <a:effectLst/>
              <a:latin typeface="+mn-lt"/>
              <a:ea typeface="+mn-ea"/>
              <a:cs typeface="+mn-cs"/>
            </a:rPr>
            <a:t>分</a:t>
          </a:r>
          <a:r>
            <a:rPr lang="ja-JP" altLang="ja-JP" sz="1400" b="0" i="0" baseline="0">
              <a:solidFill>
                <a:schemeClr val="dk1"/>
              </a:solidFill>
              <a:effectLst/>
              <a:latin typeface="+mn-lt"/>
              <a:ea typeface="+mn-ea"/>
              <a:cs typeface="+mn-cs"/>
            </a:rPr>
            <a:t>を除くと、国の経済対策に呼応した公共投資の実施等により、概ね増加傾向にある。</a:t>
          </a:r>
          <a:endParaRPr lang="ja-JP" altLang="ja-JP" sz="1800">
            <a:effectLst/>
          </a:endParaRPr>
        </a:p>
        <a:p>
          <a:pPr rtl="0"/>
          <a:r>
            <a:rPr lang="ja-JP" altLang="ja-JP" sz="1400" b="0" i="0" baseline="0">
              <a:solidFill>
                <a:schemeClr val="dk1"/>
              </a:solidFill>
              <a:effectLst/>
              <a:latin typeface="+mn-lt"/>
              <a:ea typeface="+mn-ea"/>
              <a:cs typeface="+mn-cs"/>
            </a:rPr>
            <a:t>　臨時財政対策債や合併特例債など交付税措置のある比較的有利な市債の活用や、公債費負担の平準化を図り、実質公債費比率の抑制に努めていく。</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新ごみ処理施設整備事業及び青森市・浪岡町合併に伴うまちづくり関連事業の実施等により、地方債残高が将来負担額の大半を占めているが、財政プランに基づき投資的経費における新規の市債発行額を基本的に100億円程度に抑制する取組みを実施してきたことなどにより、投資的経費に充当する市債の残高は減少している。</a:t>
          </a:r>
          <a:endParaRPr lang="ja-JP" altLang="ja-JP" sz="1800">
            <a:effectLst/>
          </a:endParaRPr>
        </a:p>
        <a:p>
          <a:pPr rtl="0" eaLnBrk="1" fontAlgn="auto" latinLnBrk="0" hangingPunct="1"/>
          <a:r>
            <a:rPr lang="ja-JP" altLang="ja-JP" sz="1400" b="0" i="0" baseline="0">
              <a:solidFill>
                <a:schemeClr val="dk1"/>
              </a:solidFill>
              <a:effectLst/>
              <a:latin typeface="+mn-lt"/>
              <a:ea typeface="+mn-ea"/>
              <a:cs typeface="+mn-cs"/>
            </a:rPr>
            <a:t>　充当可能財源等のうち、充当可能基金は年々増加傾向にあったものの、平成</a:t>
          </a:r>
          <a:r>
            <a:rPr lang="en-US" altLang="ja-JP" sz="1400" b="0" i="0" baseline="0">
              <a:solidFill>
                <a:schemeClr val="dk1"/>
              </a:solidFill>
              <a:effectLst/>
              <a:latin typeface="+mn-lt"/>
              <a:ea typeface="+mn-ea"/>
              <a:cs typeface="+mn-cs"/>
            </a:rPr>
            <a:t>24</a:t>
          </a:r>
          <a:r>
            <a:rPr lang="ja-JP" altLang="ja-JP" sz="1400" b="0" i="0" baseline="0">
              <a:solidFill>
                <a:schemeClr val="dk1"/>
              </a:solidFill>
              <a:effectLst/>
              <a:latin typeface="+mn-lt"/>
              <a:ea typeface="+mn-ea"/>
              <a:cs typeface="+mn-cs"/>
            </a:rPr>
            <a:t>年度以降は減少している。その要因としては、財源調整のため、財政調整基金や減債基金などの取り崩し額の増加が挙げられる。</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128995082</v>
      </c>
      <c r="BO4" s="349"/>
      <c r="BP4" s="349"/>
      <c r="BQ4" s="349"/>
      <c r="BR4" s="349"/>
      <c r="BS4" s="349"/>
      <c r="BT4" s="349"/>
      <c r="BU4" s="350"/>
      <c r="BV4" s="348">
        <v>135119816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3.6</v>
      </c>
      <c r="CU4" s="355"/>
      <c r="CV4" s="355"/>
      <c r="CW4" s="355"/>
      <c r="CX4" s="355"/>
      <c r="CY4" s="355"/>
      <c r="CZ4" s="355"/>
      <c r="DA4" s="356"/>
      <c r="DB4" s="354">
        <v>2.2999999999999998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125475857</v>
      </c>
      <c r="BO5" s="386"/>
      <c r="BP5" s="386"/>
      <c r="BQ5" s="386"/>
      <c r="BR5" s="386"/>
      <c r="BS5" s="386"/>
      <c r="BT5" s="386"/>
      <c r="BU5" s="387"/>
      <c r="BV5" s="385">
        <v>132961041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91.1</v>
      </c>
      <c r="CU5" s="383"/>
      <c r="CV5" s="383"/>
      <c r="CW5" s="383"/>
      <c r="CX5" s="383"/>
      <c r="CY5" s="383"/>
      <c r="CZ5" s="383"/>
      <c r="DA5" s="384"/>
      <c r="DB5" s="382">
        <v>90</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3519225</v>
      </c>
      <c r="BO6" s="386"/>
      <c r="BP6" s="386"/>
      <c r="BQ6" s="386"/>
      <c r="BR6" s="386"/>
      <c r="BS6" s="386"/>
      <c r="BT6" s="386"/>
      <c r="BU6" s="387"/>
      <c r="BV6" s="385">
        <v>2158775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98.3</v>
      </c>
      <c r="CU6" s="423"/>
      <c r="CV6" s="423"/>
      <c r="CW6" s="423"/>
      <c r="CX6" s="423"/>
      <c r="CY6" s="423"/>
      <c r="CZ6" s="423"/>
      <c r="DA6" s="424"/>
      <c r="DB6" s="422">
        <v>97.4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981522</v>
      </c>
      <c r="BO7" s="386"/>
      <c r="BP7" s="386"/>
      <c r="BQ7" s="386"/>
      <c r="BR7" s="386"/>
      <c r="BS7" s="386"/>
      <c r="BT7" s="386"/>
      <c r="BU7" s="387"/>
      <c r="BV7" s="385">
        <v>563359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69734099</v>
      </c>
      <c r="CU7" s="386"/>
      <c r="CV7" s="386"/>
      <c r="CW7" s="386"/>
      <c r="CX7" s="386"/>
      <c r="CY7" s="386"/>
      <c r="CZ7" s="386"/>
      <c r="DA7" s="387"/>
      <c r="DB7" s="385">
        <v>69664149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2537703</v>
      </c>
      <c r="BO8" s="386"/>
      <c r="BP8" s="386"/>
      <c r="BQ8" s="386"/>
      <c r="BR8" s="386"/>
      <c r="BS8" s="386"/>
      <c r="BT8" s="386"/>
      <c r="BU8" s="387"/>
      <c r="BV8" s="385">
        <v>1595416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0.53</v>
      </c>
      <c r="CU8" s="426"/>
      <c r="CV8" s="426"/>
      <c r="CW8" s="426"/>
      <c r="CX8" s="426"/>
      <c r="CY8" s="426"/>
      <c r="CZ8" s="426"/>
      <c r="DA8" s="427"/>
      <c r="DB8" s="425">
        <v>0.53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299520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942287</v>
      </c>
      <c r="BO9" s="386"/>
      <c r="BP9" s="386"/>
      <c r="BQ9" s="386"/>
      <c r="BR9" s="386"/>
      <c r="BS9" s="386"/>
      <c r="BT9" s="386"/>
      <c r="BU9" s="387"/>
      <c r="BV9" s="385">
        <v>41100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20.2</v>
      </c>
      <c r="CU9" s="383"/>
      <c r="CV9" s="383"/>
      <c r="CW9" s="383"/>
      <c r="CX9" s="383"/>
      <c r="CY9" s="383"/>
      <c r="CZ9" s="383"/>
      <c r="DA9" s="384"/>
      <c r="DB9" s="382">
        <v>19.600000000000001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311379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7885</v>
      </c>
      <c r="BO10" s="386"/>
      <c r="BP10" s="386"/>
      <c r="BQ10" s="386"/>
      <c r="BR10" s="386"/>
      <c r="BS10" s="386"/>
      <c r="BT10" s="386"/>
      <c r="BU10" s="387"/>
      <c r="BV10" s="385">
        <v>7129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295898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4000000</v>
      </c>
      <c r="BO12" s="386"/>
      <c r="BP12" s="386"/>
      <c r="BQ12" s="386"/>
      <c r="BR12" s="386"/>
      <c r="BS12" s="386"/>
      <c r="BT12" s="386"/>
      <c r="BU12" s="387"/>
      <c r="BV12" s="385">
        <v>1341960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295062</v>
      </c>
      <c r="S13" s="467"/>
      <c r="T13" s="467"/>
      <c r="U13" s="467"/>
      <c r="V13" s="468"/>
      <c r="W13" s="401" t="s">
        <v>124</v>
      </c>
      <c r="X13" s="402"/>
      <c r="Y13" s="402"/>
      <c r="Z13" s="402"/>
      <c r="AA13" s="402"/>
      <c r="AB13" s="392"/>
      <c r="AC13" s="436">
        <v>4382</v>
      </c>
      <c r="AD13" s="437"/>
      <c r="AE13" s="437"/>
      <c r="AF13" s="437"/>
      <c r="AG13" s="476"/>
      <c r="AH13" s="436">
        <v>5724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-3049828</v>
      </c>
      <c r="BO13" s="386"/>
      <c r="BP13" s="386"/>
      <c r="BQ13" s="386"/>
      <c r="BR13" s="386"/>
      <c r="BS13" s="386"/>
      <c r="BT13" s="386"/>
      <c r="BU13" s="387"/>
      <c r="BV13" s="385">
        <v>-1293731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13.8</v>
      </c>
      <c r="CU13" s="383"/>
      <c r="CV13" s="383"/>
      <c r="CW13" s="383"/>
      <c r="CX13" s="383"/>
      <c r="CY13" s="383"/>
      <c r="CZ13" s="383"/>
      <c r="DA13" s="384"/>
      <c r="DB13" s="382">
        <v>13.6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298416</v>
      </c>
      <c r="S14" s="467"/>
      <c r="T14" s="467"/>
      <c r="U14" s="467"/>
      <c r="V14" s="468"/>
      <c r="W14" s="375"/>
      <c r="X14" s="376"/>
      <c r="Y14" s="376"/>
      <c r="Z14" s="376"/>
      <c r="AA14" s="376"/>
      <c r="AB14" s="365"/>
      <c r="AC14" s="469">
        <v>3.4</v>
      </c>
      <c r="AD14" s="470"/>
      <c r="AE14" s="470"/>
      <c r="AF14" s="470"/>
      <c r="AG14" s="471"/>
      <c r="AH14" s="469">
        <v>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126.2</v>
      </c>
      <c r="CU14" s="481"/>
      <c r="CV14" s="481"/>
      <c r="CW14" s="481"/>
      <c r="CX14" s="481"/>
      <c r="CY14" s="481"/>
      <c r="CZ14" s="481"/>
      <c r="DA14" s="482"/>
      <c r="DB14" s="480">
        <v>127.6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297576</v>
      </c>
      <c r="S15" s="467"/>
      <c r="T15" s="467"/>
      <c r="U15" s="467"/>
      <c r="V15" s="468"/>
      <c r="W15" s="401" t="s">
        <v>131</v>
      </c>
      <c r="X15" s="402"/>
      <c r="Y15" s="402"/>
      <c r="Z15" s="402"/>
      <c r="AA15" s="402"/>
      <c r="AB15" s="392"/>
      <c r="AC15" s="436">
        <v>19341</v>
      </c>
      <c r="AD15" s="437"/>
      <c r="AE15" s="437"/>
      <c r="AF15" s="437"/>
      <c r="AG15" s="476"/>
      <c r="AH15" s="436">
        <v>23147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29244175</v>
      </c>
      <c r="BO15" s="349"/>
      <c r="BP15" s="349"/>
      <c r="BQ15" s="349"/>
      <c r="BR15" s="349"/>
      <c r="BS15" s="349"/>
      <c r="BT15" s="349"/>
      <c r="BU15" s="350"/>
      <c r="BV15" s="348">
        <v>29170944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15.2</v>
      </c>
      <c r="AD16" s="470"/>
      <c r="AE16" s="470"/>
      <c r="AF16" s="470"/>
      <c r="AG16" s="471"/>
      <c r="AH16" s="469">
        <v>16.2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55109519</v>
      </c>
      <c r="BO16" s="386"/>
      <c r="BP16" s="386"/>
      <c r="BQ16" s="386"/>
      <c r="BR16" s="386"/>
      <c r="BS16" s="386"/>
      <c r="BT16" s="386"/>
      <c r="BU16" s="387"/>
      <c r="BV16" s="385">
        <v>54805022</v>
      </c>
      <c r="BW16" s="386"/>
      <c r="BX16" s="386"/>
      <c r="BY16" s="386"/>
      <c r="BZ16" s="386"/>
      <c r="CA16" s="386"/>
      <c r="CB16" s="386"/>
      <c r="CC16" s="387"/>
      <c r="CD16" s="152"/>
      <c r="CE16" s="492" t="s">
        <v>137</v>
      </c>
      <c r="CF16" s="492"/>
      <c r="CG16" s="492"/>
      <c r="CH16" s="492"/>
      <c r="CI16" s="492"/>
      <c r="CJ16" s="492"/>
      <c r="CK16" s="492"/>
      <c r="CL16" s="492"/>
      <c r="CM16" s="492"/>
      <c r="CN16" s="492"/>
      <c r="CO16" s="492"/>
      <c r="CP16" s="492"/>
      <c r="CQ16" s="492"/>
      <c r="CR16" s="492"/>
      <c r="CS16" s="493"/>
      <c r="CT16" s="382">
        <v>12.3</v>
      </c>
      <c r="CU16" s="383"/>
      <c r="CV16" s="383"/>
      <c r="CW16" s="383"/>
      <c r="CX16" s="383"/>
      <c r="CY16" s="383"/>
      <c r="CZ16" s="383"/>
      <c r="DA16" s="384"/>
      <c r="DB16" s="382">
        <v>13</v>
      </c>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135</v>
      </c>
      <c r="S17" s="487"/>
      <c r="T17" s="487"/>
      <c r="U17" s="487"/>
      <c r="V17" s="488"/>
      <c r="W17" s="401" t="s">
        <v>139</v>
      </c>
      <c r="X17" s="402"/>
      <c r="Y17" s="402"/>
      <c r="Z17" s="402"/>
      <c r="AA17" s="402"/>
      <c r="AB17" s="392"/>
      <c r="AC17" s="436">
        <v>103571</v>
      </c>
      <c r="AD17" s="437"/>
      <c r="AE17" s="437"/>
      <c r="AF17" s="437"/>
      <c r="AG17" s="476"/>
      <c r="AH17" s="436">
        <v>111754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37727719</v>
      </c>
      <c r="BO17" s="386"/>
      <c r="BP17" s="386"/>
      <c r="BQ17" s="386"/>
      <c r="BR17" s="386"/>
      <c r="BS17" s="386"/>
      <c r="BT17" s="386"/>
      <c r="BU17" s="387"/>
      <c r="BV17" s="385">
        <v>37779635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824.61</v>
      </c>
      <c r="M18" s="498"/>
      <c r="N18" s="498"/>
      <c r="O18" s="498"/>
      <c r="P18" s="498"/>
      <c r="Q18" s="498"/>
      <c r="R18" s="499"/>
      <c r="S18" s="499"/>
      <c r="T18" s="499"/>
      <c r="U18" s="499"/>
      <c r="V18" s="500"/>
      <c r="W18" s="403"/>
      <c r="X18" s="404"/>
      <c r="Y18" s="404"/>
      <c r="Z18" s="404"/>
      <c r="AA18" s="404"/>
      <c r="AB18" s="395"/>
      <c r="AC18" s="501">
        <v>81.400000000000006</v>
      </c>
      <c r="AD18" s="502"/>
      <c r="AE18" s="502"/>
      <c r="AF18" s="502"/>
      <c r="AG18" s="503"/>
      <c r="AH18" s="501">
        <v>78.2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65769928</v>
      </c>
      <c r="BO18" s="386"/>
      <c r="BP18" s="386"/>
      <c r="BQ18" s="386"/>
      <c r="BR18" s="386"/>
      <c r="BS18" s="386"/>
      <c r="BT18" s="386"/>
      <c r="BU18" s="387"/>
      <c r="BV18" s="385">
        <v>65140732</v>
      </c>
      <c r="BW18" s="386"/>
      <c r="BX18" s="386"/>
      <c r="BY18" s="386"/>
      <c r="BZ18" s="386"/>
      <c r="CA18" s="386"/>
      <c r="CB18" s="386"/>
      <c r="CC18" s="387"/>
      <c r="CD18" s="152"/>
      <c r="CE18" s="492" t="s">
        <v>143</v>
      </c>
      <c r="CF18" s="492"/>
      <c r="CG18" s="492"/>
      <c r="CH18" s="492"/>
      <c r="CI18" s="492"/>
      <c r="CJ18" s="492"/>
      <c r="CK18" s="492"/>
      <c r="CL18" s="492"/>
      <c r="CM18" s="492"/>
      <c r="CN18" s="492"/>
      <c r="CO18" s="492"/>
      <c r="CP18" s="492"/>
      <c r="CQ18" s="492"/>
      <c r="CR18" s="492"/>
      <c r="CS18" s="493"/>
      <c r="CT18" s="382">
        <v>3.4</v>
      </c>
      <c r="CU18" s="383"/>
      <c r="CV18" s="383"/>
      <c r="CW18" s="383"/>
      <c r="CX18" s="383"/>
      <c r="CY18" s="383"/>
      <c r="CZ18" s="383"/>
      <c r="DA18" s="384"/>
      <c r="DB18" s="382" t="s">
        <v>112</v>
      </c>
      <c r="DC18" s="383"/>
      <c r="DD18" s="383"/>
      <c r="DE18" s="383"/>
      <c r="DF18" s="383"/>
      <c r="DG18" s="383"/>
      <c r="DH18" s="383"/>
      <c r="DI18" s="384"/>
      <c r="DJ18" s="137"/>
      <c r="DK18" s="137"/>
      <c r="DL18" s="137"/>
      <c r="DM18" s="137"/>
      <c r="DN18" s="137"/>
      <c r="DO18" s="137"/>
    </row>
    <row r="19" spans="1:119" ht="18.75" customHeight="1" thickBot="1" x14ac:dyDescent="0.2">
      <c r="A19" s="138"/>
      <c r="B19" s="496" t="s">
        <v>144</v>
      </c>
      <c r="C19" s="428"/>
      <c r="D19" s="428"/>
      <c r="E19" s="497"/>
      <c r="F19" s="497"/>
      <c r="G19" s="497"/>
      <c r="H19" s="497"/>
      <c r="I19" s="497"/>
      <c r="J19" s="497"/>
      <c r="K19" s="497"/>
      <c r="L19" s="505">
        <v>363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82103765</v>
      </c>
      <c r="BO19" s="386"/>
      <c r="BP19" s="386"/>
      <c r="BQ19" s="386"/>
      <c r="BR19" s="386"/>
      <c r="BS19" s="386"/>
      <c r="BT19" s="386"/>
      <c r="BU19" s="387"/>
      <c r="BV19" s="385">
        <v>84303786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146</v>
      </c>
      <c r="C20" s="428"/>
      <c r="D20" s="428"/>
      <c r="E20" s="497"/>
      <c r="F20" s="497"/>
      <c r="G20" s="497"/>
      <c r="H20" s="497"/>
      <c r="I20" s="497"/>
      <c r="J20" s="497"/>
      <c r="K20" s="497"/>
      <c r="L20" s="505">
        <v>119413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164825717</v>
      </c>
      <c r="BO23" s="386"/>
      <c r="BP23" s="386"/>
      <c r="BQ23" s="386"/>
      <c r="BR23" s="386"/>
      <c r="BS23" s="386"/>
      <c r="BT23" s="386"/>
      <c r="BU23" s="387"/>
      <c r="BV23" s="385">
        <v>167042465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155</v>
      </c>
      <c r="F24" s="415"/>
      <c r="G24" s="415"/>
      <c r="H24" s="415"/>
      <c r="I24" s="415"/>
      <c r="J24" s="415"/>
      <c r="K24" s="416"/>
      <c r="L24" s="436">
        <v>1</v>
      </c>
      <c r="M24" s="437"/>
      <c r="N24" s="437"/>
      <c r="O24" s="437"/>
      <c r="P24" s="476"/>
      <c r="Q24" s="436">
        <v>8500</v>
      </c>
      <c r="R24" s="437"/>
      <c r="S24" s="437"/>
      <c r="T24" s="437"/>
      <c r="U24" s="437"/>
      <c r="V24" s="476"/>
      <c r="W24" s="531"/>
      <c r="X24" s="519"/>
      <c r="Y24" s="520"/>
      <c r="Z24" s="435" t="s">
        <v>156</v>
      </c>
      <c r="AA24" s="415"/>
      <c r="AB24" s="415"/>
      <c r="AC24" s="415"/>
      <c r="AD24" s="415"/>
      <c r="AE24" s="415"/>
      <c r="AF24" s="415"/>
      <c r="AG24" s="416"/>
      <c r="AH24" s="436">
        <v>1397</v>
      </c>
      <c r="AI24" s="437"/>
      <c r="AJ24" s="437"/>
      <c r="AK24" s="437"/>
      <c r="AL24" s="476"/>
      <c r="AM24" s="436">
        <v>4407535</v>
      </c>
      <c r="AN24" s="437"/>
      <c r="AO24" s="437"/>
      <c r="AP24" s="437"/>
      <c r="AQ24" s="437"/>
      <c r="AR24" s="476"/>
      <c r="AS24" s="436">
        <v>3155</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96150106</v>
      </c>
      <c r="BO24" s="386"/>
      <c r="BP24" s="386"/>
      <c r="BQ24" s="386"/>
      <c r="BR24" s="386"/>
      <c r="BS24" s="386"/>
      <c r="BT24" s="386"/>
      <c r="BU24" s="387"/>
      <c r="BV24" s="385">
        <v>97331893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158</v>
      </c>
      <c r="F25" s="415"/>
      <c r="G25" s="415"/>
      <c r="H25" s="415"/>
      <c r="I25" s="415"/>
      <c r="J25" s="415"/>
      <c r="K25" s="416"/>
      <c r="L25" s="436">
        <v>1</v>
      </c>
      <c r="M25" s="437"/>
      <c r="N25" s="437"/>
      <c r="O25" s="437"/>
      <c r="P25" s="476"/>
      <c r="Q25" s="436">
        <v>7486</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33371478</v>
      </c>
      <c r="BO25" s="349"/>
      <c r="BP25" s="349"/>
      <c r="BQ25" s="349"/>
      <c r="BR25" s="349"/>
      <c r="BS25" s="349"/>
      <c r="BT25" s="349"/>
      <c r="BU25" s="350"/>
      <c r="BV25" s="348">
        <v>36902282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161</v>
      </c>
      <c r="F26" s="415"/>
      <c r="G26" s="415"/>
      <c r="H26" s="415"/>
      <c r="I26" s="415"/>
      <c r="J26" s="415"/>
      <c r="K26" s="416"/>
      <c r="L26" s="436">
        <v>1</v>
      </c>
      <c r="M26" s="437"/>
      <c r="N26" s="437"/>
      <c r="O26" s="437"/>
      <c r="P26" s="476"/>
      <c r="Q26" s="436">
        <v>6605</v>
      </c>
      <c r="R26" s="437"/>
      <c r="S26" s="437"/>
      <c r="T26" s="437"/>
      <c r="U26" s="437"/>
      <c r="V26" s="476"/>
      <c r="W26" s="531"/>
      <c r="X26" s="519"/>
      <c r="Y26" s="520"/>
      <c r="Z26" s="435" t="s">
        <v>162</v>
      </c>
      <c r="AA26" s="541"/>
      <c r="AB26" s="541"/>
      <c r="AC26" s="541"/>
      <c r="AD26" s="541"/>
      <c r="AE26" s="541"/>
      <c r="AF26" s="541"/>
      <c r="AG26" s="542"/>
      <c r="AH26" s="436">
        <v>208</v>
      </c>
      <c r="AI26" s="437"/>
      <c r="AJ26" s="437"/>
      <c r="AK26" s="437"/>
      <c r="AL26" s="476"/>
      <c r="AM26" s="436">
        <v>682240</v>
      </c>
      <c r="AN26" s="437"/>
      <c r="AO26" s="437"/>
      <c r="AP26" s="437"/>
      <c r="AQ26" s="437"/>
      <c r="AR26" s="476"/>
      <c r="AS26" s="436">
        <v>3280</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v>100000</v>
      </c>
      <c r="BO26" s="386"/>
      <c r="BP26" s="386"/>
      <c r="BQ26" s="386"/>
      <c r="BR26" s="386"/>
      <c r="BS26" s="386"/>
      <c r="BT26" s="386"/>
      <c r="BU26" s="387"/>
      <c r="BV26" s="385">
        <v>100000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164</v>
      </c>
      <c r="F27" s="415"/>
      <c r="G27" s="415"/>
      <c r="H27" s="415"/>
      <c r="I27" s="415"/>
      <c r="J27" s="415"/>
      <c r="K27" s="416"/>
      <c r="L27" s="436">
        <v>1</v>
      </c>
      <c r="M27" s="437"/>
      <c r="N27" s="437"/>
      <c r="O27" s="437"/>
      <c r="P27" s="476"/>
      <c r="Q27" s="436">
        <v>6462</v>
      </c>
      <c r="R27" s="437"/>
      <c r="S27" s="437"/>
      <c r="T27" s="437"/>
      <c r="U27" s="437"/>
      <c r="V27" s="476"/>
      <c r="W27" s="531"/>
      <c r="X27" s="519"/>
      <c r="Y27" s="520"/>
      <c r="Z27" s="435" t="s">
        <v>165</v>
      </c>
      <c r="AA27" s="415"/>
      <c r="AB27" s="415"/>
      <c r="AC27" s="415"/>
      <c r="AD27" s="415"/>
      <c r="AE27" s="415"/>
      <c r="AF27" s="415"/>
      <c r="AG27" s="416"/>
      <c r="AH27" s="436">
        <v>22</v>
      </c>
      <c r="AI27" s="437"/>
      <c r="AJ27" s="437"/>
      <c r="AK27" s="437"/>
      <c r="AL27" s="476"/>
      <c r="AM27" s="436">
        <v>87406</v>
      </c>
      <c r="AN27" s="437"/>
      <c r="AO27" s="437"/>
      <c r="AP27" s="437"/>
      <c r="AQ27" s="437"/>
      <c r="AR27" s="476"/>
      <c r="AS27" s="436">
        <v>3973</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223873</v>
      </c>
      <c r="BO27" s="555"/>
      <c r="BP27" s="555"/>
      <c r="BQ27" s="555"/>
      <c r="BR27" s="555"/>
      <c r="BS27" s="555"/>
      <c r="BT27" s="555"/>
      <c r="BU27" s="556"/>
      <c r="BV27" s="554">
        <v>223760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5922</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2967143</v>
      </c>
      <c r="BO28" s="349"/>
      <c r="BP28" s="349"/>
      <c r="BQ28" s="349"/>
      <c r="BR28" s="349"/>
      <c r="BS28" s="349"/>
      <c r="BT28" s="349"/>
      <c r="BU28" s="350"/>
      <c r="BV28" s="348">
        <v>6159258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33</v>
      </c>
      <c r="M29" s="437"/>
      <c r="N29" s="437"/>
      <c r="O29" s="437"/>
      <c r="P29" s="476"/>
      <c r="Q29" s="436">
        <v>5697</v>
      </c>
      <c r="R29" s="437"/>
      <c r="S29" s="437"/>
      <c r="T29" s="437"/>
      <c r="U29" s="437"/>
      <c r="V29" s="476"/>
      <c r="W29" s="532"/>
      <c r="X29" s="533"/>
      <c r="Y29" s="534"/>
      <c r="Z29" s="435" t="s">
        <v>172</v>
      </c>
      <c r="AA29" s="415"/>
      <c r="AB29" s="415"/>
      <c r="AC29" s="415"/>
      <c r="AD29" s="415"/>
      <c r="AE29" s="415"/>
      <c r="AF29" s="415"/>
      <c r="AG29" s="416"/>
      <c r="AH29" s="436">
        <v>1419</v>
      </c>
      <c r="AI29" s="437"/>
      <c r="AJ29" s="437"/>
      <c r="AK29" s="437"/>
      <c r="AL29" s="476"/>
      <c r="AM29" s="436">
        <v>4494941</v>
      </c>
      <c r="AN29" s="437"/>
      <c r="AO29" s="437"/>
      <c r="AP29" s="437"/>
      <c r="AQ29" s="437"/>
      <c r="AR29" s="476"/>
      <c r="AS29" s="436">
        <v>3168</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3013504</v>
      </c>
      <c r="BO29" s="386"/>
      <c r="BP29" s="386"/>
      <c r="BQ29" s="386"/>
      <c r="BR29" s="386"/>
      <c r="BS29" s="386"/>
      <c r="BT29" s="386"/>
      <c r="BU29" s="387"/>
      <c r="BV29" s="385">
        <v>3509254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98.3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5812233</v>
      </c>
      <c r="BO30" s="555"/>
      <c r="BP30" s="555"/>
      <c r="BQ30" s="555"/>
      <c r="BR30" s="555"/>
      <c r="BS30" s="555"/>
      <c r="BT30" s="555"/>
      <c r="BU30" s="556"/>
      <c r="BV30" s="554">
        <v>8492048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競輪事業特別会計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IF('各会計、関係団体の財政状況及び健全化判断比率'!B36="","",'各会計、関係団体の財政状況及び健全化判断比率'!B36)</f>
        <v>中央卸売市場特別会計</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青森地域広域消防事務組合</v>
      </c>
      <c r="BZ34" s="567"/>
      <c r="CA34" s="567"/>
      <c r="CB34" s="567"/>
      <c r="CC34" s="567"/>
      <c r="CD34" s="567"/>
      <c r="CE34" s="567"/>
      <c r="CF34" s="567"/>
      <c r="CG34" s="567"/>
      <c r="CH34" s="567"/>
      <c r="CI34" s="567"/>
      <c r="CJ34" s="567"/>
      <c r="CK34" s="567"/>
      <c r="CL34" s="567"/>
      <c r="CM34" s="567"/>
      <c r="CN34" s="165"/>
      <c r="CO34" s="566">
        <f>IF(CQ34="","",MAX(C34:D43,U34:V43,AM34:AN43,BE34:BF43,BW34:BX43)+1)</f>
        <v>25</v>
      </c>
      <c r="CP34" s="566"/>
      <c r="CQ34" s="567" t="str">
        <f>IF('各会計、関係団体の財政状況及び健全化判断比率'!BS7="","",'各会計、関係団体の財政状況及び健全化判断比率'!BS7)</f>
        <v>青森市土地開発公社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公共用地取得事業特別会計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国民健康保険事業特別会計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IF('各会計、関係団体の財政状況及び健全化判断比率'!B34="","",'各会計、関係団体の財政状況及び健全化判断比率'!B34)</f>
        <v>自動車運送事業会計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IF('各会計、関係団体の財政状況及び健全化判断比率'!B37="","",'各会計、関係団体の財政状況及び健全化判断比率'!B37)</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青森地域広域事務組合</v>
      </c>
      <c r="BZ35" s="567"/>
      <c r="CA35" s="567"/>
      <c r="CB35" s="567"/>
      <c r="CC35" s="567"/>
      <c r="CD35" s="567"/>
      <c r="CE35" s="567"/>
      <c r="CF35" s="567"/>
      <c r="CG35" s="567"/>
      <c r="CH35" s="567"/>
      <c r="CI35" s="567"/>
      <c r="CJ35" s="567"/>
      <c r="CK35" s="567"/>
      <c r="CL35" s="567"/>
      <c r="CM35" s="567"/>
      <c r="CN35" s="165"/>
      <c r="CO35" s="566">
        <f t="shared" ref="CO35:CO43" si="3">IF(CQ35="","",CO34+1)</f>
        <v>26</v>
      </c>
      <c r="CP35" s="566"/>
      <c r="CQ35" s="567" t="str">
        <f>IF('各会計、関係団体の財政状況及び健全化判断比率'!BS8="","",'各会計、関係団体の財政状況及び健全化判断比率'!BS8)</f>
        <v>青森市観光レクリエーション振興</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母子寡婦福祉資金貸付金特別会計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f t="shared" si="0"/>
        <v>11</v>
      </c>
      <c r="AN36" s="566"/>
      <c r="AO36" s="567" t="str">
        <f>IF('各会計、関係団体の財政状況及び健全化判断比率'!B35="","",'各会計、関係団体の財政状況及び健全化判断比率'!B35)</f>
        <v>病院事業会計</v>
      </c>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IF('各会計、関係団体の財政状況及び健全化判断比率'!B38="","",'各会計、関係団体の財政状況及び健全化判断比率'!B38)</f>
        <v>農業集落排水事業特別会計</v>
      </c>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津軽広域水道企業団津軽事業部</v>
      </c>
      <c r="BZ36" s="567"/>
      <c r="CA36" s="567"/>
      <c r="CB36" s="567"/>
      <c r="CC36" s="567"/>
      <c r="CD36" s="567"/>
      <c r="CE36" s="567"/>
      <c r="CF36" s="567"/>
      <c r="CG36" s="567"/>
      <c r="CH36" s="567"/>
      <c r="CI36" s="567"/>
      <c r="CJ36" s="567"/>
      <c r="CK36" s="567"/>
      <c r="CL36" s="567"/>
      <c r="CM36" s="567"/>
      <c r="CN36" s="165"/>
      <c r="CO36" s="566">
        <f t="shared" si="3"/>
        <v>27</v>
      </c>
      <c r="CP36" s="566"/>
      <c r="CQ36" s="567" t="str">
        <f>IF('各会計、関係団体の財政状況及び健全化判断比率'!BS9="","",'各会計、関係団体の財政状況及び健全化判断比率'!BS9)</f>
        <v>財団法人シルバー人材センター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15</v>
      </c>
      <c r="BF37" s="566"/>
      <c r="BG37" s="567" t="str">
        <f>IF('各会計、関係団体の財政状況及び健全化判断比率'!B39="","",'各会計、関係団体の財政状況及び健全化判断比率'!B39)</f>
        <v>宅地造成事業特別会計</v>
      </c>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黒石地区清掃施設組合</v>
      </c>
      <c r="BZ37" s="567"/>
      <c r="CA37" s="567"/>
      <c r="CB37" s="567"/>
      <c r="CC37" s="567"/>
      <c r="CD37" s="567"/>
      <c r="CE37" s="567"/>
      <c r="CF37" s="567"/>
      <c r="CG37" s="567"/>
      <c r="CH37" s="567"/>
      <c r="CI37" s="567"/>
      <c r="CJ37" s="567"/>
      <c r="CK37" s="567"/>
      <c r="CL37" s="567"/>
      <c r="CM37" s="567"/>
      <c r="CN37" s="165"/>
      <c r="CO37" s="566">
        <f t="shared" si="3"/>
        <v>28</v>
      </c>
      <c r="CP37" s="566"/>
      <c r="CQ37" s="567" t="str">
        <f>IF('各会計、関係団体の財政状況及び健全化判断比率'!BS10="","",'各会計、関係団体の財政状況及び健全化判断比率'!BS10)</f>
        <v>財団法人青森市文化スポーツ振興公社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駐車場事業特別会計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20</v>
      </c>
      <c r="BX38" s="566"/>
      <c r="BY38" s="567" t="str">
        <f>IF('各会計、関係団体の財政状況及び健全化判断比率'!B72="","",'各会計、関係団体の財政状況及び健全化判断比率'!B72)</f>
        <v>南黒地方福祉事務組合</v>
      </c>
      <c r="BZ38" s="567"/>
      <c r="CA38" s="567"/>
      <c r="CB38" s="567"/>
      <c r="CC38" s="567"/>
      <c r="CD38" s="567"/>
      <c r="CE38" s="567"/>
      <c r="CF38" s="567"/>
      <c r="CG38" s="567"/>
      <c r="CH38" s="567"/>
      <c r="CI38" s="567"/>
      <c r="CJ38" s="567"/>
      <c r="CK38" s="567"/>
      <c r="CL38" s="567"/>
      <c r="CM38" s="567"/>
      <c r="CN38" s="165"/>
      <c r="CO38" s="566">
        <f t="shared" si="3"/>
        <v>29</v>
      </c>
      <c r="CP38" s="566"/>
      <c r="CQ38" s="567" t="str">
        <f>IF('各会計、関係団体の財政状況及び健全化判断比率'!BS11="","",'各会計、関係団体の財政状況及び健全化判断比率'!BS11)</f>
        <v>青森駅前再開発ビル株式会社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21</v>
      </c>
      <c r="BX39" s="566"/>
      <c r="BY39" s="567" t="str">
        <f>IF('各会計、関係団体の財政状況及び健全化判断比率'!B73="","",'各会計、関係団体の財政状況及び健全化判断比率'!B73)</f>
        <v>青森県後期高齢者医療連合会（一般会計）</v>
      </c>
      <c r="BZ39" s="567"/>
      <c r="CA39" s="567"/>
      <c r="CB39" s="567"/>
      <c r="CC39" s="567"/>
      <c r="CD39" s="567"/>
      <c r="CE39" s="567"/>
      <c r="CF39" s="567"/>
      <c r="CG39" s="567"/>
      <c r="CH39" s="567"/>
      <c r="CI39" s="567"/>
      <c r="CJ39" s="567"/>
      <c r="CK39" s="567"/>
      <c r="CL39" s="567"/>
      <c r="CM39" s="567"/>
      <c r="CN39" s="165"/>
      <c r="CO39" s="566">
        <f t="shared" si="3"/>
        <v>30</v>
      </c>
      <c r="CP39" s="566"/>
      <c r="CQ39" s="567" t="str">
        <f>IF('各会計、関係団体の財政状況及び健全化判断比率'!BS12="","",'各会計、関係団体の財政状況及び健全化判断比率'!BS12)</f>
        <v>株式会社アップルヒル</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22</v>
      </c>
      <c r="BX40" s="566"/>
      <c r="BY40" s="567" t="str">
        <f>IF('各会計、関係団体の財政状況及び健全化判断比率'!B74="","",'各会計、関係団体の財政状況及び健全化判断比率'!B74)</f>
        <v>青森県後期高齢者医療連合会（特別会計）</v>
      </c>
      <c r="BZ40" s="567"/>
      <c r="CA40" s="567"/>
      <c r="CB40" s="567"/>
      <c r="CC40" s="567"/>
      <c r="CD40" s="567"/>
      <c r="CE40" s="567"/>
      <c r="CF40" s="567"/>
      <c r="CG40" s="567"/>
      <c r="CH40" s="567"/>
      <c r="CI40" s="567"/>
      <c r="CJ40" s="567"/>
      <c r="CK40" s="567"/>
      <c r="CL40" s="567"/>
      <c r="CM40" s="567"/>
      <c r="CN40" s="165"/>
      <c r="CO40" s="566">
        <f t="shared" si="3"/>
        <v>31</v>
      </c>
      <c r="CP40" s="566"/>
      <c r="CQ40" s="567" t="str">
        <f>IF('各会計、関係団体の財政状況及び健全化判断比率'!BS13="","",'各会計、関係団体の財政状況及び健全化判断比率'!BS13)</f>
        <v>青森学術文化振興財団</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23</v>
      </c>
      <c r="BX41" s="566"/>
      <c r="BY41" s="567" t="str">
        <f>IF('各会計、関係団体の財政状況及び健全化判断比率'!B75="","",'各会計、関係団体の財政状況及び健全化判断比率'!B75)</f>
        <v>青森県市長会館管理組合</v>
      </c>
      <c r="BZ41" s="567"/>
      <c r="CA41" s="567"/>
      <c r="CB41" s="567"/>
      <c r="CC41" s="567"/>
      <c r="CD41" s="567"/>
      <c r="CE41" s="567"/>
      <c r="CF41" s="567"/>
      <c r="CG41" s="567"/>
      <c r="CH41" s="567"/>
      <c r="CI41" s="567"/>
      <c r="CJ41" s="567"/>
      <c r="CK41" s="567"/>
      <c r="CL41" s="567"/>
      <c r="CM41" s="567"/>
      <c r="CN41" s="165"/>
      <c r="CO41" s="566">
        <f t="shared" si="3"/>
        <v>32</v>
      </c>
      <c r="CP41" s="566"/>
      <c r="CQ41" s="567" t="str">
        <f>IF('各会計、関係団体の財政状況及び健全化判断比率'!BS14="","",'各会計、関係団体の財政状況及び健全化判断比率'!BS14)</f>
        <v>公立大学法人青森公立大学</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24</v>
      </c>
      <c r="BX42" s="566"/>
      <c r="BY42" s="567" t="str">
        <f>IF('各会計、関係団体の財政状況及び健全化判断比率'!B76="","",'各会計、関係団体の財政状況及び健全化判断比率'!B76)</f>
        <v>青森県交通災害共済組合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534</v>
      </c>
      <c r="J40" s="79" t="s">
        <v>535</v>
      </c>
      <c r="K40" s="79" t="s">
        <v>536</v>
      </c>
      <c r="L40" s="79" t="s">
        <v>537</v>
      </c>
      <c r="M40" s="80" t="s">
        <v>538</v>
      </c>
    </row>
    <row r="41" spans="2:13" ht="27.75" customHeight="1" x14ac:dyDescent="0.15">
      <c r="B41" s="1169" t="s">
        <v>24</v>
      </c>
      <c r="C41" s="1170"/>
      <c r="D41" s="81"/>
      <c r="E41" s="1175" t="s">
        <v>25</v>
      </c>
      <c r="F41" s="1175"/>
      <c r="G41" s="1175"/>
      <c r="H41" s="1176"/>
      <c r="I41" s="82">
        <v>178696</v>
      </c>
      <c r="J41" s="83">
        <v>174839</v>
      </c>
      <c r="K41" s="83">
        <v>171080</v>
      </c>
      <c r="L41" s="83">
        <v>167042</v>
      </c>
      <c r="M41" s="84">
        <v>164826</v>
      </c>
    </row>
    <row r="42" spans="2:13" ht="27.75" customHeight="1" x14ac:dyDescent="0.15">
      <c r="B42" s="1171"/>
      <c r="C42" s="1172"/>
      <c r="D42" s="85"/>
      <c r="E42" s="1177" t="s">
        <v>26</v>
      </c>
      <c r="F42" s="1177"/>
      <c r="G42" s="1177"/>
      <c r="H42" s="1178"/>
      <c r="I42" s="86">
        <v>15653</v>
      </c>
      <c r="J42" s="87">
        <v>17960</v>
      </c>
      <c r="K42" s="87">
        <v>16980</v>
      </c>
      <c r="L42" s="87">
        <v>7145</v>
      </c>
      <c r="M42" s="88">
        <v>3731</v>
      </c>
    </row>
    <row r="43" spans="2:13" ht="27.75" customHeight="1" x14ac:dyDescent="0.15">
      <c r="B43" s="1171"/>
      <c r="C43" s="1172"/>
      <c r="D43" s="85"/>
      <c r="E43" s="1177" t="s">
        <v>27</v>
      </c>
      <c r="F43" s="1177"/>
      <c r="G43" s="1177"/>
      <c r="H43" s="1178"/>
      <c r="I43" s="86">
        <v>32929</v>
      </c>
      <c r="J43" s="87">
        <v>30654</v>
      </c>
      <c r="K43" s="87">
        <v>29405</v>
      </c>
      <c r="L43" s="87">
        <v>29903</v>
      </c>
      <c r="M43" s="88">
        <v>30577</v>
      </c>
    </row>
    <row r="44" spans="2:13" ht="27.75" customHeight="1" x14ac:dyDescent="0.15">
      <c r="B44" s="1171"/>
      <c r="C44" s="1172"/>
      <c r="D44" s="85"/>
      <c r="E44" s="1177" t="s">
        <v>28</v>
      </c>
      <c r="F44" s="1177"/>
      <c r="G44" s="1177"/>
      <c r="H44" s="1178"/>
      <c r="I44" s="86">
        <v>2229</v>
      </c>
      <c r="J44" s="87">
        <v>1705</v>
      </c>
      <c r="K44" s="87">
        <v>1461</v>
      </c>
      <c r="L44" s="87">
        <v>1219</v>
      </c>
      <c r="M44" s="88">
        <v>1897</v>
      </c>
    </row>
    <row r="45" spans="2:13" ht="27.75" customHeight="1" x14ac:dyDescent="0.15">
      <c r="B45" s="1171"/>
      <c r="C45" s="1172"/>
      <c r="D45" s="85"/>
      <c r="E45" s="1177" t="s">
        <v>29</v>
      </c>
      <c r="F45" s="1177"/>
      <c r="G45" s="1177"/>
      <c r="H45" s="1178"/>
      <c r="I45" s="86">
        <v>16973</v>
      </c>
      <c r="J45" s="87">
        <v>16581</v>
      </c>
      <c r="K45" s="87">
        <v>16230</v>
      </c>
      <c r="L45" s="87">
        <v>15918</v>
      </c>
      <c r="M45" s="88">
        <v>14678</v>
      </c>
    </row>
    <row r="46" spans="2:13" ht="27.75" customHeight="1" x14ac:dyDescent="0.15">
      <c r="B46" s="1171"/>
      <c r="C46" s="1172"/>
      <c r="D46" s="85"/>
      <c r="E46" s="1177" t="s">
        <v>30</v>
      </c>
      <c r="F46" s="1177"/>
      <c r="G46" s="1177"/>
      <c r="H46" s="1178"/>
      <c r="I46" s="86">
        <v>7</v>
      </c>
      <c r="J46" s="87" t="s">
        <v>496</v>
      </c>
      <c r="K46" s="87" t="s">
        <v>496</v>
      </c>
      <c r="L46" s="87" t="s">
        <v>496</v>
      </c>
      <c r="M46" s="88" t="s">
        <v>496</v>
      </c>
    </row>
    <row r="47" spans="2:13" ht="27.75" customHeight="1" x14ac:dyDescent="0.15">
      <c r="B47" s="1171"/>
      <c r="C47" s="1172"/>
      <c r="D47" s="85"/>
      <c r="E47" s="1177" t="s">
        <v>31</v>
      </c>
      <c r="F47" s="1177"/>
      <c r="G47" s="1177"/>
      <c r="H47" s="1178"/>
      <c r="I47" s="86" t="s">
        <v>496</v>
      </c>
      <c r="J47" s="87" t="s">
        <v>496</v>
      </c>
      <c r="K47" s="87" t="s">
        <v>496</v>
      </c>
      <c r="L47" s="87" t="s">
        <v>496</v>
      </c>
      <c r="M47" s="88" t="s">
        <v>496</v>
      </c>
    </row>
    <row r="48" spans="2:13" ht="27.75" customHeight="1" x14ac:dyDescent="0.15">
      <c r="B48" s="1173"/>
      <c r="C48" s="1174"/>
      <c r="D48" s="85"/>
      <c r="E48" s="1177" t="s">
        <v>32</v>
      </c>
      <c r="F48" s="1177"/>
      <c r="G48" s="1177"/>
      <c r="H48" s="1178"/>
      <c r="I48" s="86" t="s">
        <v>496</v>
      </c>
      <c r="J48" s="87" t="s">
        <v>496</v>
      </c>
      <c r="K48" s="87" t="s">
        <v>496</v>
      </c>
      <c r="L48" s="87" t="s">
        <v>496</v>
      </c>
      <c r="M48" s="88" t="s">
        <v>496</v>
      </c>
    </row>
    <row r="49" spans="2:13" ht="27.75" customHeight="1" x14ac:dyDescent="0.15">
      <c r="B49" s="1179" t="s">
        <v>33</v>
      </c>
      <c r="C49" s="1180"/>
      <c r="D49" s="89"/>
      <c r="E49" s="1177" t="s">
        <v>34</v>
      </c>
      <c r="F49" s="1177"/>
      <c r="G49" s="1177"/>
      <c r="H49" s="1178"/>
      <c r="I49" s="86">
        <v>12115</v>
      </c>
      <c r="J49" s="87">
        <v>14165</v>
      </c>
      <c r="K49" s="87">
        <v>18981</v>
      </c>
      <c r="L49" s="87">
        <v>12690</v>
      </c>
      <c r="M49" s="88">
        <v>8805</v>
      </c>
    </row>
    <row r="50" spans="2:13" ht="27.75" customHeight="1" x14ac:dyDescent="0.15">
      <c r="B50" s="1171"/>
      <c r="C50" s="1172"/>
      <c r="D50" s="85"/>
      <c r="E50" s="1177" t="s">
        <v>35</v>
      </c>
      <c r="F50" s="1177"/>
      <c r="G50" s="1177"/>
      <c r="H50" s="1178"/>
      <c r="I50" s="86">
        <v>10973</v>
      </c>
      <c r="J50" s="87">
        <v>11170</v>
      </c>
      <c r="K50" s="87">
        <v>7334</v>
      </c>
      <c r="L50" s="87">
        <v>4528</v>
      </c>
      <c r="M50" s="88">
        <v>3236</v>
      </c>
    </row>
    <row r="51" spans="2:13" ht="27.75" customHeight="1" x14ac:dyDescent="0.15">
      <c r="B51" s="1173"/>
      <c r="C51" s="1174"/>
      <c r="D51" s="85"/>
      <c r="E51" s="1177" t="s">
        <v>36</v>
      </c>
      <c r="F51" s="1177"/>
      <c r="G51" s="1177"/>
      <c r="H51" s="1178"/>
      <c r="I51" s="86">
        <v>134321</v>
      </c>
      <c r="J51" s="87">
        <v>131780</v>
      </c>
      <c r="K51" s="87">
        <v>129469</v>
      </c>
      <c r="L51" s="87">
        <v>129622</v>
      </c>
      <c r="M51" s="88">
        <v>130337</v>
      </c>
    </row>
    <row r="52" spans="2:13" ht="27.75" customHeight="1" thickBot="1" x14ac:dyDescent="0.2">
      <c r="B52" s="1181" t="s">
        <v>37</v>
      </c>
      <c r="C52" s="1182"/>
      <c r="D52" s="90"/>
      <c r="E52" s="1183" t="s">
        <v>38</v>
      </c>
      <c r="F52" s="1183"/>
      <c r="G52" s="1183"/>
      <c r="H52" s="1184"/>
      <c r="I52" s="91">
        <v>89077</v>
      </c>
      <c r="J52" s="92">
        <v>84623</v>
      </c>
      <c r="K52" s="92">
        <v>79371</v>
      </c>
      <c r="L52" s="92">
        <v>74388</v>
      </c>
      <c r="M52" s="93">
        <v>73332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533</v>
      </c>
      <c r="G2" s="111"/>
      <c r="H2" s="112"/>
    </row>
    <row r="3" spans="1:8" x14ac:dyDescent="0.15">
      <c r="A3" s="108" t="s">
        <v>526</v>
      </c>
      <c r="B3" s="113"/>
      <c r="C3" s="114"/>
      <c r="D3" s="115">
        <v>50038</v>
      </c>
      <c r="E3" s="116"/>
      <c r="F3" s="117">
        <v>47155</v>
      </c>
      <c r="G3" s="118"/>
      <c r="H3" s="119"/>
    </row>
    <row r="4" spans="1:8" x14ac:dyDescent="0.15">
      <c r="A4" s="120"/>
      <c r="B4" s="121"/>
      <c r="C4" s="122"/>
      <c r="D4" s="123">
        <v>27679</v>
      </c>
      <c r="E4" s="124"/>
      <c r="F4" s="125">
        <v>26802</v>
      </c>
      <c r="G4" s="126"/>
      <c r="H4" s="127"/>
    </row>
    <row r="5" spans="1:8" x14ac:dyDescent="0.15">
      <c r="A5" s="108" t="s">
        <v>528</v>
      </c>
      <c r="B5" s="113"/>
      <c r="C5" s="114"/>
      <c r="D5" s="115">
        <v>28181</v>
      </c>
      <c r="E5" s="116"/>
      <c r="F5" s="117">
        <v>43858</v>
      </c>
      <c r="G5" s="118"/>
      <c r="H5" s="119"/>
    </row>
    <row r="6" spans="1:8" x14ac:dyDescent="0.15">
      <c r="A6" s="120"/>
      <c r="B6" s="121"/>
      <c r="C6" s="122"/>
      <c r="D6" s="123">
        <v>15935</v>
      </c>
      <c r="E6" s="124"/>
      <c r="F6" s="125">
        <v>23714</v>
      </c>
      <c r="G6" s="126"/>
      <c r="H6" s="127"/>
    </row>
    <row r="7" spans="1:8" x14ac:dyDescent="0.15">
      <c r="A7" s="108" t="s">
        <v>529</v>
      </c>
      <c r="B7" s="113"/>
      <c r="C7" s="114"/>
      <c r="D7" s="115">
        <v>31569</v>
      </c>
      <c r="E7" s="116"/>
      <c r="F7" s="117">
        <v>41705</v>
      </c>
      <c r="G7" s="118"/>
      <c r="H7" s="119"/>
    </row>
    <row r="8" spans="1:8" x14ac:dyDescent="0.15">
      <c r="A8" s="120"/>
      <c r="B8" s="121"/>
      <c r="C8" s="122"/>
      <c r="D8" s="123">
        <v>10021</v>
      </c>
      <c r="E8" s="124"/>
      <c r="F8" s="125">
        <v>22742</v>
      </c>
      <c r="G8" s="126"/>
      <c r="H8" s="127"/>
    </row>
    <row r="9" spans="1:8" x14ac:dyDescent="0.15">
      <c r="A9" s="108" t="s">
        <v>530</v>
      </c>
      <c r="B9" s="113"/>
      <c r="C9" s="114"/>
      <c r="D9" s="115">
        <v>65679</v>
      </c>
      <c r="E9" s="116"/>
      <c r="F9" s="117">
        <v>47677</v>
      </c>
      <c r="G9" s="118"/>
      <c r="H9" s="119"/>
    </row>
    <row r="10" spans="1:8" x14ac:dyDescent="0.15">
      <c r="A10" s="120"/>
      <c r="B10" s="121"/>
      <c r="C10" s="122"/>
      <c r="D10" s="123">
        <v>20052</v>
      </c>
      <c r="E10" s="124"/>
      <c r="F10" s="125">
        <v>23360</v>
      </c>
      <c r="G10" s="126"/>
      <c r="H10" s="127"/>
    </row>
    <row r="11" spans="1:8" x14ac:dyDescent="0.15">
      <c r="A11" s="108" t="s">
        <v>531</v>
      </c>
      <c r="B11" s="113"/>
      <c r="C11" s="114"/>
      <c r="D11" s="115">
        <v>51159</v>
      </c>
      <c r="E11" s="116"/>
      <c r="F11" s="117">
        <v>51613</v>
      </c>
      <c r="G11" s="118"/>
      <c r="H11" s="119"/>
    </row>
    <row r="12" spans="1:8" x14ac:dyDescent="0.15">
      <c r="A12" s="120"/>
      <c r="B12" s="121"/>
      <c r="C12" s="128"/>
      <c r="D12" s="123">
        <v>28888</v>
      </c>
      <c r="E12" s="124"/>
      <c r="F12" s="125">
        <v>25872</v>
      </c>
      <c r="G12" s="126"/>
      <c r="H12" s="127"/>
    </row>
    <row r="13" spans="1:8" x14ac:dyDescent="0.15">
      <c r="A13" s="108"/>
      <c r="B13" s="113"/>
      <c r="C13" s="129"/>
      <c r="D13" s="130">
        <v>45325</v>
      </c>
      <c r="E13" s="131"/>
      <c r="F13" s="132">
        <v>46402</v>
      </c>
      <c r="G13" s="133"/>
      <c r="H13" s="119"/>
    </row>
    <row r="14" spans="1:8" x14ac:dyDescent="0.15">
      <c r="A14" s="120"/>
      <c r="B14" s="121"/>
      <c r="C14" s="122"/>
      <c r="D14" s="123">
        <v>20515</v>
      </c>
      <c r="E14" s="124"/>
      <c r="F14" s="125">
        <v>24498</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4.88</v>
      </c>
      <c r="C19" s="134">
        <f>ROUND(VALUE(SUBSTITUTE(実質収支比率等に係る経年分析!G$48,"▲","-")),2)</f>
        <v>2.5499999999999998</v>
      </c>
      <c r="D19" s="134">
        <f>ROUND(VALUE(SUBSTITUTE(実質収支比率等に係る経年分析!H$48,"▲","-")),2)</f>
        <v>2.21</v>
      </c>
      <c r="E19" s="134">
        <f>ROUND(VALUE(SUBSTITUTE(実質収支比率等に係る経年分析!I$48,"▲","-")),2)</f>
        <v>2.29</v>
      </c>
      <c r="F19" s="134">
        <f>ROUND(VALUE(SUBSTITUTE(実質収支比率等に係る経年分析!J$48,"▲","-")),2)</f>
        <v>3.64</v>
      </c>
    </row>
    <row r="20" spans="1:11" x14ac:dyDescent="0.15">
      <c r="A20" s="134" t="s">
        <v>43</v>
      </c>
      <c r="B20" s="134">
        <f>ROUND(VALUE(SUBSTITUTE(実質収支比率等に係る経年分析!F$47,"▲","-")),2)</f>
        <v>5.99</v>
      </c>
      <c r="C20" s="134">
        <f>ROUND(VALUE(SUBSTITUTE(実質収支比率等に係る経年分析!G$47,"▲","-")),2)</f>
        <v>8.32</v>
      </c>
      <c r="D20" s="134">
        <f>ROUND(VALUE(SUBSTITUTE(実質収支比率等に係る経年分析!H$47,"▲","-")),2)</f>
        <v>9.5399999999999991</v>
      </c>
      <c r="E20" s="134">
        <f>ROUND(VALUE(SUBSTITUTE(実質収支比率等に係る経年分析!I$47,"▲","-")),2)</f>
        <v>8.84</v>
      </c>
      <c r="F20" s="134">
        <f>ROUND(VALUE(SUBSTITUTE(実質収支比率等に係る経年分析!J$47,"▲","-")),2)</f>
        <v>4.25</v>
      </c>
    </row>
    <row r="21" spans="1:11" x14ac:dyDescent="0.15">
      <c r="A21" s="134" t="s">
        <v>44</v>
      </c>
      <c r="B21" s="134">
        <f>IF(ISNUMBER(VALUE(SUBSTITUTE(実質収支比率等に係る経年分析!F$49,"▲","-"))),ROUND(VALUE(SUBSTITUTE(実質収支比率等に係る経年分析!F$49,"▲","-")),2),NA())</f>
        <v>1.87</v>
      </c>
      <c r="C21" s="134">
        <f>IF(ISNUMBER(VALUE(SUBSTITUTE(実質収支比率等に係る経年分析!G$49,"▲","-"))),ROUND(VALUE(SUBSTITUTE(実質収支比率等に係る経年分析!G$49,"▲","-")),2),NA())</f>
        <v>-2.2200000000000002</v>
      </c>
      <c r="D21" s="134">
        <f>IF(ISNUMBER(VALUE(SUBSTITUTE(実質収支比率等に係る経年分析!H$49,"▲","-"))),ROUND(VALUE(SUBSTITUTE(実質収支比率等に係る経年分析!H$49,"▲","-")),2),NA())</f>
        <v>-0.3</v>
      </c>
      <c r="E21" s="134">
        <f>IF(ISNUMBER(VALUE(SUBSTITUTE(実質収支比率等に係る経年分析!I$49,"▲","-"))),ROUND(VALUE(SUBSTITUTE(実質収支比率等に係る経年分析!I$49,"▲","-")),2),NA())</f>
        <v>-1.86</v>
      </c>
      <c r="F21" s="134">
        <f>IF(ISNUMBER(VALUE(SUBSTITUTE(実質収支比率等に係る経年分析!J$49,"▲","-"))),ROUND(VALUE(SUBSTITUTE(実質収支比率等に係る経年分析!J$49,"▲","-")),2),NA())</f>
        <v>-4.37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x14ac:dyDescent="0.15">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0.33</v>
      </c>
      <c r="D30" s="135">
        <f>IF(ROUND(VALUE(SUBSTITUTE(連結実質赤字比率に係る赤字・黒字の構成分析!G$40,"▲", "-")), 2) &lt; 0, ABS(ROUND(VALUE(SUBSTITUTE(連結実質赤字比率に係る赤字・黒字の構成分析!G$40,"▲", "-")), 2)), NA())</f>
        <v>0.13</v>
      </c>
      <c r="E30" s="135" t="e">
        <f>IF(ROUND(VALUE(SUBSTITUTE(連結実質赤字比率に係る赤字・黒字の構成分析!G$40,"▲", "-")), 2) &gt;= 0, ABS(ROUND(VALUE(SUBSTITUTE(連結実質赤字比率に係る赤字・黒字の構成分析!G$40,"▲", "-")), 2)), NA())</f>
        <v>#N/A</v>
      </c>
      <c r="F30" s="135">
        <f>IF(ROUND(VALUE(SUBSTITUTE(連結実質赤字比率に係る赤字・黒字の構成分析!H$40,"▲", "-")), 2) &lt; 0, ABS(ROUND(VALUE(SUBSTITUTE(連結実質赤字比率に係る赤字・黒字の構成分析!H$40,"▲", "-")), 2)), NA())</f>
        <v>0.68</v>
      </c>
      <c r="G30" s="135" t="e">
        <f>IF(ROUND(VALUE(SUBSTITUTE(連結実質赤字比率に係る赤字・黒字の構成分析!H$40,"▲", "-")), 2) &gt;= 0, ABS(ROUND(VALUE(SUBSTITUTE(連結実質赤字比率に係る赤字・黒字の構成分析!H$40,"▲", "-")), 2)), NA())</f>
        <v>#N/A</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0.41</v>
      </c>
    </row>
    <row r="31" spans="1:11" x14ac:dyDescent="0.15">
      <c r="A31" s="135" t="str">
        <f>IF(連結実質赤字比率に係る赤字・黒字の構成分析!C$39="",NA(),連結実質赤字比率に係る赤字・黒字の構成分析!C$39)</f>
        <v>競輪事業特別会計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0.56000000000000005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0.55000000000000004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0.55000000000000004</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0.82</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2.5299999999999998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2.2000000000000002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2.2799999999999998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3.63</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11.59</v>
      </c>
    </row>
    <row r="35" spans="1:16" x14ac:dyDescent="0.15">
      <c r="A35" s="135" t="str">
        <f>IF(連結実質赤字比率に係る赤字・黒字の構成分析!C$35="",NA(),連結実質赤字比率に係る赤字・黒字の構成分析!C$35)</f>
        <v>自動車運送事業会計</v>
      </c>
      <c r="B35" s="135">
        <f>IF(ROUND(VALUE(SUBSTITUTE(連結実質赤字比率に係る赤字・黒字の構成分析!F$35,"▲", "-")), 2) &lt; 0, ABS(ROUND(VALUE(SUBSTITUTE(連結実質赤字比率に係る赤字・黒字の構成分析!F$35,"▲", "-")), 2)), NA())</f>
        <v>0.56999999999999995</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0.5</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0.48</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0.39</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0.36</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0.56000000000000005</v>
      </c>
      <c r="J36" s="135">
        <f>IF(ROUND(VALUE(SUBSTITUTE(連結実質赤字比率に係る赤字・黒字の構成分析!J$34,"▲", "-")), 2) &lt; 0, ABS(ROUND(VALUE(SUBSTITUTE(連結実質赤字比率に係る赤字・黒字の構成分析!J$34,"▲", "-")), 2)), NA())</f>
        <v>0.49</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11227</v>
      </c>
      <c r="E42" s="136"/>
      <c r="F42" s="136"/>
      <c r="G42" s="136">
        <f>'実質公債費比率（分子）の構造'!L$52</f>
        <v>11429</v>
      </c>
      <c r="H42" s="136"/>
      <c r="I42" s="136"/>
      <c r="J42" s="136">
        <f>'実質公債費比率（分子）の構造'!M$52</f>
        <v>11804</v>
      </c>
      <c r="K42" s="136"/>
      <c r="L42" s="136"/>
      <c r="M42" s="136">
        <f>'実質公債費比率（分子）の構造'!N$52</f>
        <v>15742</v>
      </c>
      <c r="N42" s="136"/>
      <c r="O42" s="136"/>
      <c r="P42" s="136">
        <f>'実質公債費比率（分子）の構造'!O$52</f>
        <v>12141</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102</v>
      </c>
      <c r="C44" s="136"/>
      <c r="D44" s="136"/>
      <c r="E44" s="136">
        <f>'実質公債費比率（分子）の構造'!L$50</f>
        <v>81</v>
      </c>
      <c r="F44" s="136"/>
      <c r="G44" s="136"/>
      <c r="H44" s="136">
        <f>'実質公債費比率（分子）の構造'!M$50</f>
        <v>38</v>
      </c>
      <c r="I44" s="136"/>
      <c r="J44" s="136"/>
      <c r="K44" s="136">
        <f>'実質公債費比率（分子）の構造'!N$50</f>
        <v>38</v>
      </c>
      <c r="L44" s="136"/>
      <c r="M44" s="136"/>
      <c r="N44" s="136">
        <f>'実質公債費比率（分子）の構造'!O$50</f>
        <v>39</v>
      </c>
      <c r="O44" s="136"/>
      <c r="P44" s="136"/>
    </row>
    <row r="45" spans="1:16" x14ac:dyDescent="0.15">
      <c r="A45" s="136" t="s">
        <v>54</v>
      </c>
      <c r="B45" s="136">
        <f>'実質公債費比率（分子）の構造'!K$49</f>
        <v>629</v>
      </c>
      <c r="C45" s="136"/>
      <c r="D45" s="136"/>
      <c r="E45" s="136">
        <f>'実質公債費比率（分子）の構造'!L$49</f>
        <v>617</v>
      </c>
      <c r="F45" s="136"/>
      <c r="G45" s="136"/>
      <c r="H45" s="136">
        <f>'実質公債費比率（分子）の構造'!M$49</f>
        <v>602</v>
      </c>
      <c r="I45" s="136"/>
      <c r="J45" s="136"/>
      <c r="K45" s="136">
        <f>'実質公債費比率（分子）の構造'!N$49</f>
        <v>448</v>
      </c>
      <c r="L45" s="136"/>
      <c r="M45" s="136"/>
      <c r="N45" s="136">
        <f>'実質公債費比率（分子）の構造'!O$49</f>
        <v>262</v>
      </c>
      <c r="O45" s="136"/>
      <c r="P45" s="136"/>
    </row>
    <row r="46" spans="1:16" x14ac:dyDescent="0.15">
      <c r="A46" s="136" t="s">
        <v>55</v>
      </c>
      <c r="B46" s="136">
        <f>'実質公債費比率（分子）の構造'!K$48</f>
        <v>2294</v>
      </c>
      <c r="C46" s="136"/>
      <c r="D46" s="136"/>
      <c r="E46" s="136">
        <f>'実質公債費比率（分子）の構造'!L$48</f>
        <v>2345</v>
      </c>
      <c r="F46" s="136"/>
      <c r="G46" s="136"/>
      <c r="H46" s="136">
        <f>'実質公債費比率（分子）の構造'!M$48</f>
        <v>2532</v>
      </c>
      <c r="I46" s="136"/>
      <c r="J46" s="136"/>
      <c r="K46" s="136">
        <f>'実質公債費比率（分子）の構造'!N$48</f>
        <v>2643</v>
      </c>
      <c r="L46" s="136"/>
      <c r="M46" s="136"/>
      <c r="N46" s="136">
        <f>'実質公債費比率（分子）の構造'!O$48</f>
        <v>2785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15719</v>
      </c>
      <c r="C49" s="136"/>
      <c r="D49" s="136"/>
      <c r="E49" s="136">
        <f>'実質公債費比率（分子）の構造'!L$45</f>
        <v>16178</v>
      </c>
      <c r="F49" s="136"/>
      <c r="G49" s="136"/>
      <c r="H49" s="136">
        <f>'実質公債費比率（分子）の構造'!M$45</f>
        <v>16734</v>
      </c>
      <c r="I49" s="136"/>
      <c r="J49" s="136"/>
      <c r="K49" s="136">
        <f>'実質公債費比率（分子）の構造'!N$45</f>
        <v>20796</v>
      </c>
      <c r="L49" s="136"/>
      <c r="M49" s="136"/>
      <c r="N49" s="136">
        <f>'実質公債費比率（分子）の構造'!O$45</f>
        <v>16997</v>
      </c>
      <c r="O49" s="136"/>
      <c r="P49" s="136"/>
    </row>
    <row r="50" spans="1:16" x14ac:dyDescent="0.15">
      <c r="A50" s="136" t="s">
        <v>59</v>
      </c>
      <c r="B50" s="136" t="e">
        <f>NA()</f>
        <v>#N/A</v>
      </c>
      <c r="C50" s="136">
        <f>IF(ISNUMBER('実質公債費比率（分子）の構造'!K$53),'実質公債費比率（分子）の構造'!K$53,NA())</f>
        <v>7517</v>
      </c>
      <c r="D50" s="136" t="e">
        <f>NA()</f>
        <v>#N/A</v>
      </c>
      <c r="E50" s="136" t="e">
        <f>NA()</f>
        <v>#N/A</v>
      </c>
      <c r="F50" s="136">
        <f>IF(ISNUMBER('実質公債費比率（分子）の構造'!L$53),'実質公債費比率（分子）の構造'!L$53,NA())</f>
        <v>7792</v>
      </c>
      <c r="G50" s="136" t="e">
        <f>NA()</f>
        <v>#N/A</v>
      </c>
      <c r="H50" s="136" t="e">
        <f>NA()</f>
        <v>#N/A</v>
      </c>
      <c r="I50" s="136">
        <f>IF(ISNUMBER('実質公債費比率（分子）の構造'!M$53),'実質公債費比率（分子）の構造'!M$53,NA())</f>
        <v>8102</v>
      </c>
      <c r="J50" s="136" t="e">
        <f>NA()</f>
        <v>#N/A</v>
      </c>
      <c r="K50" s="136" t="e">
        <f>NA()</f>
        <v>#N/A</v>
      </c>
      <c r="L50" s="136">
        <f>IF(ISNUMBER('実質公債費比率（分子）の構造'!N$53),'実質公債費比率（分子）の構造'!N$53,NA())</f>
        <v>8183</v>
      </c>
      <c r="M50" s="136" t="e">
        <f>NA()</f>
        <v>#N/A</v>
      </c>
      <c r="N50" s="136" t="e">
        <f>NA()</f>
        <v>#N/A</v>
      </c>
      <c r="O50" s="136">
        <f>IF(ISNUMBER('実質公債費比率（分子）の構造'!O$53),'実質公債費比率（分子）の構造'!O$53,NA())</f>
        <v>7942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134321</v>
      </c>
      <c r="E56" s="135"/>
      <c r="F56" s="135"/>
      <c r="G56" s="135">
        <f>'将来負担比率（分子）の構造'!J$51</f>
        <v>131780</v>
      </c>
      <c r="H56" s="135"/>
      <c r="I56" s="135"/>
      <c r="J56" s="135">
        <f>'将来負担比率（分子）の構造'!K$51</f>
        <v>129469</v>
      </c>
      <c r="K56" s="135"/>
      <c r="L56" s="135"/>
      <c r="M56" s="135">
        <f>'将来負担比率（分子）の構造'!L$51</f>
        <v>129622</v>
      </c>
      <c r="N56" s="135"/>
      <c r="O56" s="135"/>
      <c r="P56" s="135">
        <f>'将来負担比率（分子）の構造'!M$51</f>
        <v>130337</v>
      </c>
    </row>
    <row r="57" spans="1:16" x14ac:dyDescent="0.15">
      <c r="A57" s="135" t="s">
        <v>35</v>
      </c>
      <c r="B57" s="135"/>
      <c r="C57" s="135"/>
      <c r="D57" s="135">
        <f>'将来負担比率（分子）の構造'!I$50</f>
        <v>10973</v>
      </c>
      <c r="E57" s="135"/>
      <c r="F57" s="135"/>
      <c r="G57" s="135">
        <f>'将来負担比率（分子）の構造'!J$50</f>
        <v>11170</v>
      </c>
      <c r="H57" s="135"/>
      <c r="I57" s="135"/>
      <c r="J57" s="135">
        <f>'将来負担比率（分子）の構造'!K$50</f>
        <v>7334</v>
      </c>
      <c r="K57" s="135"/>
      <c r="L57" s="135"/>
      <c r="M57" s="135">
        <f>'将来負担比率（分子）の構造'!L$50</f>
        <v>4528</v>
      </c>
      <c r="N57" s="135"/>
      <c r="O57" s="135"/>
      <c r="P57" s="135">
        <f>'将来負担比率（分子）の構造'!M$50</f>
        <v>3236</v>
      </c>
    </row>
    <row r="58" spans="1:16" x14ac:dyDescent="0.15">
      <c r="A58" s="135" t="s">
        <v>34</v>
      </c>
      <c r="B58" s="135"/>
      <c r="C58" s="135"/>
      <c r="D58" s="135">
        <f>'将来負担比率（分子）の構造'!I$49</f>
        <v>12115</v>
      </c>
      <c r="E58" s="135"/>
      <c r="F58" s="135"/>
      <c r="G58" s="135">
        <f>'将来負担比率（分子）の構造'!J$49</f>
        <v>14165</v>
      </c>
      <c r="H58" s="135"/>
      <c r="I58" s="135"/>
      <c r="J58" s="135">
        <f>'将来負担比率（分子）の構造'!K$49</f>
        <v>18981</v>
      </c>
      <c r="K58" s="135"/>
      <c r="L58" s="135"/>
      <c r="M58" s="135">
        <f>'将来負担比率（分子）の構造'!L$49</f>
        <v>12690</v>
      </c>
      <c r="N58" s="135"/>
      <c r="O58" s="135"/>
      <c r="P58" s="135">
        <f>'将来負担比率（分子）の構造'!M$49</f>
        <v>8805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7</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16973</v>
      </c>
      <c r="C62" s="135"/>
      <c r="D62" s="135"/>
      <c r="E62" s="135">
        <f>'将来負担比率（分子）の構造'!J$45</f>
        <v>16581</v>
      </c>
      <c r="F62" s="135"/>
      <c r="G62" s="135"/>
      <c r="H62" s="135">
        <f>'将来負担比率（分子）の構造'!K$45</f>
        <v>16230</v>
      </c>
      <c r="I62" s="135"/>
      <c r="J62" s="135"/>
      <c r="K62" s="135">
        <f>'将来負担比率（分子）の構造'!L$45</f>
        <v>15918</v>
      </c>
      <c r="L62" s="135"/>
      <c r="M62" s="135"/>
      <c r="N62" s="135">
        <f>'将来負担比率（分子）の構造'!M$45</f>
        <v>14678</v>
      </c>
      <c r="O62" s="135"/>
      <c r="P62" s="135"/>
    </row>
    <row r="63" spans="1:16" x14ac:dyDescent="0.15">
      <c r="A63" s="135" t="s">
        <v>28</v>
      </c>
      <c r="B63" s="135">
        <f>'将来負担比率（分子）の構造'!I$44</f>
        <v>2229</v>
      </c>
      <c r="C63" s="135"/>
      <c r="D63" s="135"/>
      <c r="E63" s="135">
        <f>'将来負担比率（分子）の構造'!J$44</f>
        <v>1705</v>
      </c>
      <c r="F63" s="135"/>
      <c r="G63" s="135"/>
      <c r="H63" s="135">
        <f>'将来負担比率（分子）の構造'!K$44</f>
        <v>1461</v>
      </c>
      <c r="I63" s="135"/>
      <c r="J63" s="135"/>
      <c r="K63" s="135">
        <f>'将来負担比率（分子）の構造'!L$44</f>
        <v>1219</v>
      </c>
      <c r="L63" s="135"/>
      <c r="M63" s="135"/>
      <c r="N63" s="135">
        <f>'将来負担比率（分子）の構造'!M$44</f>
        <v>1897</v>
      </c>
      <c r="O63" s="135"/>
      <c r="P63" s="135"/>
    </row>
    <row r="64" spans="1:16" x14ac:dyDescent="0.15">
      <c r="A64" s="135" t="s">
        <v>27</v>
      </c>
      <c r="B64" s="135">
        <f>'将来負担比率（分子）の構造'!I$43</f>
        <v>32929</v>
      </c>
      <c r="C64" s="135"/>
      <c r="D64" s="135"/>
      <c r="E64" s="135">
        <f>'将来負担比率（分子）の構造'!J$43</f>
        <v>30654</v>
      </c>
      <c r="F64" s="135"/>
      <c r="G64" s="135"/>
      <c r="H64" s="135">
        <f>'将来負担比率（分子）の構造'!K$43</f>
        <v>29405</v>
      </c>
      <c r="I64" s="135"/>
      <c r="J64" s="135"/>
      <c r="K64" s="135">
        <f>'将来負担比率（分子）の構造'!L$43</f>
        <v>29903</v>
      </c>
      <c r="L64" s="135"/>
      <c r="M64" s="135"/>
      <c r="N64" s="135">
        <f>'将来負担比率（分子）の構造'!M$43</f>
        <v>30577</v>
      </c>
      <c r="O64" s="135"/>
      <c r="P64" s="135"/>
    </row>
    <row r="65" spans="1:16" x14ac:dyDescent="0.15">
      <c r="A65" s="135" t="s">
        <v>26</v>
      </c>
      <c r="B65" s="135">
        <f>'将来負担比率（分子）の構造'!I$42</f>
        <v>15653</v>
      </c>
      <c r="C65" s="135"/>
      <c r="D65" s="135"/>
      <c r="E65" s="135">
        <f>'将来負担比率（分子）の構造'!J$42</f>
        <v>17960</v>
      </c>
      <c r="F65" s="135"/>
      <c r="G65" s="135"/>
      <c r="H65" s="135">
        <f>'将来負担比率（分子）の構造'!K$42</f>
        <v>16980</v>
      </c>
      <c r="I65" s="135"/>
      <c r="J65" s="135"/>
      <c r="K65" s="135">
        <f>'将来負担比率（分子）の構造'!L$42</f>
        <v>7145</v>
      </c>
      <c r="L65" s="135"/>
      <c r="M65" s="135"/>
      <c r="N65" s="135">
        <f>'将来負担比率（分子）の構造'!M$42</f>
        <v>3731</v>
      </c>
      <c r="O65" s="135"/>
      <c r="P65" s="135"/>
    </row>
    <row r="66" spans="1:16" x14ac:dyDescent="0.15">
      <c r="A66" s="135" t="s">
        <v>25</v>
      </c>
      <c r="B66" s="135">
        <f>'将来負担比率（分子）の構造'!I$41</f>
        <v>178696</v>
      </c>
      <c r="C66" s="135"/>
      <c r="D66" s="135"/>
      <c r="E66" s="135">
        <f>'将来負担比率（分子）の構造'!J$41</f>
        <v>174839</v>
      </c>
      <c r="F66" s="135"/>
      <c r="G66" s="135"/>
      <c r="H66" s="135">
        <f>'将来負担比率（分子）の構造'!K$41</f>
        <v>171080</v>
      </c>
      <c r="I66" s="135"/>
      <c r="J66" s="135"/>
      <c r="K66" s="135">
        <f>'将来負担比率（分子）の構造'!L$41</f>
        <v>167042</v>
      </c>
      <c r="L66" s="135"/>
      <c r="M66" s="135"/>
      <c r="N66" s="135">
        <f>'将来負担比率（分子）の構造'!M$41</f>
        <v>164826</v>
      </c>
      <c r="O66" s="135"/>
      <c r="P66" s="135"/>
    </row>
    <row r="67" spans="1:16" x14ac:dyDescent="0.15">
      <c r="A67" s="135" t="s">
        <v>63</v>
      </c>
      <c r="B67" s="135" t="e">
        <f>NA()</f>
        <v>#N/A</v>
      </c>
      <c r="C67" s="135">
        <f>IF(ISNUMBER('将来負担比率（分子）の構造'!I$52), IF('将来負担比率（分子）の構造'!I$52 &lt; 0, 0, '将来負担比率（分子）の構造'!I$52), NA())</f>
        <v>89077</v>
      </c>
      <c r="D67" s="135" t="e">
        <f>NA()</f>
        <v>#N/A</v>
      </c>
      <c r="E67" s="135" t="e">
        <f>NA()</f>
        <v>#N/A</v>
      </c>
      <c r="F67" s="135">
        <f>IF(ISNUMBER('将来負担比率（分子）の構造'!J$52), IF('将来負担比率（分子）の構造'!J$52 &lt; 0, 0, '将来負担比率（分子）の構造'!J$52), NA())</f>
        <v>84623</v>
      </c>
      <c r="G67" s="135" t="e">
        <f>NA()</f>
        <v>#N/A</v>
      </c>
      <c r="H67" s="135" t="e">
        <f>NA()</f>
        <v>#N/A</v>
      </c>
      <c r="I67" s="135">
        <f>IF(ISNUMBER('将来負担比率（分子）の構造'!K$52), IF('将来負担比率（分子）の構造'!K$52 &lt; 0, 0, '将来負担比率（分子）の構造'!K$52), NA())</f>
        <v>79371</v>
      </c>
      <c r="J67" s="135" t="e">
        <f>NA()</f>
        <v>#N/A</v>
      </c>
      <c r="K67" s="135" t="e">
        <f>NA()</f>
        <v>#N/A</v>
      </c>
      <c r="L67" s="135">
        <f>IF(ISNUMBER('将来負担比率（分子）の構造'!L$52), IF('将来負担比率（分子）の構造'!L$52 &lt; 0, 0, '将来負担比率（分子）の構造'!L$52), NA())</f>
        <v>74388</v>
      </c>
      <c r="M67" s="135" t="e">
        <f>NA()</f>
        <v>#N/A</v>
      </c>
      <c r="N67" s="135" t="e">
        <f>NA()</f>
        <v>#N/A</v>
      </c>
      <c r="O67" s="135">
        <f>IF(ISNUMBER('将来負担比率（分子）の構造'!M$52), IF('将来負担比率（分子）の構造'!M$52 &lt; 0, 0, '将来負担比率（分子）の構造'!M$52), NA())</f>
        <v>73332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209</v>
      </c>
      <c r="C5" s="580"/>
      <c r="D5" s="580"/>
      <c r="E5" s="580"/>
      <c r="F5" s="580"/>
      <c r="G5" s="580"/>
      <c r="H5" s="580"/>
      <c r="I5" s="580"/>
      <c r="J5" s="580"/>
      <c r="K5" s="580"/>
      <c r="L5" s="580"/>
      <c r="M5" s="580"/>
      <c r="N5" s="580"/>
      <c r="O5" s="580"/>
      <c r="P5" s="580"/>
      <c r="Q5" s="581"/>
      <c r="R5" s="582">
        <v>34983000</v>
      </c>
      <c r="S5" s="583"/>
      <c r="T5" s="583"/>
      <c r="U5" s="583"/>
      <c r="V5" s="583"/>
      <c r="W5" s="583"/>
      <c r="X5" s="583"/>
      <c r="Y5" s="584"/>
      <c r="Z5" s="585">
        <v>27.1</v>
      </c>
      <c r="AA5" s="585"/>
      <c r="AB5" s="585"/>
      <c r="AC5" s="585"/>
      <c r="AD5" s="586">
        <v>34983000</v>
      </c>
      <c r="AE5" s="586"/>
      <c r="AF5" s="586"/>
      <c r="AG5" s="586"/>
      <c r="AH5" s="586"/>
      <c r="AI5" s="586"/>
      <c r="AJ5" s="586"/>
      <c r="AK5" s="586"/>
      <c r="AL5" s="587">
        <v>52.3</v>
      </c>
      <c r="AM5" s="588"/>
      <c r="AN5" s="588"/>
      <c r="AO5" s="589"/>
      <c r="AP5" s="579" t="s">
        <v>210</v>
      </c>
      <c r="AQ5" s="580"/>
      <c r="AR5" s="580"/>
      <c r="AS5" s="580"/>
      <c r="AT5" s="580"/>
      <c r="AU5" s="580"/>
      <c r="AV5" s="580"/>
      <c r="AW5" s="580"/>
      <c r="AX5" s="580"/>
      <c r="AY5" s="580"/>
      <c r="AZ5" s="580"/>
      <c r="BA5" s="580"/>
      <c r="BB5" s="580"/>
      <c r="BC5" s="580"/>
      <c r="BD5" s="580"/>
      <c r="BE5" s="580"/>
      <c r="BF5" s="581"/>
      <c r="BG5" s="593">
        <v>34932909</v>
      </c>
      <c r="BH5" s="594"/>
      <c r="BI5" s="594"/>
      <c r="BJ5" s="594"/>
      <c r="BK5" s="594"/>
      <c r="BL5" s="594"/>
      <c r="BM5" s="594"/>
      <c r="BN5" s="595"/>
      <c r="BO5" s="596">
        <v>99.9</v>
      </c>
      <c r="BP5" s="596"/>
      <c r="BQ5" s="596"/>
      <c r="BR5" s="596"/>
      <c r="BS5" s="597">
        <v>2482876</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203</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809718</v>
      </c>
      <c r="S6" s="594"/>
      <c r="T6" s="594"/>
      <c r="U6" s="594"/>
      <c r="V6" s="594"/>
      <c r="W6" s="594"/>
      <c r="X6" s="594"/>
      <c r="Y6" s="595"/>
      <c r="Z6" s="596">
        <v>0.6</v>
      </c>
      <c r="AA6" s="596"/>
      <c r="AB6" s="596"/>
      <c r="AC6" s="596"/>
      <c r="AD6" s="597">
        <v>809718</v>
      </c>
      <c r="AE6" s="597"/>
      <c r="AF6" s="597"/>
      <c r="AG6" s="597"/>
      <c r="AH6" s="597"/>
      <c r="AI6" s="597"/>
      <c r="AJ6" s="597"/>
      <c r="AK6" s="597"/>
      <c r="AL6" s="598">
        <v>1.2</v>
      </c>
      <c r="AM6" s="599"/>
      <c r="AN6" s="599"/>
      <c r="AO6" s="600"/>
      <c r="AP6" s="590" t="s">
        <v>215</v>
      </c>
      <c r="AQ6" s="591"/>
      <c r="AR6" s="591"/>
      <c r="AS6" s="591"/>
      <c r="AT6" s="591"/>
      <c r="AU6" s="591"/>
      <c r="AV6" s="591"/>
      <c r="AW6" s="591"/>
      <c r="AX6" s="591"/>
      <c r="AY6" s="591"/>
      <c r="AZ6" s="591"/>
      <c r="BA6" s="591"/>
      <c r="BB6" s="591"/>
      <c r="BC6" s="591"/>
      <c r="BD6" s="591"/>
      <c r="BE6" s="591"/>
      <c r="BF6" s="592"/>
      <c r="BG6" s="593">
        <v>34932909</v>
      </c>
      <c r="BH6" s="594"/>
      <c r="BI6" s="594"/>
      <c r="BJ6" s="594"/>
      <c r="BK6" s="594"/>
      <c r="BL6" s="594"/>
      <c r="BM6" s="594"/>
      <c r="BN6" s="595"/>
      <c r="BO6" s="596">
        <v>99.9</v>
      </c>
      <c r="BP6" s="596"/>
      <c r="BQ6" s="596"/>
      <c r="BR6" s="596"/>
      <c r="BS6" s="597">
        <v>2482876</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718031</v>
      </c>
      <c r="CS6" s="594"/>
      <c r="CT6" s="594"/>
      <c r="CU6" s="594"/>
      <c r="CV6" s="594"/>
      <c r="CW6" s="594"/>
      <c r="CX6" s="594"/>
      <c r="CY6" s="595"/>
      <c r="CZ6" s="596">
        <v>0.6</v>
      </c>
      <c r="DA6" s="596"/>
      <c r="DB6" s="596"/>
      <c r="DC6" s="596"/>
      <c r="DD6" s="602" t="s">
        <v>217</v>
      </c>
      <c r="DE6" s="594"/>
      <c r="DF6" s="594"/>
      <c r="DG6" s="594"/>
      <c r="DH6" s="594"/>
      <c r="DI6" s="594"/>
      <c r="DJ6" s="594"/>
      <c r="DK6" s="594"/>
      <c r="DL6" s="594"/>
      <c r="DM6" s="594"/>
      <c r="DN6" s="594"/>
      <c r="DO6" s="594"/>
      <c r="DP6" s="595"/>
      <c r="DQ6" s="602">
        <v>717577</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64855</v>
      </c>
      <c r="S7" s="594"/>
      <c r="T7" s="594"/>
      <c r="U7" s="594"/>
      <c r="V7" s="594"/>
      <c r="W7" s="594"/>
      <c r="X7" s="594"/>
      <c r="Y7" s="595"/>
      <c r="Z7" s="596">
        <v>0.1</v>
      </c>
      <c r="AA7" s="596"/>
      <c r="AB7" s="596"/>
      <c r="AC7" s="596"/>
      <c r="AD7" s="597">
        <v>64855</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15927719</v>
      </c>
      <c r="BH7" s="594"/>
      <c r="BI7" s="594"/>
      <c r="BJ7" s="594"/>
      <c r="BK7" s="594"/>
      <c r="BL7" s="594"/>
      <c r="BM7" s="594"/>
      <c r="BN7" s="595"/>
      <c r="BO7" s="596">
        <v>45.5</v>
      </c>
      <c r="BP7" s="596"/>
      <c r="BQ7" s="596"/>
      <c r="BR7" s="596"/>
      <c r="BS7" s="597">
        <v>513804</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10769966</v>
      </c>
      <c r="CS7" s="594"/>
      <c r="CT7" s="594"/>
      <c r="CU7" s="594"/>
      <c r="CV7" s="594"/>
      <c r="CW7" s="594"/>
      <c r="CX7" s="594"/>
      <c r="CY7" s="595"/>
      <c r="CZ7" s="596">
        <v>8.6</v>
      </c>
      <c r="DA7" s="596"/>
      <c r="DB7" s="596"/>
      <c r="DC7" s="596"/>
      <c r="DD7" s="602">
        <v>2421835</v>
      </c>
      <c r="DE7" s="594"/>
      <c r="DF7" s="594"/>
      <c r="DG7" s="594"/>
      <c r="DH7" s="594"/>
      <c r="DI7" s="594"/>
      <c r="DJ7" s="594"/>
      <c r="DK7" s="594"/>
      <c r="DL7" s="594"/>
      <c r="DM7" s="594"/>
      <c r="DN7" s="594"/>
      <c r="DO7" s="594"/>
      <c r="DP7" s="595"/>
      <c r="DQ7" s="602">
        <v>8422856</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145203</v>
      </c>
      <c r="S8" s="594"/>
      <c r="T8" s="594"/>
      <c r="U8" s="594"/>
      <c r="V8" s="594"/>
      <c r="W8" s="594"/>
      <c r="X8" s="594"/>
      <c r="Y8" s="595"/>
      <c r="Z8" s="596">
        <v>0.1</v>
      </c>
      <c r="AA8" s="596"/>
      <c r="AB8" s="596"/>
      <c r="AC8" s="596"/>
      <c r="AD8" s="597">
        <v>145203</v>
      </c>
      <c r="AE8" s="597"/>
      <c r="AF8" s="597"/>
      <c r="AG8" s="597"/>
      <c r="AH8" s="597"/>
      <c r="AI8" s="597"/>
      <c r="AJ8" s="597"/>
      <c r="AK8" s="597"/>
      <c r="AL8" s="598">
        <v>0.2</v>
      </c>
      <c r="AM8" s="599"/>
      <c r="AN8" s="599"/>
      <c r="AO8" s="600"/>
      <c r="AP8" s="590" t="s">
        <v>222</v>
      </c>
      <c r="AQ8" s="591"/>
      <c r="AR8" s="591"/>
      <c r="AS8" s="591"/>
      <c r="AT8" s="591"/>
      <c r="AU8" s="591"/>
      <c r="AV8" s="591"/>
      <c r="AW8" s="591"/>
      <c r="AX8" s="591"/>
      <c r="AY8" s="591"/>
      <c r="AZ8" s="591"/>
      <c r="BA8" s="591"/>
      <c r="BB8" s="591"/>
      <c r="BC8" s="591"/>
      <c r="BD8" s="591"/>
      <c r="BE8" s="591"/>
      <c r="BF8" s="592"/>
      <c r="BG8" s="593">
        <v>448247</v>
      </c>
      <c r="BH8" s="594"/>
      <c r="BI8" s="594"/>
      <c r="BJ8" s="594"/>
      <c r="BK8" s="594"/>
      <c r="BL8" s="594"/>
      <c r="BM8" s="594"/>
      <c r="BN8" s="595"/>
      <c r="BO8" s="596">
        <v>1.3</v>
      </c>
      <c r="BP8" s="596"/>
      <c r="BQ8" s="596"/>
      <c r="BR8" s="596"/>
      <c r="BS8" s="602" t="s">
        <v>112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51797111</v>
      </c>
      <c r="CS8" s="594"/>
      <c r="CT8" s="594"/>
      <c r="CU8" s="594"/>
      <c r="CV8" s="594"/>
      <c r="CW8" s="594"/>
      <c r="CX8" s="594"/>
      <c r="CY8" s="595"/>
      <c r="CZ8" s="596">
        <v>41.3</v>
      </c>
      <c r="DA8" s="596"/>
      <c r="DB8" s="596"/>
      <c r="DC8" s="596"/>
      <c r="DD8" s="602">
        <v>1105746</v>
      </c>
      <c r="DE8" s="594"/>
      <c r="DF8" s="594"/>
      <c r="DG8" s="594"/>
      <c r="DH8" s="594"/>
      <c r="DI8" s="594"/>
      <c r="DJ8" s="594"/>
      <c r="DK8" s="594"/>
      <c r="DL8" s="594"/>
      <c r="DM8" s="594"/>
      <c r="DN8" s="594"/>
      <c r="DO8" s="594"/>
      <c r="DP8" s="595"/>
      <c r="DQ8" s="602">
        <v>23118959</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60229</v>
      </c>
      <c r="S9" s="594"/>
      <c r="T9" s="594"/>
      <c r="U9" s="594"/>
      <c r="V9" s="594"/>
      <c r="W9" s="594"/>
      <c r="X9" s="594"/>
      <c r="Y9" s="595"/>
      <c r="Z9" s="596">
        <v>0</v>
      </c>
      <c r="AA9" s="596"/>
      <c r="AB9" s="596"/>
      <c r="AC9" s="596"/>
      <c r="AD9" s="597">
        <v>60229</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11437103</v>
      </c>
      <c r="BH9" s="594"/>
      <c r="BI9" s="594"/>
      <c r="BJ9" s="594"/>
      <c r="BK9" s="594"/>
      <c r="BL9" s="594"/>
      <c r="BM9" s="594"/>
      <c r="BN9" s="595"/>
      <c r="BO9" s="596">
        <v>32.700000000000003</v>
      </c>
      <c r="BP9" s="596"/>
      <c r="BQ9" s="596"/>
      <c r="BR9" s="596"/>
      <c r="BS9" s="602" t="s">
        <v>112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11528010</v>
      </c>
      <c r="CS9" s="594"/>
      <c r="CT9" s="594"/>
      <c r="CU9" s="594"/>
      <c r="CV9" s="594"/>
      <c r="CW9" s="594"/>
      <c r="CX9" s="594"/>
      <c r="CY9" s="595"/>
      <c r="CZ9" s="596">
        <v>9.1999999999999993</v>
      </c>
      <c r="DA9" s="596"/>
      <c r="DB9" s="596"/>
      <c r="DC9" s="596"/>
      <c r="DD9" s="602">
        <v>3904278</v>
      </c>
      <c r="DE9" s="594"/>
      <c r="DF9" s="594"/>
      <c r="DG9" s="594"/>
      <c r="DH9" s="594"/>
      <c r="DI9" s="594"/>
      <c r="DJ9" s="594"/>
      <c r="DK9" s="594"/>
      <c r="DL9" s="594"/>
      <c r="DM9" s="594"/>
      <c r="DN9" s="594"/>
      <c r="DO9" s="594"/>
      <c r="DP9" s="595"/>
      <c r="DQ9" s="602">
        <v>7167670</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3612804</v>
      </c>
      <c r="S10" s="594"/>
      <c r="T10" s="594"/>
      <c r="U10" s="594"/>
      <c r="V10" s="594"/>
      <c r="W10" s="594"/>
      <c r="X10" s="594"/>
      <c r="Y10" s="595"/>
      <c r="Z10" s="596">
        <v>2.8</v>
      </c>
      <c r="AA10" s="596"/>
      <c r="AB10" s="596"/>
      <c r="AC10" s="596"/>
      <c r="AD10" s="597">
        <v>3612804</v>
      </c>
      <c r="AE10" s="597"/>
      <c r="AF10" s="597"/>
      <c r="AG10" s="597"/>
      <c r="AH10" s="597"/>
      <c r="AI10" s="597"/>
      <c r="AJ10" s="597"/>
      <c r="AK10" s="597"/>
      <c r="AL10" s="598">
        <v>5.4</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888187</v>
      </c>
      <c r="BH10" s="594"/>
      <c r="BI10" s="594"/>
      <c r="BJ10" s="594"/>
      <c r="BK10" s="594"/>
      <c r="BL10" s="594"/>
      <c r="BM10" s="594"/>
      <c r="BN10" s="595"/>
      <c r="BO10" s="596">
        <v>2.5</v>
      </c>
      <c r="BP10" s="596"/>
      <c r="BQ10" s="596"/>
      <c r="BR10" s="596"/>
      <c r="BS10" s="602" t="s">
        <v>112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140697</v>
      </c>
      <c r="CS10" s="594"/>
      <c r="CT10" s="594"/>
      <c r="CU10" s="594"/>
      <c r="CV10" s="594"/>
      <c r="CW10" s="594"/>
      <c r="CX10" s="594"/>
      <c r="CY10" s="595"/>
      <c r="CZ10" s="596">
        <v>0.1</v>
      </c>
      <c r="DA10" s="596"/>
      <c r="DB10" s="596"/>
      <c r="DC10" s="596"/>
      <c r="DD10" s="602">
        <v>20689</v>
      </c>
      <c r="DE10" s="594"/>
      <c r="DF10" s="594"/>
      <c r="DG10" s="594"/>
      <c r="DH10" s="594"/>
      <c r="DI10" s="594"/>
      <c r="DJ10" s="594"/>
      <c r="DK10" s="594"/>
      <c r="DL10" s="594"/>
      <c r="DM10" s="594"/>
      <c r="DN10" s="594"/>
      <c r="DO10" s="594"/>
      <c r="DP10" s="595"/>
      <c r="DQ10" s="602">
        <v>58102</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v>25053</v>
      </c>
      <c r="S11" s="594"/>
      <c r="T11" s="594"/>
      <c r="U11" s="594"/>
      <c r="V11" s="594"/>
      <c r="W11" s="594"/>
      <c r="X11" s="594"/>
      <c r="Y11" s="595"/>
      <c r="Z11" s="596">
        <v>0</v>
      </c>
      <c r="AA11" s="596"/>
      <c r="AB11" s="596"/>
      <c r="AC11" s="596"/>
      <c r="AD11" s="597">
        <v>25053</v>
      </c>
      <c r="AE11" s="597"/>
      <c r="AF11" s="597"/>
      <c r="AG11" s="597"/>
      <c r="AH11" s="597"/>
      <c r="AI11" s="597"/>
      <c r="AJ11" s="597"/>
      <c r="AK11" s="597"/>
      <c r="AL11" s="598">
        <v>0</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3154182</v>
      </c>
      <c r="BH11" s="594"/>
      <c r="BI11" s="594"/>
      <c r="BJ11" s="594"/>
      <c r="BK11" s="594"/>
      <c r="BL11" s="594"/>
      <c r="BM11" s="594"/>
      <c r="BN11" s="595"/>
      <c r="BO11" s="596">
        <v>9</v>
      </c>
      <c r="BP11" s="596"/>
      <c r="BQ11" s="596"/>
      <c r="BR11" s="596"/>
      <c r="BS11" s="602">
        <v>513804</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1787806</v>
      </c>
      <c r="CS11" s="594"/>
      <c r="CT11" s="594"/>
      <c r="CU11" s="594"/>
      <c r="CV11" s="594"/>
      <c r="CW11" s="594"/>
      <c r="CX11" s="594"/>
      <c r="CY11" s="595"/>
      <c r="CZ11" s="596">
        <v>1.4</v>
      </c>
      <c r="DA11" s="596"/>
      <c r="DB11" s="596"/>
      <c r="DC11" s="596"/>
      <c r="DD11" s="602">
        <v>433569</v>
      </c>
      <c r="DE11" s="594"/>
      <c r="DF11" s="594"/>
      <c r="DG11" s="594"/>
      <c r="DH11" s="594"/>
      <c r="DI11" s="594"/>
      <c r="DJ11" s="594"/>
      <c r="DK11" s="594"/>
      <c r="DL11" s="594"/>
      <c r="DM11" s="594"/>
      <c r="DN11" s="594"/>
      <c r="DO11" s="594"/>
      <c r="DP11" s="595"/>
      <c r="DQ11" s="602">
        <v>1131503</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16089619</v>
      </c>
      <c r="BH12" s="594"/>
      <c r="BI12" s="594"/>
      <c r="BJ12" s="594"/>
      <c r="BK12" s="594"/>
      <c r="BL12" s="594"/>
      <c r="BM12" s="594"/>
      <c r="BN12" s="595"/>
      <c r="BO12" s="596">
        <v>46</v>
      </c>
      <c r="BP12" s="596"/>
      <c r="BQ12" s="596"/>
      <c r="BR12" s="596"/>
      <c r="BS12" s="602">
        <v>1969072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2376148</v>
      </c>
      <c r="CS12" s="594"/>
      <c r="CT12" s="594"/>
      <c r="CU12" s="594"/>
      <c r="CV12" s="594"/>
      <c r="CW12" s="594"/>
      <c r="CX12" s="594"/>
      <c r="CY12" s="595"/>
      <c r="CZ12" s="596">
        <v>1.9</v>
      </c>
      <c r="DA12" s="596"/>
      <c r="DB12" s="596"/>
      <c r="DC12" s="596"/>
      <c r="DD12" s="602">
        <v>302811</v>
      </c>
      <c r="DE12" s="594"/>
      <c r="DF12" s="594"/>
      <c r="DG12" s="594"/>
      <c r="DH12" s="594"/>
      <c r="DI12" s="594"/>
      <c r="DJ12" s="594"/>
      <c r="DK12" s="594"/>
      <c r="DL12" s="594"/>
      <c r="DM12" s="594"/>
      <c r="DN12" s="594"/>
      <c r="DO12" s="594"/>
      <c r="DP12" s="595"/>
      <c r="DQ12" s="602">
        <v>1432153</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99817</v>
      </c>
      <c r="S13" s="594"/>
      <c r="T13" s="594"/>
      <c r="U13" s="594"/>
      <c r="V13" s="594"/>
      <c r="W13" s="594"/>
      <c r="X13" s="594"/>
      <c r="Y13" s="595"/>
      <c r="Z13" s="596">
        <v>0.1</v>
      </c>
      <c r="AA13" s="596"/>
      <c r="AB13" s="596"/>
      <c r="AC13" s="596"/>
      <c r="AD13" s="597">
        <v>99817</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15909557</v>
      </c>
      <c r="BH13" s="594"/>
      <c r="BI13" s="594"/>
      <c r="BJ13" s="594"/>
      <c r="BK13" s="594"/>
      <c r="BL13" s="594"/>
      <c r="BM13" s="594"/>
      <c r="BN13" s="595"/>
      <c r="BO13" s="596">
        <v>45.5</v>
      </c>
      <c r="BP13" s="596"/>
      <c r="BQ13" s="596"/>
      <c r="BR13" s="596"/>
      <c r="BS13" s="602">
        <v>1969072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12144507</v>
      </c>
      <c r="CS13" s="594"/>
      <c r="CT13" s="594"/>
      <c r="CU13" s="594"/>
      <c r="CV13" s="594"/>
      <c r="CW13" s="594"/>
      <c r="CX13" s="594"/>
      <c r="CY13" s="595"/>
      <c r="CZ13" s="596">
        <v>9.6999999999999993</v>
      </c>
      <c r="DA13" s="596"/>
      <c r="DB13" s="596"/>
      <c r="DC13" s="596"/>
      <c r="DD13" s="602">
        <v>3978530</v>
      </c>
      <c r="DE13" s="594"/>
      <c r="DF13" s="594"/>
      <c r="DG13" s="594"/>
      <c r="DH13" s="594"/>
      <c r="DI13" s="594"/>
      <c r="DJ13" s="594"/>
      <c r="DK13" s="594"/>
      <c r="DL13" s="594"/>
      <c r="DM13" s="594"/>
      <c r="DN13" s="594"/>
      <c r="DO13" s="594"/>
      <c r="DP13" s="595"/>
      <c r="DQ13" s="602">
        <v>8028709</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529188</v>
      </c>
      <c r="BH14" s="594"/>
      <c r="BI14" s="594"/>
      <c r="BJ14" s="594"/>
      <c r="BK14" s="594"/>
      <c r="BL14" s="594"/>
      <c r="BM14" s="594"/>
      <c r="BN14" s="595"/>
      <c r="BO14" s="596">
        <v>1.5</v>
      </c>
      <c r="BP14" s="596"/>
      <c r="BQ14" s="596"/>
      <c r="BR14" s="596"/>
      <c r="BS14" s="602" t="s">
        <v>112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4574151</v>
      </c>
      <c r="CS14" s="594"/>
      <c r="CT14" s="594"/>
      <c r="CU14" s="594"/>
      <c r="CV14" s="594"/>
      <c r="CW14" s="594"/>
      <c r="CX14" s="594"/>
      <c r="CY14" s="595"/>
      <c r="CZ14" s="596">
        <v>3.6</v>
      </c>
      <c r="DA14" s="596"/>
      <c r="DB14" s="596"/>
      <c r="DC14" s="596"/>
      <c r="DD14" s="602" t="s">
        <v>112</v>
      </c>
      <c r="DE14" s="594"/>
      <c r="DF14" s="594"/>
      <c r="DG14" s="594"/>
      <c r="DH14" s="594"/>
      <c r="DI14" s="594"/>
      <c r="DJ14" s="594"/>
      <c r="DK14" s="594"/>
      <c r="DL14" s="594"/>
      <c r="DM14" s="594"/>
      <c r="DN14" s="594"/>
      <c r="DO14" s="594"/>
      <c r="DP14" s="595"/>
      <c r="DQ14" s="602">
        <v>3729586</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129470</v>
      </c>
      <c r="S15" s="594"/>
      <c r="T15" s="594"/>
      <c r="U15" s="594"/>
      <c r="V15" s="594"/>
      <c r="W15" s="594"/>
      <c r="X15" s="594"/>
      <c r="Y15" s="595"/>
      <c r="Z15" s="596">
        <v>0.1</v>
      </c>
      <c r="AA15" s="596"/>
      <c r="AB15" s="596"/>
      <c r="AC15" s="596"/>
      <c r="AD15" s="597">
        <v>129470</v>
      </c>
      <c r="AE15" s="597"/>
      <c r="AF15" s="597"/>
      <c r="AG15" s="597"/>
      <c r="AH15" s="597"/>
      <c r="AI15" s="597"/>
      <c r="AJ15" s="597"/>
      <c r="AK15" s="597"/>
      <c r="AL15" s="598">
        <v>0.2</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2386016</v>
      </c>
      <c r="BH15" s="594"/>
      <c r="BI15" s="594"/>
      <c r="BJ15" s="594"/>
      <c r="BK15" s="594"/>
      <c r="BL15" s="594"/>
      <c r="BM15" s="594"/>
      <c r="BN15" s="595"/>
      <c r="BO15" s="596">
        <v>6.8</v>
      </c>
      <c r="BP15" s="596"/>
      <c r="BQ15" s="596"/>
      <c r="BR15" s="596"/>
      <c r="BS15" s="602" t="s">
        <v>112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11470774</v>
      </c>
      <c r="CS15" s="594"/>
      <c r="CT15" s="594"/>
      <c r="CU15" s="594"/>
      <c r="CV15" s="594"/>
      <c r="CW15" s="594"/>
      <c r="CX15" s="594"/>
      <c r="CY15" s="595"/>
      <c r="CZ15" s="596">
        <v>9.1</v>
      </c>
      <c r="DA15" s="596"/>
      <c r="DB15" s="596"/>
      <c r="DC15" s="596"/>
      <c r="DD15" s="602">
        <v>2970453</v>
      </c>
      <c r="DE15" s="594"/>
      <c r="DF15" s="594"/>
      <c r="DG15" s="594"/>
      <c r="DH15" s="594"/>
      <c r="DI15" s="594"/>
      <c r="DJ15" s="594"/>
      <c r="DK15" s="594"/>
      <c r="DL15" s="594"/>
      <c r="DM15" s="594"/>
      <c r="DN15" s="594"/>
      <c r="DO15" s="594"/>
      <c r="DP15" s="595"/>
      <c r="DQ15" s="602">
        <v>7389635</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29131700</v>
      </c>
      <c r="S16" s="594"/>
      <c r="T16" s="594"/>
      <c r="U16" s="594"/>
      <c r="V16" s="594"/>
      <c r="W16" s="594"/>
      <c r="X16" s="594"/>
      <c r="Y16" s="595"/>
      <c r="Z16" s="596">
        <v>22.6</v>
      </c>
      <c r="AA16" s="596"/>
      <c r="AB16" s="596"/>
      <c r="AC16" s="596"/>
      <c r="AD16" s="597">
        <v>26718101</v>
      </c>
      <c r="AE16" s="597"/>
      <c r="AF16" s="597"/>
      <c r="AG16" s="597"/>
      <c r="AH16" s="597"/>
      <c r="AI16" s="597"/>
      <c r="AJ16" s="597"/>
      <c r="AK16" s="597"/>
      <c r="AL16" s="598">
        <v>39.9</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v>367</v>
      </c>
      <c r="BH16" s="594"/>
      <c r="BI16" s="594"/>
      <c r="BJ16" s="594"/>
      <c r="BK16" s="594"/>
      <c r="BL16" s="594"/>
      <c r="BM16" s="594"/>
      <c r="BN16" s="595"/>
      <c r="BO16" s="596">
        <v>0</v>
      </c>
      <c r="BP16" s="596"/>
      <c r="BQ16" s="596"/>
      <c r="BR16" s="596"/>
      <c r="BS16" s="602" t="s">
        <v>112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330071</v>
      </c>
      <c r="CS16" s="594"/>
      <c r="CT16" s="594"/>
      <c r="CU16" s="594"/>
      <c r="CV16" s="594"/>
      <c r="CW16" s="594"/>
      <c r="CX16" s="594"/>
      <c r="CY16" s="595"/>
      <c r="CZ16" s="596">
        <v>0.3</v>
      </c>
      <c r="DA16" s="596"/>
      <c r="DB16" s="596"/>
      <c r="DC16" s="596"/>
      <c r="DD16" s="602" t="s">
        <v>112</v>
      </c>
      <c r="DE16" s="594"/>
      <c r="DF16" s="594"/>
      <c r="DG16" s="594"/>
      <c r="DH16" s="594"/>
      <c r="DI16" s="594"/>
      <c r="DJ16" s="594"/>
      <c r="DK16" s="594"/>
      <c r="DL16" s="594"/>
      <c r="DM16" s="594"/>
      <c r="DN16" s="594"/>
      <c r="DO16" s="594"/>
      <c r="DP16" s="595"/>
      <c r="DQ16" s="602">
        <v>39394</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26718101</v>
      </c>
      <c r="S17" s="594"/>
      <c r="T17" s="594"/>
      <c r="U17" s="594"/>
      <c r="V17" s="594"/>
      <c r="W17" s="594"/>
      <c r="X17" s="594"/>
      <c r="Y17" s="595"/>
      <c r="Z17" s="596">
        <v>20.7</v>
      </c>
      <c r="AA17" s="596"/>
      <c r="AB17" s="596"/>
      <c r="AC17" s="596"/>
      <c r="AD17" s="597">
        <v>26718101</v>
      </c>
      <c r="AE17" s="597"/>
      <c r="AF17" s="597"/>
      <c r="AG17" s="597"/>
      <c r="AH17" s="597"/>
      <c r="AI17" s="597"/>
      <c r="AJ17" s="597"/>
      <c r="AK17" s="597"/>
      <c r="AL17" s="598">
        <v>39.9</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17069085</v>
      </c>
      <c r="CS17" s="594"/>
      <c r="CT17" s="594"/>
      <c r="CU17" s="594"/>
      <c r="CV17" s="594"/>
      <c r="CW17" s="594"/>
      <c r="CX17" s="594"/>
      <c r="CY17" s="595"/>
      <c r="CZ17" s="596">
        <v>13.6</v>
      </c>
      <c r="DA17" s="596"/>
      <c r="DB17" s="596"/>
      <c r="DC17" s="596"/>
      <c r="DD17" s="602" t="s">
        <v>112</v>
      </c>
      <c r="DE17" s="594"/>
      <c r="DF17" s="594"/>
      <c r="DG17" s="594"/>
      <c r="DH17" s="594"/>
      <c r="DI17" s="594"/>
      <c r="DJ17" s="594"/>
      <c r="DK17" s="594"/>
      <c r="DL17" s="594"/>
      <c r="DM17" s="594"/>
      <c r="DN17" s="594"/>
      <c r="DO17" s="594"/>
      <c r="DP17" s="595"/>
      <c r="DQ17" s="602">
        <v>16578896</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2412381</v>
      </c>
      <c r="S18" s="594"/>
      <c r="T18" s="594"/>
      <c r="U18" s="594"/>
      <c r="V18" s="594"/>
      <c r="W18" s="594"/>
      <c r="X18" s="594"/>
      <c r="Y18" s="595"/>
      <c r="Z18" s="596">
        <v>1.9</v>
      </c>
      <c r="AA18" s="596"/>
      <c r="AB18" s="596"/>
      <c r="AC18" s="596"/>
      <c r="AD18" s="597" t="s">
        <v>112</v>
      </c>
      <c r="AE18" s="597"/>
      <c r="AF18" s="597"/>
      <c r="AG18" s="597"/>
      <c r="AH18" s="597"/>
      <c r="AI18" s="597"/>
      <c r="AJ18" s="597"/>
      <c r="AK18" s="597"/>
      <c r="AL18" s="598" t="s">
        <v>112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v>769500</v>
      </c>
      <c r="CS18" s="594"/>
      <c r="CT18" s="594"/>
      <c r="CU18" s="594"/>
      <c r="CV18" s="594"/>
      <c r="CW18" s="594"/>
      <c r="CX18" s="594"/>
      <c r="CY18" s="595"/>
      <c r="CZ18" s="596">
        <v>0.6</v>
      </c>
      <c r="DA18" s="596"/>
      <c r="DB18" s="596"/>
      <c r="DC18" s="596"/>
      <c r="DD18" s="602" t="s">
        <v>112</v>
      </c>
      <c r="DE18" s="594"/>
      <c r="DF18" s="594"/>
      <c r="DG18" s="594"/>
      <c r="DH18" s="594"/>
      <c r="DI18" s="594"/>
      <c r="DJ18" s="594"/>
      <c r="DK18" s="594"/>
      <c r="DL18" s="594"/>
      <c r="DM18" s="594"/>
      <c r="DN18" s="594"/>
      <c r="DO18" s="594"/>
      <c r="DP18" s="595"/>
      <c r="DQ18" s="602">
        <v>769500</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1218</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50091</v>
      </c>
      <c r="BH19" s="594"/>
      <c r="BI19" s="594"/>
      <c r="BJ19" s="594"/>
      <c r="BK19" s="594"/>
      <c r="BL19" s="594"/>
      <c r="BM19" s="594"/>
      <c r="BN19" s="595"/>
      <c r="BO19" s="596">
        <v>0.1</v>
      </c>
      <c r="BP19" s="596"/>
      <c r="BQ19" s="596"/>
      <c r="BR19" s="596"/>
      <c r="BS19" s="602" t="s">
        <v>112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69061849</v>
      </c>
      <c r="S20" s="594"/>
      <c r="T20" s="594"/>
      <c r="U20" s="594"/>
      <c r="V20" s="594"/>
      <c r="W20" s="594"/>
      <c r="X20" s="594"/>
      <c r="Y20" s="595"/>
      <c r="Z20" s="596">
        <v>53.5</v>
      </c>
      <c r="AA20" s="596"/>
      <c r="AB20" s="596"/>
      <c r="AC20" s="596"/>
      <c r="AD20" s="597">
        <v>66648250</v>
      </c>
      <c r="AE20" s="597"/>
      <c r="AF20" s="597"/>
      <c r="AG20" s="597"/>
      <c r="AH20" s="597"/>
      <c r="AI20" s="597"/>
      <c r="AJ20" s="597"/>
      <c r="AK20" s="597"/>
      <c r="AL20" s="598">
        <v>99.6</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50091</v>
      </c>
      <c r="BH20" s="594"/>
      <c r="BI20" s="594"/>
      <c r="BJ20" s="594"/>
      <c r="BK20" s="594"/>
      <c r="BL20" s="594"/>
      <c r="BM20" s="594"/>
      <c r="BN20" s="595"/>
      <c r="BO20" s="596">
        <v>0.1</v>
      </c>
      <c r="BP20" s="596"/>
      <c r="BQ20" s="596"/>
      <c r="BR20" s="596"/>
      <c r="BS20" s="602" t="s">
        <v>112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125475857</v>
      </c>
      <c r="CS20" s="594"/>
      <c r="CT20" s="594"/>
      <c r="CU20" s="594"/>
      <c r="CV20" s="594"/>
      <c r="CW20" s="594"/>
      <c r="CX20" s="594"/>
      <c r="CY20" s="595"/>
      <c r="CZ20" s="596">
        <v>100</v>
      </c>
      <c r="DA20" s="596"/>
      <c r="DB20" s="596"/>
      <c r="DC20" s="596"/>
      <c r="DD20" s="602">
        <v>15137911</v>
      </c>
      <c r="DE20" s="594"/>
      <c r="DF20" s="594"/>
      <c r="DG20" s="594"/>
      <c r="DH20" s="594"/>
      <c r="DI20" s="594"/>
      <c r="DJ20" s="594"/>
      <c r="DK20" s="594"/>
      <c r="DL20" s="594"/>
      <c r="DM20" s="594"/>
      <c r="DN20" s="594"/>
      <c r="DO20" s="594"/>
      <c r="DP20" s="595"/>
      <c r="DQ20" s="602">
        <v>78584540</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41718</v>
      </c>
      <c r="S21" s="594"/>
      <c r="T21" s="594"/>
      <c r="U21" s="594"/>
      <c r="V21" s="594"/>
      <c r="W21" s="594"/>
      <c r="X21" s="594"/>
      <c r="Y21" s="595"/>
      <c r="Z21" s="596">
        <v>0</v>
      </c>
      <c r="AA21" s="596"/>
      <c r="AB21" s="596"/>
      <c r="AC21" s="596"/>
      <c r="AD21" s="597">
        <v>41718</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49344</v>
      </c>
      <c r="BH21" s="594"/>
      <c r="BI21" s="594"/>
      <c r="BJ21" s="594"/>
      <c r="BK21" s="594"/>
      <c r="BL21" s="594"/>
      <c r="BM21" s="594"/>
      <c r="BN21" s="595"/>
      <c r="BO21" s="596">
        <v>0.1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1603860</v>
      </c>
      <c r="S22" s="594"/>
      <c r="T22" s="594"/>
      <c r="U22" s="594"/>
      <c r="V22" s="594"/>
      <c r="W22" s="594"/>
      <c r="X22" s="594"/>
      <c r="Y22" s="595"/>
      <c r="Z22" s="596">
        <v>1.2</v>
      </c>
      <c r="AA22" s="596"/>
      <c r="AB22" s="596"/>
      <c r="AC22" s="596"/>
      <c r="AD22" s="597" t="s">
        <v>112</v>
      </c>
      <c r="AE22" s="597"/>
      <c r="AF22" s="597"/>
      <c r="AG22" s="597"/>
      <c r="AH22" s="597"/>
      <c r="AI22" s="597"/>
      <c r="AJ22" s="597"/>
      <c r="AK22" s="597"/>
      <c r="AL22" s="598" t="s">
        <v>112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v>747</v>
      </c>
      <c r="BH22" s="594"/>
      <c r="BI22" s="594"/>
      <c r="BJ22" s="594"/>
      <c r="BK22" s="594"/>
      <c r="BL22" s="594"/>
      <c r="BM22" s="594"/>
      <c r="BN22" s="595"/>
      <c r="BO22" s="596">
        <v>0</v>
      </c>
      <c r="BP22" s="596"/>
      <c r="BQ22" s="596"/>
      <c r="BR22" s="596"/>
      <c r="BS22" s="602" t="s">
        <v>112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1186683</v>
      </c>
      <c r="S23" s="594"/>
      <c r="T23" s="594"/>
      <c r="U23" s="594"/>
      <c r="V23" s="594"/>
      <c r="W23" s="594"/>
      <c r="X23" s="594"/>
      <c r="Y23" s="595"/>
      <c r="Z23" s="596">
        <v>0.9</v>
      </c>
      <c r="AA23" s="596"/>
      <c r="AB23" s="596"/>
      <c r="AC23" s="596"/>
      <c r="AD23" s="597">
        <v>68279</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682068</v>
      </c>
      <c r="S24" s="594"/>
      <c r="T24" s="594"/>
      <c r="U24" s="594"/>
      <c r="V24" s="594"/>
      <c r="W24" s="594"/>
      <c r="X24" s="594"/>
      <c r="Y24" s="595"/>
      <c r="Z24" s="596">
        <v>0.5</v>
      </c>
      <c r="AA24" s="596"/>
      <c r="AB24" s="596"/>
      <c r="AC24" s="596"/>
      <c r="AD24" s="597" t="s">
        <v>112</v>
      </c>
      <c r="AE24" s="597"/>
      <c r="AF24" s="597"/>
      <c r="AG24" s="597"/>
      <c r="AH24" s="597"/>
      <c r="AI24" s="597"/>
      <c r="AJ24" s="597"/>
      <c r="AK24" s="597"/>
      <c r="AL24" s="598" t="s">
        <v>112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68618583</v>
      </c>
      <c r="CS24" s="583"/>
      <c r="CT24" s="583"/>
      <c r="CU24" s="583"/>
      <c r="CV24" s="583"/>
      <c r="CW24" s="583"/>
      <c r="CX24" s="583"/>
      <c r="CY24" s="584"/>
      <c r="CZ24" s="620">
        <v>54.7</v>
      </c>
      <c r="DA24" s="621"/>
      <c r="DB24" s="621"/>
      <c r="DC24" s="622"/>
      <c r="DD24" s="619">
        <v>40966804</v>
      </c>
      <c r="DE24" s="583"/>
      <c r="DF24" s="583"/>
      <c r="DG24" s="583"/>
      <c r="DH24" s="583"/>
      <c r="DI24" s="583"/>
      <c r="DJ24" s="583"/>
      <c r="DK24" s="584"/>
      <c r="DL24" s="619">
        <v>40327998</v>
      </c>
      <c r="DM24" s="583"/>
      <c r="DN24" s="583"/>
      <c r="DO24" s="583"/>
      <c r="DP24" s="583"/>
      <c r="DQ24" s="583"/>
      <c r="DR24" s="583"/>
      <c r="DS24" s="583"/>
      <c r="DT24" s="583"/>
      <c r="DU24" s="583"/>
      <c r="DV24" s="584"/>
      <c r="DW24" s="587">
        <v>55.9</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25575773</v>
      </c>
      <c r="S25" s="594"/>
      <c r="T25" s="594"/>
      <c r="U25" s="594"/>
      <c r="V25" s="594"/>
      <c r="W25" s="594"/>
      <c r="X25" s="594"/>
      <c r="Y25" s="595"/>
      <c r="Z25" s="596">
        <v>19.8</v>
      </c>
      <c r="AA25" s="596"/>
      <c r="AB25" s="596"/>
      <c r="AC25" s="596"/>
      <c r="AD25" s="597" t="s">
        <v>112</v>
      </c>
      <c r="AE25" s="597"/>
      <c r="AF25" s="597"/>
      <c r="AG25" s="597"/>
      <c r="AH25" s="597"/>
      <c r="AI25" s="597"/>
      <c r="AJ25" s="597"/>
      <c r="AK25" s="597"/>
      <c r="AL25" s="598" t="s">
        <v>112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12787698</v>
      </c>
      <c r="CS25" s="625"/>
      <c r="CT25" s="625"/>
      <c r="CU25" s="625"/>
      <c r="CV25" s="625"/>
      <c r="CW25" s="625"/>
      <c r="CX25" s="625"/>
      <c r="CY25" s="626"/>
      <c r="CZ25" s="627">
        <v>10.199999999999999</v>
      </c>
      <c r="DA25" s="628"/>
      <c r="DB25" s="628"/>
      <c r="DC25" s="629"/>
      <c r="DD25" s="602">
        <v>11312485</v>
      </c>
      <c r="DE25" s="625"/>
      <c r="DF25" s="625"/>
      <c r="DG25" s="625"/>
      <c r="DH25" s="625"/>
      <c r="DI25" s="625"/>
      <c r="DJ25" s="625"/>
      <c r="DK25" s="626"/>
      <c r="DL25" s="602">
        <v>10875282</v>
      </c>
      <c r="DM25" s="625"/>
      <c r="DN25" s="625"/>
      <c r="DO25" s="625"/>
      <c r="DP25" s="625"/>
      <c r="DQ25" s="625"/>
      <c r="DR25" s="625"/>
      <c r="DS25" s="625"/>
      <c r="DT25" s="625"/>
      <c r="DU25" s="625"/>
      <c r="DV25" s="626"/>
      <c r="DW25" s="598">
        <v>15.1</v>
      </c>
      <c r="DX25" s="623"/>
      <c r="DY25" s="623"/>
      <c r="DZ25" s="623"/>
      <c r="EA25" s="623"/>
      <c r="EB25" s="623"/>
      <c r="EC25" s="624"/>
    </row>
    <row r="26" spans="2:133" ht="11.25" customHeight="1" x14ac:dyDescent="0.15">
      <c r="B26" s="630" t="s">
        <v>278</v>
      </c>
      <c r="C26" s="631"/>
      <c r="D26" s="631"/>
      <c r="E26" s="631"/>
      <c r="F26" s="631"/>
      <c r="G26" s="631"/>
      <c r="H26" s="631"/>
      <c r="I26" s="631"/>
      <c r="J26" s="631"/>
      <c r="K26" s="631"/>
      <c r="L26" s="631"/>
      <c r="M26" s="631"/>
      <c r="N26" s="631"/>
      <c r="O26" s="631"/>
      <c r="P26" s="631"/>
      <c r="Q26" s="632"/>
      <c r="R26" s="593">
        <v>4232</v>
      </c>
      <c r="S26" s="594"/>
      <c r="T26" s="594"/>
      <c r="U26" s="594"/>
      <c r="V26" s="594"/>
      <c r="W26" s="594"/>
      <c r="X26" s="594"/>
      <c r="Y26" s="595"/>
      <c r="Z26" s="596">
        <v>0</v>
      </c>
      <c r="AA26" s="596"/>
      <c r="AB26" s="596"/>
      <c r="AC26" s="596"/>
      <c r="AD26" s="597">
        <v>4232</v>
      </c>
      <c r="AE26" s="597"/>
      <c r="AF26" s="597"/>
      <c r="AG26" s="597"/>
      <c r="AH26" s="597"/>
      <c r="AI26" s="597"/>
      <c r="AJ26" s="597"/>
      <c r="AK26" s="597"/>
      <c r="AL26" s="598">
        <v>0</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8536171</v>
      </c>
      <c r="CS26" s="594"/>
      <c r="CT26" s="594"/>
      <c r="CU26" s="594"/>
      <c r="CV26" s="594"/>
      <c r="CW26" s="594"/>
      <c r="CX26" s="594"/>
      <c r="CY26" s="595"/>
      <c r="CZ26" s="627">
        <v>6.8</v>
      </c>
      <c r="DA26" s="628"/>
      <c r="DB26" s="628"/>
      <c r="DC26" s="629"/>
      <c r="DD26" s="602">
        <v>7934651</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23"/>
      <c r="DY26" s="623"/>
      <c r="DZ26" s="623"/>
      <c r="EA26" s="623"/>
      <c r="EB26" s="623"/>
      <c r="EC26" s="624"/>
    </row>
    <row r="27" spans="2:133" ht="11.25" customHeight="1" x14ac:dyDescent="0.15">
      <c r="B27" s="590" t="s">
        <v>281</v>
      </c>
      <c r="C27" s="591"/>
      <c r="D27" s="591"/>
      <c r="E27" s="591"/>
      <c r="F27" s="591"/>
      <c r="G27" s="591"/>
      <c r="H27" s="591"/>
      <c r="I27" s="591"/>
      <c r="J27" s="591"/>
      <c r="K27" s="591"/>
      <c r="L27" s="591"/>
      <c r="M27" s="591"/>
      <c r="N27" s="591"/>
      <c r="O27" s="591"/>
      <c r="P27" s="591"/>
      <c r="Q27" s="592"/>
      <c r="R27" s="593">
        <v>5525554</v>
      </c>
      <c r="S27" s="594"/>
      <c r="T27" s="594"/>
      <c r="U27" s="594"/>
      <c r="V27" s="594"/>
      <c r="W27" s="594"/>
      <c r="X27" s="594"/>
      <c r="Y27" s="595"/>
      <c r="Z27" s="596">
        <v>4.3</v>
      </c>
      <c r="AA27" s="596"/>
      <c r="AB27" s="596"/>
      <c r="AC27" s="596"/>
      <c r="AD27" s="597" t="s">
        <v>112</v>
      </c>
      <c r="AE27" s="597"/>
      <c r="AF27" s="597"/>
      <c r="AG27" s="597"/>
      <c r="AH27" s="597"/>
      <c r="AI27" s="597"/>
      <c r="AJ27" s="597"/>
      <c r="AK27" s="597"/>
      <c r="AL27" s="598" t="s">
        <v>112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34983000</v>
      </c>
      <c r="BH27" s="594"/>
      <c r="BI27" s="594"/>
      <c r="BJ27" s="594"/>
      <c r="BK27" s="594"/>
      <c r="BL27" s="594"/>
      <c r="BM27" s="594"/>
      <c r="BN27" s="595"/>
      <c r="BO27" s="596">
        <v>100</v>
      </c>
      <c r="BP27" s="596"/>
      <c r="BQ27" s="596"/>
      <c r="BR27" s="596"/>
      <c r="BS27" s="602">
        <v>2482876</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38761800</v>
      </c>
      <c r="CS27" s="625"/>
      <c r="CT27" s="625"/>
      <c r="CU27" s="625"/>
      <c r="CV27" s="625"/>
      <c r="CW27" s="625"/>
      <c r="CX27" s="625"/>
      <c r="CY27" s="626"/>
      <c r="CZ27" s="627">
        <v>30.9</v>
      </c>
      <c r="DA27" s="628"/>
      <c r="DB27" s="628"/>
      <c r="DC27" s="629"/>
      <c r="DD27" s="602">
        <v>13075423</v>
      </c>
      <c r="DE27" s="625"/>
      <c r="DF27" s="625"/>
      <c r="DG27" s="625"/>
      <c r="DH27" s="625"/>
      <c r="DI27" s="625"/>
      <c r="DJ27" s="625"/>
      <c r="DK27" s="626"/>
      <c r="DL27" s="602">
        <v>12917741</v>
      </c>
      <c r="DM27" s="625"/>
      <c r="DN27" s="625"/>
      <c r="DO27" s="625"/>
      <c r="DP27" s="625"/>
      <c r="DQ27" s="625"/>
      <c r="DR27" s="625"/>
      <c r="DS27" s="625"/>
      <c r="DT27" s="625"/>
      <c r="DU27" s="625"/>
      <c r="DV27" s="626"/>
      <c r="DW27" s="598">
        <v>17.899999999999999</v>
      </c>
      <c r="DX27" s="623"/>
      <c r="DY27" s="623"/>
      <c r="DZ27" s="623"/>
      <c r="EA27" s="623"/>
      <c r="EB27" s="623"/>
      <c r="EC27" s="624"/>
    </row>
    <row r="28" spans="2:133" ht="11.25" customHeight="1" x14ac:dyDescent="0.15">
      <c r="B28" s="590" t="s">
        <v>284</v>
      </c>
      <c r="C28" s="591"/>
      <c r="D28" s="591"/>
      <c r="E28" s="591"/>
      <c r="F28" s="591"/>
      <c r="G28" s="591"/>
      <c r="H28" s="591"/>
      <c r="I28" s="591"/>
      <c r="J28" s="591"/>
      <c r="K28" s="591"/>
      <c r="L28" s="591"/>
      <c r="M28" s="591"/>
      <c r="N28" s="591"/>
      <c r="O28" s="591"/>
      <c r="P28" s="591"/>
      <c r="Q28" s="592"/>
      <c r="R28" s="593">
        <v>132141</v>
      </c>
      <c r="S28" s="594"/>
      <c r="T28" s="594"/>
      <c r="U28" s="594"/>
      <c r="V28" s="594"/>
      <c r="W28" s="594"/>
      <c r="X28" s="594"/>
      <c r="Y28" s="595"/>
      <c r="Z28" s="596">
        <v>0.1</v>
      </c>
      <c r="AA28" s="596"/>
      <c r="AB28" s="596"/>
      <c r="AC28" s="596"/>
      <c r="AD28" s="597">
        <v>12443</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17069085</v>
      </c>
      <c r="CS28" s="594"/>
      <c r="CT28" s="594"/>
      <c r="CU28" s="594"/>
      <c r="CV28" s="594"/>
      <c r="CW28" s="594"/>
      <c r="CX28" s="594"/>
      <c r="CY28" s="595"/>
      <c r="CZ28" s="627">
        <v>13.6</v>
      </c>
      <c r="DA28" s="628"/>
      <c r="DB28" s="628"/>
      <c r="DC28" s="629"/>
      <c r="DD28" s="602">
        <v>16578896</v>
      </c>
      <c r="DE28" s="594"/>
      <c r="DF28" s="594"/>
      <c r="DG28" s="594"/>
      <c r="DH28" s="594"/>
      <c r="DI28" s="594"/>
      <c r="DJ28" s="594"/>
      <c r="DK28" s="595"/>
      <c r="DL28" s="602">
        <v>16534975</v>
      </c>
      <c r="DM28" s="594"/>
      <c r="DN28" s="594"/>
      <c r="DO28" s="594"/>
      <c r="DP28" s="594"/>
      <c r="DQ28" s="594"/>
      <c r="DR28" s="594"/>
      <c r="DS28" s="594"/>
      <c r="DT28" s="594"/>
      <c r="DU28" s="594"/>
      <c r="DV28" s="595"/>
      <c r="DW28" s="598">
        <v>22.9</v>
      </c>
      <c r="DX28" s="623"/>
      <c r="DY28" s="623"/>
      <c r="DZ28" s="623"/>
      <c r="EA28" s="623"/>
      <c r="EB28" s="623"/>
      <c r="EC28" s="624"/>
    </row>
    <row r="29" spans="2:133" ht="11.25" customHeight="1" x14ac:dyDescent="0.15">
      <c r="B29" s="590" t="s">
        <v>286</v>
      </c>
      <c r="C29" s="591"/>
      <c r="D29" s="591"/>
      <c r="E29" s="591"/>
      <c r="F29" s="591"/>
      <c r="G29" s="591"/>
      <c r="H29" s="591"/>
      <c r="I29" s="591"/>
      <c r="J29" s="591"/>
      <c r="K29" s="591"/>
      <c r="L29" s="591"/>
      <c r="M29" s="591"/>
      <c r="N29" s="591"/>
      <c r="O29" s="591"/>
      <c r="P29" s="591"/>
      <c r="Q29" s="592"/>
      <c r="R29" s="593">
        <v>58864</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17060370</v>
      </c>
      <c r="CS29" s="625"/>
      <c r="CT29" s="625"/>
      <c r="CU29" s="625"/>
      <c r="CV29" s="625"/>
      <c r="CW29" s="625"/>
      <c r="CX29" s="625"/>
      <c r="CY29" s="626"/>
      <c r="CZ29" s="627">
        <v>13.6</v>
      </c>
      <c r="DA29" s="628"/>
      <c r="DB29" s="628"/>
      <c r="DC29" s="629"/>
      <c r="DD29" s="602">
        <v>16570181</v>
      </c>
      <c r="DE29" s="625"/>
      <c r="DF29" s="625"/>
      <c r="DG29" s="625"/>
      <c r="DH29" s="625"/>
      <c r="DI29" s="625"/>
      <c r="DJ29" s="625"/>
      <c r="DK29" s="626"/>
      <c r="DL29" s="602">
        <v>16526260</v>
      </c>
      <c r="DM29" s="625"/>
      <c r="DN29" s="625"/>
      <c r="DO29" s="625"/>
      <c r="DP29" s="625"/>
      <c r="DQ29" s="625"/>
      <c r="DR29" s="625"/>
      <c r="DS29" s="625"/>
      <c r="DT29" s="625"/>
      <c r="DU29" s="625"/>
      <c r="DV29" s="626"/>
      <c r="DW29" s="598">
        <v>22.9</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7749141</v>
      </c>
      <c r="S30" s="594"/>
      <c r="T30" s="594"/>
      <c r="U30" s="594"/>
      <c r="V30" s="594"/>
      <c r="W30" s="594"/>
      <c r="X30" s="594"/>
      <c r="Y30" s="595"/>
      <c r="Z30" s="596">
        <v>6</v>
      </c>
      <c r="AA30" s="596"/>
      <c r="AB30" s="596"/>
      <c r="AC30" s="596"/>
      <c r="AD30" s="597" t="s">
        <v>112</v>
      </c>
      <c r="AE30" s="597"/>
      <c r="AF30" s="597"/>
      <c r="AG30" s="597"/>
      <c r="AH30" s="597"/>
      <c r="AI30" s="597"/>
      <c r="AJ30" s="597"/>
      <c r="AK30" s="597"/>
      <c r="AL30" s="598" t="s">
        <v>112</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98.6</v>
      </c>
      <c r="BH30" s="652"/>
      <c r="BI30" s="652"/>
      <c r="BJ30" s="652"/>
      <c r="BK30" s="652"/>
      <c r="BL30" s="652"/>
      <c r="BM30" s="588">
        <v>92.4</v>
      </c>
      <c r="BN30" s="652"/>
      <c r="BO30" s="652"/>
      <c r="BP30" s="652"/>
      <c r="BQ30" s="653"/>
      <c r="BR30" s="651">
        <v>98.5</v>
      </c>
      <c r="BS30" s="652"/>
      <c r="BT30" s="652"/>
      <c r="BU30" s="652"/>
      <c r="BV30" s="652"/>
      <c r="BW30" s="652"/>
      <c r="BX30" s="588">
        <v>92.1</v>
      </c>
      <c r="BY30" s="652"/>
      <c r="BZ30" s="652"/>
      <c r="CA30" s="652"/>
      <c r="CB30" s="653"/>
      <c r="CD30" s="656"/>
      <c r="CE30" s="657"/>
      <c r="CF30" s="607" t="s">
        <v>294</v>
      </c>
      <c r="CG30" s="608"/>
      <c r="CH30" s="608"/>
      <c r="CI30" s="608"/>
      <c r="CJ30" s="608"/>
      <c r="CK30" s="608"/>
      <c r="CL30" s="608"/>
      <c r="CM30" s="608"/>
      <c r="CN30" s="608"/>
      <c r="CO30" s="608"/>
      <c r="CP30" s="608"/>
      <c r="CQ30" s="609"/>
      <c r="CR30" s="593">
        <v>14894727</v>
      </c>
      <c r="CS30" s="594"/>
      <c r="CT30" s="594"/>
      <c r="CU30" s="594"/>
      <c r="CV30" s="594"/>
      <c r="CW30" s="594"/>
      <c r="CX30" s="594"/>
      <c r="CY30" s="595"/>
      <c r="CZ30" s="627">
        <v>11.9</v>
      </c>
      <c r="DA30" s="628"/>
      <c r="DB30" s="628"/>
      <c r="DC30" s="629"/>
      <c r="DD30" s="602">
        <v>14407213</v>
      </c>
      <c r="DE30" s="594"/>
      <c r="DF30" s="594"/>
      <c r="DG30" s="594"/>
      <c r="DH30" s="594"/>
      <c r="DI30" s="594"/>
      <c r="DJ30" s="594"/>
      <c r="DK30" s="595"/>
      <c r="DL30" s="602">
        <v>14363292</v>
      </c>
      <c r="DM30" s="594"/>
      <c r="DN30" s="594"/>
      <c r="DO30" s="594"/>
      <c r="DP30" s="594"/>
      <c r="DQ30" s="594"/>
      <c r="DR30" s="594"/>
      <c r="DS30" s="594"/>
      <c r="DT30" s="594"/>
      <c r="DU30" s="594"/>
      <c r="DV30" s="595"/>
      <c r="DW30" s="598">
        <v>19.899999999999999</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1358775</v>
      </c>
      <c r="S31" s="594"/>
      <c r="T31" s="594"/>
      <c r="U31" s="594"/>
      <c r="V31" s="594"/>
      <c r="W31" s="594"/>
      <c r="X31" s="594"/>
      <c r="Y31" s="595"/>
      <c r="Z31" s="596">
        <v>1.1000000000000001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98.8</v>
      </c>
      <c r="BH31" s="625"/>
      <c r="BI31" s="625"/>
      <c r="BJ31" s="625"/>
      <c r="BK31" s="625"/>
      <c r="BL31" s="625"/>
      <c r="BM31" s="599">
        <v>94.5</v>
      </c>
      <c r="BN31" s="649"/>
      <c r="BO31" s="649"/>
      <c r="BP31" s="649"/>
      <c r="BQ31" s="650"/>
      <c r="BR31" s="648">
        <v>98.7</v>
      </c>
      <c r="BS31" s="625"/>
      <c r="BT31" s="625"/>
      <c r="BU31" s="625"/>
      <c r="BV31" s="625"/>
      <c r="BW31" s="625"/>
      <c r="BX31" s="599">
        <v>94</v>
      </c>
      <c r="BY31" s="649"/>
      <c r="BZ31" s="649"/>
      <c r="CA31" s="649"/>
      <c r="CB31" s="650"/>
      <c r="CD31" s="656"/>
      <c r="CE31" s="657"/>
      <c r="CF31" s="607" t="s">
        <v>298</v>
      </c>
      <c r="CG31" s="608"/>
      <c r="CH31" s="608"/>
      <c r="CI31" s="608"/>
      <c r="CJ31" s="608"/>
      <c r="CK31" s="608"/>
      <c r="CL31" s="608"/>
      <c r="CM31" s="608"/>
      <c r="CN31" s="608"/>
      <c r="CO31" s="608"/>
      <c r="CP31" s="608"/>
      <c r="CQ31" s="609"/>
      <c r="CR31" s="593">
        <v>2165643</v>
      </c>
      <c r="CS31" s="625"/>
      <c r="CT31" s="625"/>
      <c r="CU31" s="625"/>
      <c r="CV31" s="625"/>
      <c r="CW31" s="625"/>
      <c r="CX31" s="625"/>
      <c r="CY31" s="626"/>
      <c r="CZ31" s="627">
        <v>1.7</v>
      </c>
      <c r="DA31" s="628"/>
      <c r="DB31" s="628"/>
      <c r="DC31" s="629"/>
      <c r="DD31" s="602">
        <v>2162968</v>
      </c>
      <c r="DE31" s="625"/>
      <c r="DF31" s="625"/>
      <c r="DG31" s="625"/>
      <c r="DH31" s="625"/>
      <c r="DI31" s="625"/>
      <c r="DJ31" s="625"/>
      <c r="DK31" s="626"/>
      <c r="DL31" s="602">
        <v>2162968</v>
      </c>
      <c r="DM31" s="625"/>
      <c r="DN31" s="625"/>
      <c r="DO31" s="625"/>
      <c r="DP31" s="625"/>
      <c r="DQ31" s="625"/>
      <c r="DR31" s="625"/>
      <c r="DS31" s="625"/>
      <c r="DT31" s="625"/>
      <c r="DU31" s="625"/>
      <c r="DV31" s="626"/>
      <c r="DW31" s="598">
        <v>3</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3336445</v>
      </c>
      <c r="S32" s="594"/>
      <c r="T32" s="594"/>
      <c r="U32" s="594"/>
      <c r="V32" s="594"/>
      <c r="W32" s="594"/>
      <c r="X32" s="594"/>
      <c r="Y32" s="595"/>
      <c r="Z32" s="596">
        <v>2.6</v>
      </c>
      <c r="AA32" s="596"/>
      <c r="AB32" s="596"/>
      <c r="AC32" s="596"/>
      <c r="AD32" s="597">
        <v>114494</v>
      </c>
      <c r="AE32" s="597"/>
      <c r="AF32" s="597"/>
      <c r="AG32" s="597"/>
      <c r="AH32" s="597"/>
      <c r="AI32" s="597"/>
      <c r="AJ32" s="597"/>
      <c r="AK32" s="597"/>
      <c r="AL32" s="598">
        <v>0.2</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98.2</v>
      </c>
      <c r="BH32" s="661"/>
      <c r="BI32" s="661"/>
      <c r="BJ32" s="661"/>
      <c r="BK32" s="661"/>
      <c r="BL32" s="661"/>
      <c r="BM32" s="662">
        <v>89.5</v>
      </c>
      <c r="BN32" s="661"/>
      <c r="BO32" s="661"/>
      <c r="BP32" s="661"/>
      <c r="BQ32" s="663"/>
      <c r="BR32" s="660">
        <v>98.1</v>
      </c>
      <c r="BS32" s="661"/>
      <c r="BT32" s="661"/>
      <c r="BU32" s="661"/>
      <c r="BV32" s="661"/>
      <c r="BW32" s="661"/>
      <c r="BX32" s="662">
        <v>88.9</v>
      </c>
      <c r="BY32" s="661"/>
      <c r="BZ32" s="661"/>
      <c r="CA32" s="661"/>
      <c r="CB32" s="663"/>
      <c r="CD32" s="658"/>
      <c r="CE32" s="659"/>
      <c r="CF32" s="607" t="s">
        <v>301</v>
      </c>
      <c r="CG32" s="608"/>
      <c r="CH32" s="608"/>
      <c r="CI32" s="608"/>
      <c r="CJ32" s="608"/>
      <c r="CK32" s="608"/>
      <c r="CL32" s="608"/>
      <c r="CM32" s="608"/>
      <c r="CN32" s="608"/>
      <c r="CO32" s="608"/>
      <c r="CP32" s="608"/>
      <c r="CQ32" s="609"/>
      <c r="CR32" s="593">
        <v>8715</v>
      </c>
      <c r="CS32" s="594"/>
      <c r="CT32" s="594"/>
      <c r="CU32" s="594"/>
      <c r="CV32" s="594"/>
      <c r="CW32" s="594"/>
      <c r="CX32" s="594"/>
      <c r="CY32" s="595"/>
      <c r="CZ32" s="627">
        <v>0</v>
      </c>
      <c r="DA32" s="628"/>
      <c r="DB32" s="628"/>
      <c r="DC32" s="629"/>
      <c r="DD32" s="602">
        <v>8715</v>
      </c>
      <c r="DE32" s="594"/>
      <c r="DF32" s="594"/>
      <c r="DG32" s="594"/>
      <c r="DH32" s="594"/>
      <c r="DI32" s="594"/>
      <c r="DJ32" s="594"/>
      <c r="DK32" s="595"/>
      <c r="DL32" s="602">
        <v>8715</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12677979</v>
      </c>
      <c r="S33" s="594"/>
      <c r="T33" s="594"/>
      <c r="U33" s="594"/>
      <c r="V33" s="594"/>
      <c r="W33" s="594"/>
      <c r="X33" s="594"/>
      <c r="Y33" s="595"/>
      <c r="Z33" s="596">
        <v>9.8000000000000007</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41389292</v>
      </c>
      <c r="CS33" s="625"/>
      <c r="CT33" s="625"/>
      <c r="CU33" s="625"/>
      <c r="CV33" s="625"/>
      <c r="CW33" s="625"/>
      <c r="CX33" s="625"/>
      <c r="CY33" s="626"/>
      <c r="CZ33" s="627">
        <v>33</v>
      </c>
      <c r="DA33" s="628"/>
      <c r="DB33" s="628"/>
      <c r="DC33" s="629"/>
      <c r="DD33" s="602">
        <v>33799443</v>
      </c>
      <c r="DE33" s="625"/>
      <c r="DF33" s="625"/>
      <c r="DG33" s="625"/>
      <c r="DH33" s="625"/>
      <c r="DI33" s="625"/>
      <c r="DJ33" s="625"/>
      <c r="DK33" s="626"/>
      <c r="DL33" s="602">
        <v>25441930</v>
      </c>
      <c r="DM33" s="625"/>
      <c r="DN33" s="625"/>
      <c r="DO33" s="625"/>
      <c r="DP33" s="625"/>
      <c r="DQ33" s="625"/>
      <c r="DR33" s="625"/>
      <c r="DS33" s="625"/>
      <c r="DT33" s="625"/>
      <c r="DU33" s="625"/>
      <c r="DV33" s="626"/>
      <c r="DW33" s="598">
        <v>35.200000000000003</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13415239</v>
      </c>
      <c r="CS34" s="594"/>
      <c r="CT34" s="594"/>
      <c r="CU34" s="594"/>
      <c r="CV34" s="594"/>
      <c r="CW34" s="594"/>
      <c r="CX34" s="594"/>
      <c r="CY34" s="595"/>
      <c r="CZ34" s="627">
        <v>10.7</v>
      </c>
      <c r="DA34" s="628"/>
      <c r="DB34" s="628"/>
      <c r="DC34" s="629"/>
      <c r="DD34" s="602">
        <v>10373671</v>
      </c>
      <c r="DE34" s="594"/>
      <c r="DF34" s="594"/>
      <c r="DG34" s="594"/>
      <c r="DH34" s="594"/>
      <c r="DI34" s="594"/>
      <c r="DJ34" s="594"/>
      <c r="DK34" s="595"/>
      <c r="DL34" s="602">
        <v>8657800</v>
      </c>
      <c r="DM34" s="594"/>
      <c r="DN34" s="594"/>
      <c r="DO34" s="594"/>
      <c r="DP34" s="594"/>
      <c r="DQ34" s="594"/>
      <c r="DR34" s="594"/>
      <c r="DS34" s="594"/>
      <c r="DT34" s="594"/>
      <c r="DU34" s="594"/>
      <c r="DV34" s="595"/>
      <c r="DW34" s="598">
        <v>12</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5288279</v>
      </c>
      <c r="S35" s="594"/>
      <c r="T35" s="594"/>
      <c r="U35" s="594"/>
      <c r="V35" s="594"/>
      <c r="W35" s="594"/>
      <c r="X35" s="594"/>
      <c r="Y35" s="595"/>
      <c r="Z35" s="596">
        <v>4.0999999999999996</v>
      </c>
      <c r="AA35" s="596"/>
      <c r="AB35" s="596"/>
      <c r="AC35" s="596"/>
      <c r="AD35" s="597" t="s">
        <v>112</v>
      </c>
      <c r="AE35" s="597"/>
      <c r="AF35" s="597"/>
      <c r="AG35" s="597"/>
      <c r="AH35" s="597"/>
      <c r="AI35" s="597"/>
      <c r="AJ35" s="597"/>
      <c r="AK35" s="597"/>
      <c r="AL35" s="598" t="s">
        <v>112</v>
      </c>
      <c r="AM35" s="599"/>
      <c r="AN35" s="599"/>
      <c r="AO35" s="600"/>
      <c r="AP35" s="186"/>
      <c r="AQ35" s="604" t="s">
        <v>309</v>
      </c>
      <c r="AR35" s="605"/>
      <c r="AS35" s="605"/>
      <c r="AT35" s="605"/>
      <c r="AU35" s="605"/>
      <c r="AV35" s="605"/>
      <c r="AW35" s="605"/>
      <c r="AX35" s="605"/>
      <c r="AY35" s="606"/>
      <c r="AZ35" s="582">
        <v>14402542</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288573</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4277225</v>
      </c>
      <c r="CS35" s="625"/>
      <c r="CT35" s="625"/>
      <c r="CU35" s="625"/>
      <c r="CV35" s="625"/>
      <c r="CW35" s="625"/>
      <c r="CX35" s="625"/>
      <c r="CY35" s="626"/>
      <c r="CZ35" s="627">
        <v>3.4</v>
      </c>
      <c r="DA35" s="628"/>
      <c r="DB35" s="628"/>
      <c r="DC35" s="629"/>
      <c r="DD35" s="602">
        <v>3511587</v>
      </c>
      <c r="DE35" s="625"/>
      <c r="DF35" s="625"/>
      <c r="DG35" s="625"/>
      <c r="DH35" s="625"/>
      <c r="DI35" s="625"/>
      <c r="DJ35" s="625"/>
      <c r="DK35" s="626"/>
      <c r="DL35" s="602">
        <v>2349496</v>
      </c>
      <c r="DM35" s="625"/>
      <c r="DN35" s="625"/>
      <c r="DO35" s="625"/>
      <c r="DP35" s="625"/>
      <c r="DQ35" s="625"/>
      <c r="DR35" s="625"/>
      <c r="DS35" s="625"/>
      <c r="DT35" s="625"/>
      <c r="DU35" s="625"/>
      <c r="DV35" s="626"/>
      <c r="DW35" s="598">
        <v>3.3</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128995082</v>
      </c>
      <c r="S36" s="666"/>
      <c r="T36" s="666"/>
      <c r="U36" s="666"/>
      <c r="V36" s="666"/>
      <c r="W36" s="666"/>
      <c r="X36" s="666"/>
      <c r="Y36" s="667"/>
      <c r="Z36" s="668">
        <v>100</v>
      </c>
      <c r="AA36" s="668"/>
      <c r="AB36" s="668"/>
      <c r="AC36" s="668"/>
      <c r="AD36" s="669">
        <v>66889416</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1919288</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-196099</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11132038</v>
      </c>
      <c r="CS36" s="594"/>
      <c r="CT36" s="594"/>
      <c r="CU36" s="594"/>
      <c r="CV36" s="594"/>
      <c r="CW36" s="594"/>
      <c r="CX36" s="594"/>
      <c r="CY36" s="595"/>
      <c r="CZ36" s="627">
        <v>8.9</v>
      </c>
      <c r="DA36" s="628"/>
      <c r="DB36" s="628"/>
      <c r="DC36" s="629"/>
      <c r="DD36" s="602">
        <v>9610385</v>
      </c>
      <c r="DE36" s="594"/>
      <c r="DF36" s="594"/>
      <c r="DG36" s="594"/>
      <c r="DH36" s="594"/>
      <c r="DI36" s="594"/>
      <c r="DJ36" s="594"/>
      <c r="DK36" s="595"/>
      <c r="DL36" s="602">
        <v>5208950</v>
      </c>
      <c r="DM36" s="594"/>
      <c r="DN36" s="594"/>
      <c r="DO36" s="594"/>
      <c r="DP36" s="594"/>
      <c r="DQ36" s="594"/>
      <c r="DR36" s="594"/>
      <c r="DS36" s="594"/>
      <c r="DT36" s="594"/>
      <c r="DU36" s="594"/>
      <c r="DV36" s="595"/>
      <c r="DW36" s="598">
        <v>7.2</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1747717</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45948</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5115222</v>
      </c>
      <c r="CS37" s="625"/>
      <c r="CT37" s="625"/>
      <c r="CU37" s="625"/>
      <c r="CV37" s="625"/>
      <c r="CW37" s="625"/>
      <c r="CX37" s="625"/>
      <c r="CY37" s="626"/>
      <c r="CZ37" s="627">
        <v>4.0999999999999996</v>
      </c>
      <c r="DA37" s="628"/>
      <c r="DB37" s="628"/>
      <c r="DC37" s="629"/>
      <c r="DD37" s="602">
        <v>4277108</v>
      </c>
      <c r="DE37" s="625"/>
      <c r="DF37" s="625"/>
      <c r="DG37" s="625"/>
      <c r="DH37" s="625"/>
      <c r="DI37" s="625"/>
      <c r="DJ37" s="625"/>
      <c r="DK37" s="626"/>
      <c r="DL37" s="602">
        <v>3739645</v>
      </c>
      <c r="DM37" s="625"/>
      <c r="DN37" s="625"/>
      <c r="DO37" s="625"/>
      <c r="DP37" s="625"/>
      <c r="DQ37" s="625"/>
      <c r="DR37" s="625"/>
      <c r="DS37" s="625"/>
      <c r="DT37" s="625"/>
      <c r="DU37" s="625"/>
      <c r="DV37" s="626"/>
      <c r="DW37" s="598">
        <v>5.2</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v>769500</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75895</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11876610</v>
      </c>
      <c r="CS38" s="594"/>
      <c r="CT38" s="594"/>
      <c r="CU38" s="594"/>
      <c r="CV38" s="594"/>
      <c r="CW38" s="594"/>
      <c r="CX38" s="594"/>
      <c r="CY38" s="595"/>
      <c r="CZ38" s="627">
        <v>9.5</v>
      </c>
      <c r="DA38" s="628"/>
      <c r="DB38" s="628"/>
      <c r="DC38" s="629"/>
      <c r="DD38" s="602">
        <v>10302460</v>
      </c>
      <c r="DE38" s="594"/>
      <c r="DF38" s="594"/>
      <c r="DG38" s="594"/>
      <c r="DH38" s="594"/>
      <c r="DI38" s="594"/>
      <c r="DJ38" s="594"/>
      <c r="DK38" s="595"/>
      <c r="DL38" s="602">
        <v>9225579</v>
      </c>
      <c r="DM38" s="594"/>
      <c r="DN38" s="594"/>
      <c r="DO38" s="594"/>
      <c r="DP38" s="594"/>
      <c r="DQ38" s="594"/>
      <c r="DR38" s="594"/>
      <c r="DS38" s="594"/>
      <c r="DT38" s="594"/>
      <c r="DU38" s="594"/>
      <c r="DV38" s="595"/>
      <c r="DW38" s="598">
        <v>12.8</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v>204535</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80</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87134</v>
      </c>
      <c r="CS39" s="625"/>
      <c r="CT39" s="625"/>
      <c r="CU39" s="625"/>
      <c r="CV39" s="625"/>
      <c r="CW39" s="625"/>
      <c r="CX39" s="625"/>
      <c r="CY39" s="626"/>
      <c r="CZ39" s="627">
        <v>0.1</v>
      </c>
      <c r="DA39" s="628"/>
      <c r="DB39" s="628"/>
      <c r="DC39" s="629"/>
      <c r="DD39" s="602">
        <v>355</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2664764</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117</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601046</v>
      </c>
      <c r="CS40" s="594"/>
      <c r="CT40" s="594"/>
      <c r="CU40" s="594"/>
      <c r="CV40" s="594"/>
      <c r="CW40" s="594"/>
      <c r="CX40" s="594"/>
      <c r="CY40" s="595"/>
      <c r="CZ40" s="627">
        <v>0.5</v>
      </c>
      <c r="DA40" s="628"/>
      <c r="DB40" s="628"/>
      <c r="DC40" s="629"/>
      <c r="DD40" s="602">
        <v>985</v>
      </c>
      <c r="DE40" s="594"/>
      <c r="DF40" s="594"/>
      <c r="DG40" s="594"/>
      <c r="DH40" s="594"/>
      <c r="DI40" s="594"/>
      <c r="DJ40" s="594"/>
      <c r="DK40" s="595"/>
      <c r="DL40" s="602">
        <v>105</v>
      </c>
      <c r="DM40" s="594"/>
      <c r="DN40" s="594"/>
      <c r="DO40" s="594"/>
      <c r="DP40" s="594"/>
      <c r="DQ40" s="594"/>
      <c r="DR40" s="594"/>
      <c r="DS40" s="594"/>
      <c r="DT40" s="594"/>
      <c r="DU40" s="594"/>
      <c r="DV40" s="595"/>
      <c r="DW40" s="598">
        <v>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7096738</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282</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15467982</v>
      </c>
      <c r="CS42" s="594"/>
      <c r="CT42" s="594"/>
      <c r="CU42" s="594"/>
      <c r="CV42" s="594"/>
      <c r="CW42" s="594"/>
      <c r="CX42" s="594"/>
      <c r="CY42" s="595"/>
      <c r="CZ42" s="627">
        <v>12.3</v>
      </c>
      <c r="DA42" s="676"/>
      <c r="DB42" s="676"/>
      <c r="DC42" s="677"/>
      <c r="DD42" s="602">
        <v>3818293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389357</v>
      </c>
      <c r="CS43" s="625"/>
      <c r="CT43" s="625"/>
      <c r="CU43" s="625"/>
      <c r="CV43" s="625"/>
      <c r="CW43" s="625"/>
      <c r="CX43" s="625"/>
      <c r="CY43" s="626"/>
      <c r="CZ43" s="627">
        <v>0.3</v>
      </c>
      <c r="DA43" s="628"/>
      <c r="DB43" s="628"/>
      <c r="DC43" s="629"/>
      <c r="DD43" s="602">
        <v>389357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289</v>
      </c>
      <c r="CE44" s="700"/>
      <c r="CF44" s="590" t="s">
        <v>339</v>
      </c>
      <c r="CG44" s="591"/>
      <c r="CH44" s="591"/>
      <c r="CI44" s="591"/>
      <c r="CJ44" s="591"/>
      <c r="CK44" s="591"/>
      <c r="CL44" s="591"/>
      <c r="CM44" s="591"/>
      <c r="CN44" s="591"/>
      <c r="CO44" s="591"/>
      <c r="CP44" s="591"/>
      <c r="CQ44" s="592"/>
      <c r="CR44" s="593">
        <v>15137911</v>
      </c>
      <c r="CS44" s="594"/>
      <c r="CT44" s="594"/>
      <c r="CU44" s="594"/>
      <c r="CV44" s="594"/>
      <c r="CW44" s="594"/>
      <c r="CX44" s="594"/>
      <c r="CY44" s="595"/>
      <c r="CZ44" s="627">
        <v>12.1</v>
      </c>
      <c r="DA44" s="676"/>
      <c r="DB44" s="676"/>
      <c r="DC44" s="677"/>
      <c r="DD44" s="602">
        <v>3778899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5853921</v>
      </c>
      <c r="CS45" s="625"/>
      <c r="CT45" s="625"/>
      <c r="CU45" s="625"/>
      <c r="CV45" s="625"/>
      <c r="CW45" s="625"/>
      <c r="CX45" s="625"/>
      <c r="CY45" s="626"/>
      <c r="CZ45" s="627">
        <v>4.7</v>
      </c>
      <c r="DA45" s="628"/>
      <c r="DB45" s="628"/>
      <c r="DC45" s="629"/>
      <c r="DD45" s="602">
        <v>284053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8547822</v>
      </c>
      <c r="CS46" s="594"/>
      <c r="CT46" s="594"/>
      <c r="CU46" s="594"/>
      <c r="CV46" s="594"/>
      <c r="CW46" s="594"/>
      <c r="CX46" s="594"/>
      <c r="CY46" s="595"/>
      <c r="CZ46" s="627">
        <v>6.8</v>
      </c>
      <c r="DA46" s="676"/>
      <c r="DB46" s="676"/>
      <c r="DC46" s="677"/>
      <c r="DD46" s="602">
        <v>3312549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330071</v>
      </c>
      <c r="CS47" s="625"/>
      <c r="CT47" s="625"/>
      <c r="CU47" s="625"/>
      <c r="CV47" s="625"/>
      <c r="CW47" s="625"/>
      <c r="CX47" s="625"/>
      <c r="CY47" s="626"/>
      <c r="CZ47" s="627">
        <v>0.3</v>
      </c>
      <c r="DA47" s="628"/>
      <c r="DB47" s="628"/>
      <c r="DC47" s="629"/>
      <c r="DD47" s="602">
        <v>39394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125475857</v>
      </c>
      <c r="CS49" s="661"/>
      <c r="CT49" s="661"/>
      <c r="CU49" s="661"/>
      <c r="CV49" s="661"/>
      <c r="CW49" s="661"/>
      <c r="CX49" s="661"/>
      <c r="CY49" s="688"/>
      <c r="CZ49" s="689">
        <v>100</v>
      </c>
      <c r="DA49" s="690"/>
      <c r="DB49" s="690"/>
      <c r="DC49" s="691"/>
      <c r="DD49" s="692">
        <v>78584540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130178</v>
      </c>
      <c r="R7" s="723"/>
      <c r="S7" s="723"/>
      <c r="T7" s="723"/>
      <c r="U7" s="723"/>
      <c r="V7" s="723">
        <v>126891</v>
      </c>
      <c r="W7" s="723"/>
      <c r="X7" s="723"/>
      <c r="Y7" s="723"/>
      <c r="Z7" s="723"/>
      <c r="AA7" s="723">
        <v>3287</v>
      </c>
      <c r="AB7" s="723"/>
      <c r="AC7" s="723"/>
      <c r="AD7" s="723"/>
      <c r="AE7" s="724"/>
      <c r="AF7" s="725">
        <v>2533</v>
      </c>
      <c r="AG7" s="726"/>
      <c r="AH7" s="726"/>
      <c r="AI7" s="726"/>
      <c r="AJ7" s="727"/>
      <c r="AK7" s="762">
        <v>7822</v>
      </c>
      <c r="AL7" s="763"/>
      <c r="AM7" s="763"/>
      <c r="AN7" s="763"/>
      <c r="AO7" s="763"/>
      <c r="AP7" s="763">
        <v>164826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580</v>
      </c>
      <c r="BS7" s="766" t="s">
        <v>571</v>
      </c>
      <c r="BT7" s="767"/>
      <c r="BU7" s="767"/>
      <c r="BV7" s="767"/>
      <c r="BW7" s="767"/>
      <c r="BX7" s="767"/>
      <c r="BY7" s="767"/>
      <c r="BZ7" s="767"/>
      <c r="CA7" s="767"/>
      <c r="CB7" s="767"/>
      <c r="CC7" s="767"/>
      <c r="CD7" s="767"/>
      <c r="CE7" s="767"/>
      <c r="CF7" s="767"/>
      <c r="CG7" s="768"/>
      <c r="CH7" s="759">
        <v>-2</v>
      </c>
      <c r="CI7" s="760"/>
      <c r="CJ7" s="760"/>
      <c r="CK7" s="760"/>
      <c r="CL7" s="761"/>
      <c r="CM7" s="759">
        <v>74</v>
      </c>
      <c r="CN7" s="760"/>
      <c r="CO7" s="760"/>
      <c r="CP7" s="760"/>
      <c r="CQ7" s="761"/>
      <c r="CR7" s="759">
        <v>5</v>
      </c>
      <c r="CS7" s="760"/>
      <c r="CT7" s="760"/>
      <c r="CU7" s="760"/>
      <c r="CV7" s="761"/>
      <c r="CW7" s="759">
        <v>0</v>
      </c>
      <c r="CX7" s="760"/>
      <c r="CY7" s="760"/>
      <c r="CZ7" s="760"/>
      <c r="DA7" s="761"/>
      <c r="DB7" s="759">
        <v>0</v>
      </c>
      <c r="DC7" s="760"/>
      <c r="DD7" s="760"/>
      <c r="DE7" s="760"/>
      <c r="DF7" s="761"/>
      <c r="DG7" s="759">
        <v>3543</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x14ac:dyDescent="0.15">
      <c r="A8" s="212">
        <v>2</v>
      </c>
      <c r="B8" s="743" t="s">
        <v>368</v>
      </c>
      <c r="C8" s="744"/>
      <c r="D8" s="744"/>
      <c r="E8" s="744"/>
      <c r="F8" s="744"/>
      <c r="G8" s="744"/>
      <c r="H8" s="744"/>
      <c r="I8" s="744"/>
      <c r="J8" s="744"/>
      <c r="K8" s="744"/>
      <c r="L8" s="744"/>
      <c r="M8" s="744"/>
      <c r="N8" s="744"/>
      <c r="O8" s="744"/>
      <c r="P8" s="745"/>
      <c r="Q8" s="746">
        <v>36</v>
      </c>
      <c r="R8" s="747"/>
      <c r="S8" s="747"/>
      <c r="T8" s="747"/>
      <c r="U8" s="747"/>
      <c r="V8" s="747">
        <v>36</v>
      </c>
      <c r="W8" s="747"/>
      <c r="X8" s="747"/>
      <c r="Y8" s="747"/>
      <c r="Z8" s="747"/>
      <c r="AA8" s="747" t="s">
        <v>579</v>
      </c>
      <c r="AB8" s="747"/>
      <c r="AC8" s="747"/>
      <c r="AD8" s="747"/>
      <c r="AE8" s="748"/>
      <c r="AF8" s="749" t="s">
        <v>326</v>
      </c>
      <c r="AG8" s="750"/>
      <c r="AH8" s="750"/>
      <c r="AI8" s="750"/>
      <c r="AJ8" s="751"/>
      <c r="AK8" s="752">
        <v>36</v>
      </c>
      <c r="AL8" s="753"/>
      <c r="AM8" s="753"/>
      <c r="AN8" s="753"/>
      <c r="AO8" s="753"/>
      <c r="AP8" s="753" t="s">
        <v>579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572</v>
      </c>
      <c r="BT8" s="757"/>
      <c r="BU8" s="757"/>
      <c r="BV8" s="757"/>
      <c r="BW8" s="757"/>
      <c r="BX8" s="757"/>
      <c r="BY8" s="757"/>
      <c r="BZ8" s="757"/>
      <c r="CA8" s="757"/>
      <c r="CB8" s="757"/>
      <c r="CC8" s="757"/>
      <c r="CD8" s="757"/>
      <c r="CE8" s="757"/>
      <c r="CF8" s="757"/>
      <c r="CG8" s="758"/>
      <c r="CH8" s="769">
        <v>4</v>
      </c>
      <c r="CI8" s="770"/>
      <c r="CJ8" s="770"/>
      <c r="CK8" s="770"/>
      <c r="CL8" s="771"/>
      <c r="CM8" s="769">
        <v>43</v>
      </c>
      <c r="CN8" s="770"/>
      <c r="CO8" s="770"/>
      <c r="CP8" s="770"/>
      <c r="CQ8" s="771"/>
      <c r="CR8" s="769">
        <v>5</v>
      </c>
      <c r="CS8" s="770"/>
      <c r="CT8" s="770"/>
      <c r="CU8" s="770"/>
      <c r="CV8" s="771"/>
      <c r="CW8" s="769" t="s">
        <v>496</v>
      </c>
      <c r="CX8" s="770"/>
      <c r="CY8" s="770"/>
      <c r="CZ8" s="770"/>
      <c r="DA8" s="771"/>
      <c r="DB8" s="769" t="s">
        <v>496</v>
      </c>
      <c r="DC8" s="770"/>
      <c r="DD8" s="770"/>
      <c r="DE8" s="770"/>
      <c r="DF8" s="771"/>
      <c r="DG8" s="769" t="s">
        <v>496</v>
      </c>
      <c r="DH8" s="770"/>
      <c r="DI8" s="770"/>
      <c r="DJ8" s="770"/>
      <c r="DK8" s="771"/>
      <c r="DL8" s="769" t="s">
        <v>496</v>
      </c>
      <c r="DM8" s="770"/>
      <c r="DN8" s="770"/>
      <c r="DO8" s="770"/>
      <c r="DP8" s="771"/>
      <c r="DQ8" s="769" t="s">
        <v>496</v>
      </c>
      <c r="DR8" s="770"/>
      <c r="DS8" s="770"/>
      <c r="DT8" s="770"/>
      <c r="DU8" s="771"/>
      <c r="DV8" s="772"/>
      <c r="DW8" s="773"/>
      <c r="DX8" s="773"/>
      <c r="DY8" s="773"/>
      <c r="DZ8" s="774"/>
      <c r="EA8" s="205"/>
    </row>
    <row r="9" spans="1:131" s="206" customFormat="1" ht="26.25" customHeight="1" x14ac:dyDescent="0.15">
      <c r="A9" s="212">
        <v>3</v>
      </c>
      <c r="B9" s="743" t="s">
        <v>369</v>
      </c>
      <c r="C9" s="744"/>
      <c r="D9" s="744"/>
      <c r="E9" s="744"/>
      <c r="F9" s="744"/>
      <c r="G9" s="744"/>
      <c r="H9" s="744"/>
      <c r="I9" s="744"/>
      <c r="J9" s="744"/>
      <c r="K9" s="744"/>
      <c r="L9" s="744"/>
      <c r="M9" s="744"/>
      <c r="N9" s="744"/>
      <c r="O9" s="744"/>
      <c r="P9" s="745"/>
      <c r="Q9" s="746">
        <v>265</v>
      </c>
      <c r="R9" s="747"/>
      <c r="S9" s="747"/>
      <c r="T9" s="747"/>
      <c r="U9" s="747"/>
      <c r="V9" s="747">
        <v>32</v>
      </c>
      <c r="W9" s="747"/>
      <c r="X9" s="747"/>
      <c r="Y9" s="747"/>
      <c r="Z9" s="747"/>
      <c r="AA9" s="747">
        <v>233</v>
      </c>
      <c r="AB9" s="747"/>
      <c r="AC9" s="747"/>
      <c r="AD9" s="747"/>
      <c r="AE9" s="748"/>
      <c r="AF9" s="749">
        <v>4</v>
      </c>
      <c r="AG9" s="750"/>
      <c r="AH9" s="750"/>
      <c r="AI9" s="750"/>
      <c r="AJ9" s="751"/>
      <c r="AK9" s="752">
        <v>4</v>
      </c>
      <c r="AL9" s="753"/>
      <c r="AM9" s="753"/>
      <c r="AN9" s="753"/>
      <c r="AO9" s="753"/>
      <c r="AP9" s="753" t="s">
        <v>579</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573</v>
      </c>
      <c r="BT9" s="757"/>
      <c r="BU9" s="757"/>
      <c r="BV9" s="757"/>
      <c r="BW9" s="757"/>
      <c r="BX9" s="757"/>
      <c r="BY9" s="757"/>
      <c r="BZ9" s="757"/>
      <c r="CA9" s="757"/>
      <c r="CB9" s="757"/>
      <c r="CC9" s="757"/>
      <c r="CD9" s="757"/>
      <c r="CE9" s="757"/>
      <c r="CF9" s="757"/>
      <c r="CG9" s="758"/>
      <c r="CH9" s="769" t="s">
        <v>496</v>
      </c>
      <c r="CI9" s="770"/>
      <c r="CJ9" s="770"/>
      <c r="CK9" s="770"/>
      <c r="CL9" s="771"/>
      <c r="CM9" s="769">
        <v>41</v>
      </c>
      <c r="CN9" s="770"/>
      <c r="CO9" s="770"/>
      <c r="CP9" s="770"/>
      <c r="CQ9" s="771"/>
      <c r="CR9" s="769">
        <v>3</v>
      </c>
      <c r="CS9" s="770"/>
      <c r="CT9" s="770"/>
      <c r="CU9" s="770"/>
      <c r="CV9" s="771"/>
      <c r="CW9" s="769">
        <v>21</v>
      </c>
      <c r="CX9" s="770"/>
      <c r="CY9" s="770"/>
      <c r="CZ9" s="770"/>
      <c r="DA9" s="771"/>
      <c r="DB9" s="769" t="s">
        <v>496</v>
      </c>
      <c r="DC9" s="770"/>
      <c r="DD9" s="770"/>
      <c r="DE9" s="770"/>
      <c r="DF9" s="771"/>
      <c r="DG9" s="769" t="s">
        <v>496</v>
      </c>
      <c r="DH9" s="770"/>
      <c r="DI9" s="770"/>
      <c r="DJ9" s="770"/>
      <c r="DK9" s="771"/>
      <c r="DL9" s="769" t="s">
        <v>496</v>
      </c>
      <c r="DM9" s="770"/>
      <c r="DN9" s="770"/>
      <c r="DO9" s="770"/>
      <c r="DP9" s="771"/>
      <c r="DQ9" s="769" t="s">
        <v>496</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574</v>
      </c>
      <c r="BT10" s="757"/>
      <c r="BU10" s="757"/>
      <c r="BV10" s="757"/>
      <c r="BW10" s="757"/>
      <c r="BX10" s="757"/>
      <c r="BY10" s="757"/>
      <c r="BZ10" s="757"/>
      <c r="CA10" s="757"/>
      <c r="CB10" s="757"/>
      <c r="CC10" s="757"/>
      <c r="CD10" s="757"/>
      <c r="CE10" s="757"/>
      <c r="CF10" s="757"/>
      <c r="CG10" s="758"/>
      <c r="CH10" s="769">
        <v>20</v>
      </c>
      <c r="CI10" s="770"/>
      <c r="CJ10" s="770"/>
      <c r="CK10" s="770"/>
      <c r="CL10" s="771"/>
      <c r="CM10" s="769">
        <v>143</v>
      </c>
      <c r="CN10" s="770"/>
      <c r="CO10" s="770"/>
      <c r="CP10" s="770"/>
      <c r="CQ10" s="771"/>
      <c r="CR10" s="769">
        <v>100</v>
      </c>
      <c r="CS10" s="770"/>
      <c r="CT10" s="770"/>
      <c r="CU10" s="770"/>
      <c r="CV10" s="771"/>
      <c r="CW10" s="769">
        <v>114</v>
      </c>
      <c r="CX10" s="770"/>
      <c r="CY10" s="770"/>
      <c r="CZ10" s="770"/>
      <c r="DA10" s="771"/>
      <c r="DB10" s="769" t="s">
        <v>496</v>
      </c>
      <c r="DC10" s="770"/>
      <c r="DD10" s="770"/>
      <c r="DE10" s="770"/>
      <c r="DF10" s="771"/>
      <c r="DG10" s="769" t="s">
        <v>496</v>
      </c>
      <c r="DH10" s="770"/>
      <c r="DI10" s="770"/>
      <c r="DJ10" s="770"/>
      <c r="DK10" s="771"/>
      <c r="DL10" s="769" t="s">
        <v>496</v>
      </c>
      <c r="DM10" s="770"/>
      <c r="DN10" s="770"/>
      <c r="DO10" s="770"/>
      <c r="DP10" s="771"/>
      <c r="DQ10" s="769" t="s">
        <v>496</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575</v>
      </c>
      <c r="BT11" s="757"/>
      <c r="BU11" s="757"/>
      <c r="BV11" s="757"/>
      <c r="BW11" s="757"/>
      <c r="BX11" s="757"/>
      <c r="BY11" s="757"/>
      <c r="BZ11" s="757"/>
      <c r="CA11" s="757"/>
      <c r="CB11" s="757"/>
      <c r="CC11" s="757"/>
      <c r="CD11" s="757"/>
      <c r="CE11" s="757"/>
      <c r="CF11" s="757"/>
      <c r="CG11" s="758"/>
      <c r="CH11" s="769">
        <v>-49</v>
      </c>
      <c r="CI11" s="770"/>
      <c r="CJ11" s="770"/>
      <c r="CK11" s="770"/>
      <c r="CL11" s="771"/>
      <c r="CM11" s="769">
        <v>304</v>
      </c>
      <c r="CN11" s="770"/>
      <c r="CO11" s="770"/>
      <c r="CP11" s="770"/>
      <c r="CQ11" s="771"/>
      <c r="CR11" s="769">
        <v>835</v>
      </c>
      <c r="CS11" s="770"/>
      <c r="CT11" s="770"/>
      <c r="CU11" s="770"/>
      <c r="CV11" s="771"/>
      <c r="CW11" s="769" t="s">
        <v>496</v>
      </c>
      <c r="CX11" s="770"/>
      <c r="CY11" s="770"/>
      <c r="CZ11" s="770"/>
      <c r="DA11" s="771"/>
      <c r="DB11" s="769">
        <v>2382</v>
      </c>
      <c r="DC11" s="770"/>
      <c r="DD11" s="770"/>
      <c r="DE11" s="770"/>
      <c r="DF11" s="771"/>
      <c r="DG11" s="769" t="s">
        <v>496</v>
      </c>
      <c r="DH11" s="770"/>
      <c r="DI11" s="770"/>
      <c r="DJ11" s="770"/>
      <c r="DK11" s="771"/>
      <c r="DL11" s="769" t="s">
        <v>496</v>
      </c>
      <c r="DM11" s="770"/>
      <c r="DN11" s="770"/>
      <c r="DO11" s="770"/>
      <c r="DP11" s="771"/>
      <c r="DQ11" s="769" t="s">
        <v>496</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576</v>
      </c>
      <c r="BT12" s="757"/>
      <c r="BU12" s="757"/>
      <c r="BV12" s="757"/>
      <c r="BW12" s="757"/>
      <c r="BX12" s="757"/>
      <c r="BY12" s="757"/>
      <c r="BZ12" s="757"/>
      <c r="CA12" s="757"/>
      <c r="CB12" s="757"/>
      <c r="CC12" s="757"/>
      <c r="CD12" s="757"/>
      <c r="CE12" s="757"/>
      <c r="CF12" s="757"/>
      <c r="CG12" s="758"/>
      <c r="CH12" s="769">
        <v>7</v>
      </c>
      <c r="CI12" s="770"/>
      <c r="CJ12" s="770"/>
      <c r="CK12" s="770"/>
      <c r="CL12" s="771"/>
      <c r="CM12" s="769">
        <v>69</v>
      </c>
      <c r="CN12" s="770"/>
      <c r="CO12" s="770"/>
      <c r="CP12" s="770"/>
      <c r="CQ12" s="771"/>
      <c r="CR12" s="769">
        <v>30</v>
      </c>
      <c r="CS12" s="770"/>
      <c r="CT12" s="770"/>
      <c r="CU12" s="770"/>
      <c r="CV12" s="771"/>
      <c r="CW12" s="769" t="s">
        <v>496</v>
      </c>
      <c r="CX12" s="770"/>
      <c r="CY12" s="770"/>
      <c r="CZ12" s="770"/>
      <c r="DA12" s="771"/>
      <c r="DB12" s="769" t="s">
        <v>496</v>
      </c>
      <c r="DC12" s="770"/>
      <c r="DD12" s="770"/>
      <c r="DE12" s="770"/>
      <c r="DF12" s="771"/>
      <c r="DG12" s="769" t="s">
        <v>496</v>
      </c>
      <c r="DH12" s="770"/>
      <c r="DI12" s="770"/>
      <c r="DJ12" s="770"/>
      <c r="DK12" s="771"/>
      <c r="DL12" s="769" t="s">
        <v>496</v>
      </c>
      <c r="DM12" s="770"/>
      <c r="DN12" s="770"/>
      <c r="DO12" s="770"/>
      <c r="DP12" s="771"/>
      <c r="DQ12" s="769" t="s">
        <v>496</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577</v>
      </c>
      <c r="BT13" s="757"/>
      <c r="BU13" s="757"/>
      <c r="BV13" s="757"/>
      <c r="BW13" s="757"/>
      <c r="BX13" s="757"/>
      <c r="BY13" s="757"/>
      <c r="BZ13" s="757"/>
      <c r="CA13" s="757"/>
      <c r="CB13" s="757"/>
      <c r="CC13" s="757"/>
      <c r="CD13" s="757"/>
      <c r="CE13" s="757"/>
      <c r="CF13" s="757"/>
      <c r="CG13" s="758"/>
      <c r="CH13" s="769">
        <v>22</v>
      </c>
      <c r="CI13" s="770"/>
      <c r="CJ13" s="770"/>
      <c r="CK13" s="770"/>
      <c r="CL13" s="771"/>
      <c r="CM13" s="769">
        <v>2311</v>
      </c>
      <c r="CN13" s="770"/>
      <c r="CO13" s="770"/>
      <c r="CP13" s="770"/>
      <c r="CQ13" s="771"/>
      <c r="CR13" s="769">
        <v>1000</v>
      </c>
      <c r="CS13" s="770"/>
      <c r="CT13" s="770"/>
      <c r="CU13" s="770"/>
      <c r="CV13" s="771"/>
      <c r="CW13" s="769" t="s">
        <v>496</v>
      </c>
      <c r="CX13" s="770"/>
      <c r="CY13" s="770"/>
      <c r="CZ13" s="770"/>
      <c r="DA13" s="771"/>
      <c r="DB13" s="769" t="s">
        <v>496</v>
      </c>
      <c r="DC13" s="770"/>
      <c r="DD13" s="770"/>
      <c r="DE13" s="770"/>
      <c r="DF13" s="771"/>
      <c r="DG13" s="769" t="s">
        <v>496</v>
      </c>
      <c r="DH13" s="770"/>
      <c r="DI13" s="770"/>
      <c r="DJ13" s="770"/>
      <c r="DK13" s="771"/>
      <c r="DL13" s="769" t="s">
        <v>496</v>
      </c>
      <c r="DM13" s="770"/>
      <c r="DN13" s="770"/>
      <c r="DO13" s="770"/>
      <c r="DP13" s="771"/>
      <c r="DQ13" s="769" t="s">
        <v>496</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578</v>
      </c>
      <c r="BT14" s="757"/>
      <c r="BU14" s="757"/>
      <c r="BV14" s="757"/>
      <c r="BW14" s="757"/>
      <c r="BX14" s="757"/>
      <c r="BY14" s="757"/>
      <c r="BZ14" s="757"/>
      <c r="CA14" s="757"/>
      <c r="CB14" s="757"/>
      <c r="CC14" s="757"/>
      <c r="CD14" s="757"/>
      <c r="CE14" s="757"/>
      <c r="CF14" s="757"/>
      <c r="CG14" s="758"/>
      <c r="CH14" s="769">
        <v>26</v>
      </c>
      <c r="CI14" s="770"/>
      <c r="CJ14" s="770"/>
      <c r="CK14" s="770"/>
      <c r="CL14" s="771"/>
      <c r="CM14" s="769">
        <v>6025</v>
      </c>
      <c r="CN14" s="770"/>
      <c r="CO14" s="770"/>
      <c r="CP14" s="770"/>
      <c r="CQ14" s="771"/>
      <c r="CR14" s="769">
        <v>6396</v>
      </c>
      <c r="CS14" s="770"/>
      <c r="CT14" s="770"/>
      <c r="CU14" s="770"/>
      <c r="CV14" s="771"/>
      <c r="CW14" s="769">
        <v>436</v>
      </c>
      <c r="CX14" s="770"/>
      <c r="CY14" s="770"/>
      <c r="CZ14" s="770"/>
      <c r="DA14" s="771"/>
      <c r="DB14" s="769" t="s">
        <v>496</v>
      </c>
      <c r="DC14" s="770"/>
      <c r="DD14" s="770"/>
      <c r="DE14" s="770"/>
      <c r="DF14" s="771"/>
      <c r="DG14" s="769" t="s">
        <v>496</v>
      </c>
      <c r="DH14" s="770"/>
      <c r="DI14" s="770"/>
      <c r="DJ14" s="770"/>
      <c r="DK14" s="771"/>
      <c r="DL14" s="769" t="s">
        <v>496</v>
      </c>
      <c r="DM14" s="770"/>
      <c r="DN14" s="770"/>
      <c r="DO14" s="770"/>
      <c r="DP14" s="771"/>
      <c r="DQ14" s="769" t="s">
        <v>496</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371</v>
      </c>
      <c r="B23" s="778" t="s">
        <v>372</v>
      </c>
      <c r="C23" s="779"/>
      <c r="D23" s="779"/>
      <c r="E23" s="779"/>
      <c r="F23" s="779"/>
      <c r="G23" s="779"/>
      <c r="H23" s="779"/>
      <c r="I23" s="779"/>
      <c r="J23" s="779"/>
      <c r="K23" s="779"/>
      <c r="L23" s="779"/>
      <c r="M23" s="779"/>
      <c r="N23" s="779"/>
      <c r="O23" s="779"/>
      <c r="P23" s="780"/>
      <c r="Q23" s="781">
        <v>130479</v>
      </c>
      <c r="R23" s="782"/>
      <c r="S23" s="782"/>
      <c r="T23" s="782"/>
      <c r="U23" s="782"/>
      <c r="V23" s="782">
        <v>126959</v>
      </c>
      <c r="W23" s="782"/>
      <c r="X23" s="782"/>
      <c r="Y23" s="782"/>
      <c r="Z23" s="782"/>
      <c r="AA23" s="782">
        <v>3520</v>
      </c>
      <c r="AB23" s="782"/>
      <c r="AC23" s="782"/>
      <c r="AD23" s="782"/>
      <c r="AE23" s="783"/>
      <c r="AF23" s="784">
        <v>2538</v>
      </c>
      <c r="AG23" s="782"/>
      <c r="AH23" s="782"/>
      <c r="AI23" s="782"/>
      <c r="AJ23" s="785"/>
      <c r="AK23" s="786"/>
      <c r="AL23" s="787"/>
      <c r="AM23" s="787"/>
      <c r="AN23" s="787"/>
      <c r="AO23" s="787"/>
      <c r="AP23" s="782">
        <v>164826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383</v>
      </c>
      <c r="C28" s="720"/>
      <c r="D28" s="720"/>
      <c r="E28" s="720"/>
      <c r="F28" s="720"/>
      <c r="G28" s="720"/>
      <c r="H28" s="720"/>
      <c r="I28" s="720"/>
      <c r="J28" s="720"/>
      <c r="K28" s="720"/>
      <c r="L28" s="720"/>
      <c r="M28" s="720"/>
      <c r="N28" s="720"/>
      <c r="O28" s="720"/>
      <c r="P28" s="721"/>
      <c r="Q28" s="810">
        <v>15273</v>
      </c>
      <c r="R28" s="811"/>
      <c r="S28" s="811"/>
      <c r="T28" s="811"/>
      <c r="U28" s="811"/>
      <c r="V28" s="811">
        <v>14886</v>
      </c>
      <c r="W28" s="811"/>
      <c r="X28" s="811"/>
      <c r="Y28" s="811"/>
      <c r="Z28" s="811"/>
      <c r="AA28" s="811">
        <v>387</v>
      </c>
      <c r="AB28" s="811"/>
      <c r="AC28" s="811"/>
      <c r="AD28" s="811"/>
      <c r="AE28" s="812"/>
      <c r="AF28" s="813">
        <v>387</v>
      </c>
      <c r="AG28" s="811"/>
      <c r="AH28" s="811"/>
      <c r="AI28" s="811"/>
      <c r="AJ28" s="814"/>
      <c r="AK28" s="815">
        <v>7</v>
      </c>
      <c r="AL28" s="806"/>
      <c r="AM28" s="806"/>
      <c r="AN28" s="806"/>
      <c r="AO28" s="806"/>
      <c r="AP28" s="806" t="s">
        <v>579</v>
      </c>
      <c r="AQ28" s="806"/>
      <c r="AR28" s="806"/>
      <c r="AS28" s="806"/>
      <c r="AT28" s="806"/>
      <c r="AU28" s="806" t="s">
        <v>579</v>
      </c>
      <c r="AV28" s="806"/>
      <c r="AW28" s="806"/>
      <c r="AX28" s="806"/>
      <c r="AY28" s="806"/>
      <c r="AZ28" s="807" t="s">
        <v>579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384</v>
      </c>
      <c r="C29" s="744"/>
      <c r="D29" s="744"/>
      <c r="E29" s="744"/>
      <c r="F29" s="744"/>
      <c r="G29" s="744"/>
      <c r="H29" s="744"/>
      <c r="I29" s="744"/>
      <c r="J29" s="744"/>
      <c r="K29" s="744"/>
      <c r="L29" s="744"/>
      <c r="M29" s="744"/>
      <c r="N29" s="744"/>
      <c r="O29" s="744"/>
      <c r="P29" s="745"/>
      <c r="Q29" s="746">
        <v>32413</v>
      </c>
      <c r="R29" s="747"/>
      <c r="S29" s="747"/>
      <c r="T29" s="747"/>
      <c r="U29" s="747"/>
      <c r="V29" s="747">
        <v>32124</v>
      </c>
      <c r="W29" s="747"/>
      <c r="X29" s="747"/>
      <c r="Y29" s="747"/>
      <c r="Z29" s="747"/>
      <c r="AA29" s="747">
        <v>289</v>
      </c>
      <c r="AB29" s="747"/>
      <c r="AC29" s="747"/>
      <c r="AD29" s="747"/>
      <c r="AE29" s="748"/>
      <c r="AF29" s="749">
        <v>289</v>
      </c>
      <c r="AG29" s="750"/>
      <c r="AH29" s="750"/>
      <c r="AI29" s="750"/>
      <c r="AJ29" s="751"/>
      <c r="AK29" s="818">
        <v>2823</v>
      </c>
      <c r="AL29" s="819"/>
      <c r="AM29" s="819"/>
      <c r="AN29" s="819"/>
      <c r="AO29" s="819"/>
      <c r="AP29" s="819" t="s">
        <v>579</v>
      </c>
      <c r="AQ29" s="819"/>
      <c r="AR29" s="819"/>
      <c r="AS29" s="819"/>
      <c r="AT29" s="819"/>
      <c r="AU29" s="819" t="s">
        <v>579</v>
      </c>
      <c r="AV29" s="819"/>
      <c r="AW29" s="819"/>
      <c r="AX29" s="819"/>
      <c r="AY29" s="819"/>
      <c r="AZ29" s="820" t="s">
        <v>579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385</v>
      </c>
      <c r="C30" s="744"/>
      <c r="D30" s="744"/>
      <c r="E30" s="744"/>
      <c r="F30" s="744"/>
      <c r="G30" s="744"/>
      <c r="H30" s="744"/>
      <c r="I30" s="744"/>
      <c r="J30" s="744"/>
      <c r="K30" s="744"/>
      <c r="L30" s="744"/>
      <c r="M30" s="744"/>
      <c r="N30" s="744"/>
      <c r="O30" s="744"/>
      <c r="P30" s="745"/>
      <c r="Q30" s="746">
        <v>25999</v>
      </c>
      <c r="R30" s="747"/>
      <c r="S30" s="747"/>
      <c r="T30" s="747"/>
      <c r="U30" s="747"/>
      <c r="V30" s="747">
        <v>25420</v>
      </c>
      <c r="W30" s="747"/>
      <c r="X30" s="747"/>
      <c r="Y30" s="747"/>
      <c r="Z30" s="747"/>
      <c r="AA30" s="747">
        <v>579</v>
      </c>
      <c r="AB30" s="747"/>
      <c r="AC30" s="747"/>
      <c r="AD30" s="747"/>
      <c r="AE30" s="748"/>
      <c r="AF30" s="749">
        <v>577</v>
      </c>
      <c r="AG30" s="750"/>
      <c r="AH30" s="750"/>
      <c r="AI30" s="750"/>
      <c r="AJ30" s="751"/>
      <c r="AK30" s="818">
        <v>3712</v>
      </c>
      <c r="AL30" s="819"/>
      <c r="AM30" s="819"/>
      <c r="AN30" s="819"/>
      <c r="AO30" s="819"/>
      <c r="AP30" s="819" t="s">
        <v>579</v>
      </c>
      <c r="AQ30" s="819"/>
      <c r="AR30" s="819"/>
      <c r="AS30" s="819"/>
      <c r="AT30" s="819"/>
      <c r="AU30" s="819" t="s">
        <v>579</v>
      </c>
      <c r="AV30" s="819"/>
      <c r="AW30" s="819"/>
      <c r="AX30" s="819"/>
      <c r="AY30" s="819"/>
      <c r="AZ30" s="820" t="s">
        <v>579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386</v>
      </c>
      <c r="C31" s="744"/>
      <c r="D31" s="744"/>
      <c r="E31" s="744"/>
      <c r="F31" s="744"/>
      <c r="G31" s="744"/>
      <c r="H31" s="744"/>
      <c r="I31" s="744"/>
      <c r="J31" s="744"/>
      <c r="K31" s="744"/>
      <c r="L31" s="744"/>
      <c r="M31" s="744"/>
      <c r="N31" s="744"/>
      <c r="O31" s="744"/>
      <c r="P31" s="745"/>
      <c r="Q31" s="746">
        <v>2931</v>
      </c>
      <c r="R31" s="747"/>
      <c r="S31" s="747"/>
      <c r="T31" s="747"/>
      <c r="U31" s="747"/>
      <c r="V31" s="747">
        <v>2830</v>
      </c>
      <c r="W31" s="747"/>
      <c r="X31" s="747"/>
      <c r="Y31" s="747"/>
      <c r="Z31" s="747"/>
      <c r="AA31" s="747">
        <v>101</v>
      </c>
      <c r="AB31" s="747"/>
      <c r="AC31" s="747"/>
      <c r="AD31" s="747"/>
      <c r="AE31" s="748"/>
      <c r="AF31" s="749">
        <v>101</v>
      </c>
      <c r="AG31" s="750"/>
      <c r="AH31" s="750"/>
      <c r="AI31" s="750"/>
      <c r="AJ31" s="751"/>
      <c r="AK31" s="818">
        <v>806</v>
      </c>
      <c r="AL31" s="819"/>
      <c r="AM31" s="819"/>
      <c r="AN31" s="819"/>
      <c r="AO31" s="819"/>
      <c r="AP31" s="819" t="s">
        <v>579</v>
      </c>
      <c r="AQ31" s="819"/>
      <c r="AR31" s="819"/>
      <c r="AS31" s="819"/>
      <c r="AT31" s="819"/>
      <c r="AU31" s="819" t="s">
        <v>579</v>
      </c>
      <c r="AV31" s="819"/>
      <c r="AW31" s="819"/>
      <c r="AX31" s="819"/>
      <c r="AY31" s="819"/>
      <c r="AZ31" s="820" t="s">
        <v>579</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347</v>
      </c>
      <c r="R32" s="747"/>
      <c r="S32" s="747"/>
      <c r="T32" s="747"/>
      <c r="U32" s="747"/>
      <c r="V32" s="747">
        <v>340</v>
      </c>
      <c r="W32" s="747"/>
      <c r="X32" s="747"/>
      <c r="Y32" s="747"/>
      <c r="Z32" s="747"/>
      <c r="AA32" s="747">
        <v>7</v>
      </c>
      <c r="AB32" s="747"/>
      <c r="AC32" s="747"/>
      <c r="AD32" s="747"/>
      <c r="AE32" s="748"/>
      <c r="AF32" s="749">
        <v>7</v>
      </c>
      <c r="AG32" s="750"/>
      <c r="AH32" s="750"/>
      <c r="AI32" s="750"/>
      <c r="AJ32" s="751"/>
      <c r="AK32" s="818">
        <v>181</v>
      </c>
      <c r="AL32" s="819"/>
      <c r="AM32" s="819"/>
      <c r="AN32" s="819"/>
      <c r="AO32" s="819"/>
      <c r="AP32" s="819">
        <v>744</v>
      </c>
      <c r="AQ32" s="819"/>
      <c r="AR32" s="819"/>
      <c r="AS32" s="819"/>
      <c r="AT32" s="819"/>
      <c r="AU32" s="819" t="s">
        <v>579</v>
      </c>
      <c r="AV32" s="819"/>
      <c r="AW32" s="819"/>
      <c r="AX32" s="819"/>
      <c r="AY32" s="819"/>
      <c r="AZ32" s="820" t="s">
        <v>579</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388</v>
      </c>
      <c r="C33" s="744"/>
      <c r="D33" s="744"/>
      <c r="E33" s="744"/>
      <c r="F33" s="744"/>
      <c r="G33" s="744"/>
      <c r="H33" s="744"/>
      <c r="I33" s="744"/>
      <c r="J33" s="744"/>
      <c r="K33" s="744"/>
      <c r="L33" s="744"/>
      <c r="M33" s="744"/>
      <c r="N33" s="744"/>
      <c r="O33" s="744"/>
      <c r="P33" s="745"/>
      <c r="Q33" s="746">
        <v>6489</v>
      </c>
      <c r="R33" s="747"/>
      <c r="S33" s="747"/>
      <c r="T33" s="747"/>
      <c r="U33" s="747"/>
      <c r="V33" s="747">
        <v>5636</v>
      </c>
      <c r="W33" s="747"/>
      <c r="X33" s="747"/>
      <c r="Y33" s="747"/>
      <c r="Z33" s="747"/>
      <c r="AA33" s="747">
        <v>853</v>
      </c>
      <c r="AB33" s="747"/>
      <c r="AC33" s="747"/>
      <c r="AD33" s="747"/>
      <c r="AE33" s="748"/>
      <c r="AF33" s="749">
        <v>8085</v>
      </c>
      <c r="AG33" s="750"/>
      <c r="AH33" s="750"/>
      <c r="AI33" s="750"/>
      <c r="AJ33" s="751"/>
      <c r="AK33" s="818">
        <v>9</v>
      </c>
      <c r="AL33" s="819"/>
      <c r="AM33" s="819"/>
      <c r="AN33" s="819"/>
      <c r="AO33" s="819"/>
      <c r="AP33" s="819">
        <v>15354</v>
      </c>
      <c r="AQ33" s="819"/>
      <c r="AR33" s="819"/>
      <c r="AS33" s="819"/>
      <c r="AT33" s="819"/>
      <c r="AU33" s="819">
        <v>44</v>
      </c>
      <c r="AV33" s="819"/>
      <c r="AW33" s="819"/>
      <c r="AX33" s="819"/>
      <c r="AY33" s="819"/>
      <c r="AZ33" s="820" t="s">
        <v>579</v>
      </c>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390</v>
      </c>
      <c r="C34" s="744"/>
      <c r="D34" s="744"/>
      <c r="E34" s="744"/>
      <c r="F34" s="744"/>
      <c r="G34" s="744"/>
      <c r="H34" s="744"/>
      <c r="I34" s="744"/>
      <c r="J34" s="744"/>
      <c r="K34" s="744"/>
      <c r="L34" s="744"/>
      <c r="M34" s="744"/>
      <c r="N34" s="744"/>
      <c r="O34" s="744"/>
      <c r="P34" s="745"/>
      <c r="Q34" s="746">
        <v>2481</v>
      </c>
      <c r="R34" s="747"/>
      <c r="S34" s="747"/>
      <c r="T34" s="747"/>
      <c r="U34" s="747"/>
      <c r="V34" s="747">
        <v>3596</v>
      </c>
      <c r="W34" s="747"/>
      <c r="X34" s="747"/>
      <c r="Y34" s="747"/>
      <c r="Z34" s="747"/>
      <c r="AA34" s="747">
        <v>-1115</v>
      </c>
      <c r="AB34" s="747"/>
      <c r="AC34" s="747"/>
      <c r="AD34" s="747"/>
      <c r="AE34" s="748"/>
      <c r="AF34" s="749">
        <v>-256</v>
      </c>
      <c r="AG34" s="750"/>
      <c r="AH34" s="750"/>
      <c r="AI34" s="750"/>
      <c r="AJ34" s="751"/>
      <c r="AK34" s="818">
        <v>174</v>
      </c>
      <c r="AL34" s="819"/>
      <c r="AM34" s="819"/>
      <c r="AN34" s="819"/>
      <c r="AO34" s="819"/>
      <c r="AP34" s="819">
        <v>796</v>
      </c>
      <c r="AQ34" s="819"/>
      <c r="AR34" s="819"/>
      <c r="AS34" s="819"/>
      <c r="AT34" s="819"/>
      <c r="AU34" s="819">
        <v>0</v>
      </c>
      <c r="AV34" s="819"/>
      <c r="AW34" s="819"/>
      <c r="AX34" s="819"/>
      <c r="AY34" s="819"/>
      <c r="AZ34" s="820" t="s">
        <v>579</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391</v>
      </c>
      <c r="C35" s="744"/>
      <c r="D35" s="744"/>
      <c r="E35" s="744"/>
      <c r="F35" s="744"/>
      <c r="G35" s="744"/>
      <c r="H35" s="744"/>
      <c r="I35" s="744"/>
      <c r="J35" s="744"/>
      <c r="K35" s="744"/>
      <c r="L35" s="744"/>
      <c r="M35" s="744"/>
      <c r="N35" s="744"/>
      <c r="O35" s="744"/>
      <c r="P35" s="745"/>
      <c r="Q35" s="746">
        <v>11605</v>
      </c>
      <c r="R35" s="747"/>
      <c r="S35" s="747"/>
      <c r="T35" s="747"/>
      <c r="U35" s="747"/>
      <c r="V35" s="747">
        <v>15755</v>
      </c>
      <c r="W35" s="747"/>
      <c r="X35" s="747"/>
      <c r="Y35" s="747"/>
      <c r="Z35" s="747"/>
      <c r="AA35" s="747">
        <v>-4150</v>
      </c>
      <c r="AB35" s="747"/>
      <c r="AC35" s="747"/>
      <c r="AD35" s="747"/>
      <c r="AE35" s="748"/>
      <c r="AF35" s="749">
        <v>-348</v>
      </c>
      <c r="AG35" s="750"/>
      <c r="AH35" s="750"/>
      <c r="AI35" s="750"/>
      <c r="AJ35" s="751"/>
      <c r="AK35" s="818">
        <v>981</v>
      </c>
      <c r="AL35" s="819"/>
      <c r="AM35" s="819"/>
      <c r="AN35" s="819"/>
      <c r="AO35" s="819"/>
      <c r="AP35" s="819">
        <v>2122</v>
      </c>
      <c r="AQ35" s="819"/>
      <c r="AR35" s="819"/>
      <c r="AS35" s="819"/>
      <c r="AT35" s="819"/>
      <c r="AU35" s="819">
        <v>1121</v>
      </c>
      <c r="AV35" s="819"/>
      <c r="AW35" s="819"/>
      <c r="AX35" s="819"/>
      <c r="AY35" s="819"/>
      <c r="AZ35" s="820" t="s">
        <v>579</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392</v>
      </c>
      <c r="C36" s="744"/>
      <c r="D36" s="744"/>
      <c r="E36" s="744"/>
      <c r="F36" s="744"/>
      <c r="G36" s="744"/>
      <c r="H36" s="744"/>
      <c r="I36" s="744"/>
      <c r="J36" s="744"/>
      <c r="K36" s="744"/>
      <c r="L36" s="744"/>
      <c r="M36" s="744"/>
      <c r="N36" s="744"/>
      <c r="O36" s="744"/>
      <c r="P36" s="745"/>
      <c r="Q36" s="746">
        <v>800</v>
      </c>
      <c r="R36" s="747"/>
      <c r="S36" s="747"/>
      <c r="T36" s="747"/>
      <c r="U36" s="747"/>
      <c r="V36" s="747">
        <v>794</v>
      </c>
      <c r="W36" s="747"/>
      <c r="X36" s="747"/>
      <c r="Y36" s="747"/>
      <c r="Z36" s="747"/>
      <c r="AA36" s="747">
        <v>6</v>
      </c>
      <c r="AB36" s="747"/>
      <c r="AC36" s="747"/>
      <c r="AD36" s="747"/>
      <c r="AE36" s="748"/>
      <c r="AF36" s="749">
        <v>6</v>
      </c>
      <c r="AG36" s="750"/>
      <c r="AH36" s="750"/>
      <c r="AI36" s="750"/>
      <c r="AJ36" s="751"/>
      <c r="AK36" s="818">
        <v>205</v>
      </c>
      <c r="AL36" s="819"/>
      <c r="AM36" s="819"/>
      <c r="AN36" s="819"/>
      <c r="AO36" s="819"/>
      <c r="AP36" s="819">
        <v>4049</v>
      </c>
      <c r="AQ36" s="819"/>
      <c r="AR36" s="819"/>
      <c r="AS36" s="819"/>
      <c r="AT36" s="819"/>
      <c r="AU36" s="819">
        <v>2024</v>
      </c>
      <c r="AV36" s="819"/>
      <c r="AW36" s="819"/>
      <c r="AX36" s="819"/>
      <c r="AY36" s="819"/>
      <c r="AZ36" s="820" t="s">
        <v>579</v>
      </c>
      <c r="BA36" s="820"/>
      <c r="BB36" s="820"/>
      <c r="BC36" s="820"/>
      <c r="BD36" s="820"/>
      <c r="BE36" s="816" t="s">
        <v>393</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394</v>
      </c>
      <c r="C37" s="744"/>
      <c r="D37" s="744"/>
      <c r="E37" s="744"/>
      <c r="F37" s="744"/>
      <c r="G37" s="744"/>
      <c r="H37" s="744"/>
      <c r="I37" s="744"/>
      <c r="J37" s="744"/>
      <c r="K37" s="744"/>
      <c r="L37" s="744"/>
      <c r="M37" s="744"/>
      <c r="N37" s="744"/>
      <c r="O37" s="744"/>
      <c r="P37" s="745"/>
      <c r="Q37" s="746">
        <v>10373</v>
      </c>
      <c r="R37" s="747"/>
      <c r="S37" s="747"/>
      <c r="T37" s="747"/>
      <c r="U37" s="747"/>
      <c r="V37" s="747">
        <v>10294</v>
      </c>
      <c r="W37" s="747"/>
      <c r="X37" s="747"/>
      <c r="Y37" s="747"/>
      <c r="Z37" s="747"/>
      <c r="AA37" s="747">
        <v>79</v>
      </c>
      <c r="AB37" s="747"/>
      <c r="AC37" s="747"/>
      <c r="AD37" s="747"/>
      <c r="AE37" s="748"/>
      <c r="AF37" s="749">
        <v>83</v>
      </c>
      <c r="AG37" s="750"/>
      <c r="AH37" s="750"/>
      <c r="AI37" s="750"/>
      <c r="AJ37" s="751"/>
      <c r="AK37" s="818">
        <v>1724</v>
      </c>
      <c r="AL37" s="819"/>
      <c r="AM37" s="819"/>
      <c r="AN37" s="819"/>
      <c r="AO37" s="819"/>
      <c r="AP37" s="819">
        <v>83246</v>
      </c>
      <c r="AQ37" s="819"/>
      <c r="AR37" s="819"/>
      <c r="AS37" s="819"/>
      <c r="AT37" s="819"/>
      <c r="AU37" s="819">
        <v>24473</v>
      </c>
      <c r="AV37" s="819"/>
      <c r="AW37" s="819"/>
      <c r="AX37" s="819"/>
      <c r="AY37" s="819"/>
      <c r="AZ37" s="820" t="s">
        <v>579</v>
      </c>
      <c r="BA37" s="820"/>
      <c r="BB37" s="820"/>
      <c r="BC37" s="820"/>
      <c r="BD37" s="820"/>
      <c r="BE37" s="816" t="s">
        <v>393</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395</v>
      </c>
      <c r="C38" s="744"/>
      <c r="D38" s="744"/>
      <c r="E38" s="744"/>
      <c r="F38" s="744"/>
      <c r="G38" s="744"/>
      <c r="H38" s="744"/>
      <c r="I38" s="744"/>
      <c r="J38" s="744"/>
      <c r="K38" s="744"/>
      <c r="L38" s="744"/>
      <c r="M38" s="744"/>
      <c r="N38" s="744"/>
      <c r="O38" s="744"/>
      <c r="P38" s="745"/>
      <c r="Q38" s="746">
        <v>359</v>
      </c>
      <c r="R38" s="747"/>
      <c r="S38" s="747"/>
      <c r="T38" s="747"/>
      <c r="U38" s="747"/>
      <c r="V38" s="747">
        <v>354</v>
      </c>
      <c r="W38" s="747"/>
      <c r="X38" s="747"/>
      <c r="Y38" s="747"/>
      <c r="Z38" s="747"/>
      <c r="AA38" s="747">
        <v>5</v>
      </c>
      <c r="AB38" s="747"/>
      <c r="AC38" s="747"/>
      <c r="AD38" s="747"/>
      <c r="AE38" s="748"/>
      <c r="AF38" s="749">
        <v>5</v>
      </c>
      <c r="AG38" s="750"/>
      <c r="AH38" s="750"/>
      <c r="AI38" s="750"/>
      <c r="AJ38" s="751"/>
      <c r="AK38" s="818">
        <v>195</v>
      </c>
      <c r="AL38" s="819"/>
      <c r="AM38" s="819"/>
      <c r="AN38" s="819"/>
      <c r="AO38" s="819"/>
      <c r="AP38" s="819">
        <v>3082</v>
      </c>
      <c r="AQ38" s="819"/>
      <c r="AR38" s="819"/>
      <c r="AS38" s="819"/>
      <c r="AT38" s="819"/>
      <c r="AU38" s="819">
        <v>3082</v>
      </c>
      <c r="AV38" s="819"/>
      <c r="AW38" s="819"/>
      <c r="AX38" s="819"/>
      <c r="AY38" s="819"/>
      <c r="AZ38" s="820" t="s">
        <v>579</v>
      </c>
      <c r="BA38" s="820"/>
      <c r="BB38" s="820"/>
      <c r="BC38" s="820"/>
      <c r="BD38" s="820"/>
      <c r="BE38" s="816" t="s">
        <v>393</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396</v>
      </c>
      <c r="C39" s="744"/>
      <c r="D39" s="744"/>
      <c r="E39" s="744"/>
      <c r="F39" s="744"/>
      <c r="G39" s="744"/>
      <c r="H39" s="744"/>
      <c r="I39" s="744"/>
      <c r="J39" s="744"/>
      <c r="K39" s="744"/>
      <c r="L39" s="744"/>
      <c r="M39" s="744"/>
      <c r="N39" s="744"/>
      <c r="O39" s="744"/>
      <c r="P39" s="745"/>
      <c r="Q39" s="746">
        <v>959</v>
      </c>
      <c r="R39" s="747"/>
      <c r="S39" s="747"/>
      <c r="T39" s="747"/>
      <c r="U39" s="747"/>
      <c r="V39" s="747">
        <v>508</v>
      </c>
      <c r="W39" s="747"/>
      <c r="X39" s="747"/>
      <c r="Y39" s="747"/>
      <c r="Z39" s="747"/>
      <c r="AA39" s="747">
        <v>451</v>
      </c>
      <c r="AB39" s="747"/>
      <c r="AC39" s="747"/>
      <c r="AD39" s="747"/>
      <c r="AE39" s="748"/>
      <c r="AF39" s="749" t="s">
        <v>326</v>
      </c>
      <c r="AG39" s="750"/>
      <c r="AH39" s="750"/>
      <c r="AI39" s="750"/>
      <c r="AJ39" s="751"/>
      <c r="AK39" s="818" t="s">
        <v>579</v>
      </c>
      <c r="AL39" s="819"/>
      <c r="AM39" s="819"/>
      <c r="AN39" s="819"/>
      <c r="AO39" s="819"/>
      <c r="AP39" s="819" t="s">
        <v>579</v>
      </c>
      <c r="AQ39" s="819"/>
      <c r="AR39" s="819"/>
      <c r="AS39" s="819"/>
      <c r="AT39" s="819"/>
      <c r="AU39" s="819" t="s">
        <v>579</v>
      </c>
      <c r="AV39" s="819"/>
      <c r="AW39" s="819"/>
      <c r="AX39" s="819"/>
      <c r="AY39" s="819"/>
      <c r="AZ39" s="820" t="s">
        <v>579</v>
      </c>
      <c r="BA39" s="820"/>
      <c r="BB39" s="820"/>
      <c r="BC39" s="820"/>
      <c r="BD39" s="820"/>
      <c r="BE39" s="816" t="s">
        <v>393</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371</v>
      </c>
      <c r="B63" s="778" t="s">
        <v>398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8936</v>
      </c>
      <c r="AG63" s="830"/>
      <c r="AH63" s="830"/>
      <c r="AI63" s="830"/>
      <c r="AJ63" s="831"/>
      <c r="AK63" s="832"/>
      <c r="AL63" s="827"/>
      <c r="AM63" s="827"/>
      <c r="AN63" s="827"/>
      <c r="AO63" s="827"/>
      <c r="AP63" s="830">
        <v>109393</v>
      </c>
      <c r="AQ63" s="830"/>
      <c r="AR63" s="830"/>
      <c r="AS63" s="830"/>
      <c r="AT63" s="830"/>
      <c r="AU63" s="830">
        <v>30744</v>
      </c>
      <c r="AV63" s="830"/>
      <c r="AW63" s="830"/>
      <c r="AX63" s="830"/>
      <c r="AY63" s="830"/>
      <c r="AZ63" s="834"/>
      <c r="BA63" s="834"/>
      <c r="BB63" s="834"/>
      <c r="BC63" s="834"/>
      <c r="BD63" s="834"/>
      <c r="BE63" s="835"/>
      <c r="BF63" s="835"/>
      <c r="BG63" s="835"/>
      <c r="BH63" s="835"/>
      <c r="BI63" s="836"/>
      <c r="BJ63" s="837" t="s">
        <v>399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401</v>
      </c>
      <c r="B66" s="729"/>
      <c r="C66" s="729"/>
      <c r="D66" s="729"/>
      <c r="E66" s="729"/>
      <c r="F66" s="729"/>
      <c r="G66" s="729"/>
      <c r="H66" s="729"/>
      <c r="I66" s="729"/>
      <c r="J66" s="729"/>
      <c r="K66" s="729"/>
      <c r="L66" s="729"/>
      <c r="M66" s="729"/>
      <c r="N66" s="729"/>
      <c r="O66" s="729"/>
      <c r="P66" s="730"/>
      <c r="Q66" s="705" t="s">
        <v>402</v>
      </c>
      <c r="R66" s="706"/>
      <c r="S66" s="706"/>
      <c r="T66" s="706"/>
      <c r="U66" s="707"/>
      <c r="V66" s="705" t="s">
        <v>403</v>
      </c>
      <c r="W66" s="706"/>
      <c r="X66" s="706"/>
      <c r="Y66" s="706"/>
      <c r="Z66" s="707"/>
      <c r="AA66" s="705" t="s">
        <v>404</v>
      </c>
      <c r="AB66" s="706"/>
      <c r="AC66" s="706"/>
      <c r="AD66" s="706"/>
      <c r="AE66" s="707"/>
      <c r="AF66" s="840" t="s">
        <v>405</v>
      </c>
      <c r="AG66" s="801"/>
      <c r="AH66" s="801"/>
      <c r="AI66" s="801"/>
      <c r="AJ66" s="841"/>
      <c r="AK66" s="705" t="s">
        <v>406</v>
      </c>
      <c r="AL66" s="729"/>
      <c r="AM66" s="729"/>
      <c r="AN66" s="729"/>
      <c r="AO66" s="730"/>
      <c r="AP66" s="705" t="s">
        <v>407</v>
      </c>
      <c r="AQ66" s="706"/>
      <c r="AR66" s="706"/>
      <c r="AS66" s="706"/>
      <c r="AT66" s="707"/>
      <c r="AU66" s="705" t="s">
        <v>408</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561</v>
      </c>
      <c r="C68" s="858"/>
      <c r="D68" s="858"/>
      <c r="E68" s="858"/>
      <c r="F68" s="858"/>
      <c r="G68" s="858"/>
      <c r="H68" s="858"/>
      <c r="I68" s="858"/>
      <c r="J68" s="858"/>
      <c r="K68" s="858"/>
      <c r="L68" s="858"/>
      <c r="M68" s="858"/>
      <c r="N68" s="858"/>
      <c r="O68" s="858"/>
      <c r="P68" s="859"/>
      <c r="Q68" s="860">
        <v>6663</v>
      </c>
      <c r="R68" s="854"/>
      <c r="S68" s="854"/>
      <c r="T68" s="854"/>
      <c r="U68" s="854"/>
      <c r="V68" s="854">
        <v>6470</v>
      </c>
      <c r="W68" s="854"/>
      <c r="X68" s="854"/>
      <c r="Y68" s="854"/>
      <c r="Z68" s="854"/>
      <c r="AA68" s="854">
        <v>193</v>
      </c>
      <c r="AB68" s="854"/>
      <c r="AC68" s="854"/>
      <c r="AD68" s="854"/>
      <c r="AE68" s="854"/>
      <c r="AF68" s="854">
        <v>193</v>
      </c>
      <c r="AG68" s="854"/>
      <c r="AH68" s="854"/>
      <c r="AI68" s="854"/>
      <c r="AJ68" s="854"/>
      <c r="AK68" s="854" t="s">
        <v>496</v>
      </c>
      <c r="AL68" s="854"/>
      <c r="AM68" s="854"/>
      <c r="AN68" s="854"/>
      <c r="AO68" s="854"/>
      <c r="AP68" s="854">
        <v>1329</v>
      </c>
      <c r="AQ68" s="854"/>
      <c r="AR68" s="854"/>
      <c r="AS68" s="854"/>
      <c r="AT68" s="854"/>
      <c r="AU68" s="854">
        <v>1329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562</v>
      </c>
      <c r="C69" s="862"/>
      <c r="D69" s="862"/>
      <c r="E69" s="862"/>
      <c r="F69" s="862"/>
      <c r="G69" s="862"/>
      <c r="H69" s="862"/>
      <c r="I69" s="862"/>
      <c r="J69" s="862"/>
      <c r="K69" s="862"/>
      <c r="L69" s="862"/>
      <c r="M69" s="862"/>
      <c r="N69" s="862"/>
      <c r="O69" s="862"/>
      <c r="P69" s="863"/>
      <c r="Q69" s="864">
        <v>999</v>
      </c>
      <c r="R69" s="819"/>
      <c r="S69" s="819"/>
      <c r="T69" s="819"/>
      <c r="U69" s="819"/>
      <c r="V69" s="819">
        <v>871</v>
      </c>
      <c r="W69" s="819"/>
      <c r="X69" s="819"/>
      <c r="Y69" s="819"/>
      <c r="Z69" s="819"/>
      <c r="AA69" s="819">
        <v>128</v>
      </c>
      <c r="AB69" s="819"/>
      <c r="AC69" s="819"/>
      <c r="AD69" s="819"/>
      <c r="AE69" s="819"/>
      <c r="AF69" s="819">
        <v>124</v>
      </c>
      <c r="AG69" s="819"/>
      <c r="AH69" s="819"/>
      <c r="AI69" s="819"/>
      <c r="AJ69" s="819"/>
      <c r="AK69" s="819">
        <v>5</v>
      </c>
      <c r="AL69" s="819"/>
      <c r="AM69" s="819"/>
      <c r="AN69" s="819"/>
      <c r="AO69" s="819"/>
      <c r="AP69" s="819">
        <v>73</v>
      </c>
      <c r="AQ69" s="819"/>
      <c r="AR69" s="819"/>
      <c r="AS69" s="819"/>
      <c r="AT69" s="819"/>
      <c r="AU69" s="819">
        <v>74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563</v>
      </c>
      <c r="C70" s="862"/>
      <c r="D70" s="862"/>
      <c r="E70" s="862"/>
      <c r="F70" s="862"/>
      <c r="G70" s="862"/>
      <c r="H70" s="862"/>
      <c r="I70" s="862"/>
      <c r="J70" s="862"/>
      <c r="K70" s="862"/>
      <c r="L70" s="862"/>
      <c r="M70" s="862"/>
      <c r="N70" s="862"/>
      <c r="O70" s="862"/>
      <c r="P70" s="863"/>
      <c r="Q70" s="864">
        <v>2220</v>
      </c>
      <c r="R70" s="819"/>
      <c r="S70" s="819"/>
      <c r="T70" s="819"/>
      <c r="U70" s="819"/>
      <c r="V70" s="819">
        <v>1748</v>
      </c>
      <c r="W70" s="819"/>
      <c r="X70" s="819"/>
      <c r="Y70" s="819"/>
      <c r="Z70" s="819"/>
      <c r="AA70" s="819">
        <v>472</v>
      </c>
      <c r="AB70" s="819"/>
      <c r="AC70" s="819"/>
      <c r="AD70" s="819"/>
      <c r="AE70" s="819"/>
      <c r="AF70" s="819">
        <v>1580</v>
      </c>
      <c r="AG70" s="819"/>
      <c r="AH70" s="819"/>
      <c r="AI70" s="819"/>
      <c r="AJ70" s="819"/>
      <c r="AK70" s="819" t="s">
        <v>496</v>
      </c>
      <c r="AL70" s="819"/>
      <c r="AM70" s="819"/>
      <c r="AN70" s="819"/>
      <c r="AO70" s="819"/>
      <c r="AP70" s="819">
        <v>4460</v>
      </c>
      <c r="AQ70" s="819"/>
      <c r="AR70" s="819"/>
      <c r="AS70" s="819"/>
      <c r="AT70" s="819"/>
      <c r="AU70" s="819" t="s">
        <v>496</v>
      </c>
      <c r="AV70" s="819"/>
      <c r="AW70" s="819"/>
      <c r="AX70" s="819"/>
      <c r="AY70" s="819"/>
      <c r="AZ70" s="865" t="s">
        <v>570</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564</v>
      </c>
      <c r="C71" s="862"/>
      <c r="D71" s="862"/>
      <c r="E71" s="862"/>
      <c r="F71" s="862"/>
      <c r="G71" s="862"/>
      <c r="H71" s="862"/>
      <c r="I71" s="862"/>
      <c r="J71" s="862"/>
      <c r="K71" s="862"/>
      <c r="L71" s="862"/>
      <c r="M71" s="862"/>
      <c r="N71" s="862"/>
      <c r="O71" s="862"/>
      <c r="P71" s="863"/>
      <c r="Q71" s="864">
        <v>820</v>
      </c>
      <c r="R71" s="819"/>
      <c r="S71" s="819"/>
      <c r="T71" s="819"/>
      <c r="U71" s="819"/>
      <c r="V71" s="819">
        <v>738</v>
      </c>
      <c r="W71" s="819"/>
      <c r="X71" s="819"/>
      <c r="Y71" s="819"/>
      <c r="Z71" s="819"/>
      <c r="AA71" s="819">
        <v>82</v>
      </c>
      <c r="AB71" s="819"/>
      <c r="AC71" s="819"/>
      <c r="AD71" s="819"/>
      <c r="AE71" s="819"/>
      <c r="AF71" s="819">
        <v>82</v>
      </c>
      <c r="AG71" s="819"/>
      <c r="AH71" s="819"/>
      <c r="AI71" s="819"/>
      <c r="AJ71" s="819"/>
      <c r="AK71" s="819" t="s">
        <v>496</v>
      </c>
      <c r="AL71" s="819"/>
      <c r="AM71" s="819"/>
      <c r="AN71" s="819"/>
      <c r="AO71" s="819"/>
      <c r="AP71" s="819">
        <v>473</v>
      </c>
      <c r="AQ71" s="819"/>
      <c r="AR71" s="819"/>
      <c r="AS71" s="819"/>
      <c r="AT71" s="819"/>
      <c r="AU71" s="819">
        <v>88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565</v>
      </c>
      <c r="C72" s="862"/>
      <c r="D72" s="862"/>
      <c r="E72" s="862"/>
      <c r="F72" s="862"/>
      <c r="G72" s="862"/>
      <c r="H72" s="862"/>
      <c r="I72" s="862"/>
      <c r="J72" s="862"/>
      <c r="K72" s="862"/>
      <c r="L72" s="862"/>
      <c r="M72" s="862"/>
      <c r="N72" s="862"/>
      <c r="O72" s="862"/>
      <c r="P72" s="863"/>
      <c r="Q72" s="864">
        <v>466</v>
      </c>
      <c r="R72" s="819"/>
      <c r="S72" s="819"/>
      <c r="T72" s="819"/>
      <c r="U72" s="819"/>
      <c r="V72" s="819">
        <v>420</v>
      </c>
      <c r="W72" s="819"/>
      <c r="X72" s="819"/>
      <c r="Y72" s="819"/>
      <c r="Z72" s="819"/>
      <c r="AA72" s="819">
        <v>46</v>
      </c>
      <c r="AB72" s="819"/>
      <c r="AC72" s="819"/>
      <c r="AD72" s="819"/>
      <c r="AE72" s="819"/>
      <c r="AF72" s="819">
        <v>46</v>
      </c>
      <c r="AG72" s="819"/>
      <c r="AH72" s="819"/>
      <c r="AI72" s="819"/>
      <c r="AJ72" s="819"/>
      <c r="AK72" s="819" t="s">
        <v>496</v>
      </c>
      <c r="AL72" s="819"/>
      <c r="AM72" s="819"/>
      <c r="AN72" s="819"/>
      <c r="AO72" s="819"/>
      <c r="AP72" s="819">
        <v>114</v>
      </c>
      <c r="AQ72" s="819"/>
      <c r="AR72" s="819"/>
      <c r="AS72" s="819"/>
      <c r="AT72" s="819"/>
      <c r="AU72" s="819">
        <v>15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566</v>
      </c>
      <c r="C73" s="862"/>
      <c r="D73" s="862"/>
      <c r="E73" s="862"/>
      <c r="F73" s="862"/>
      <c r="G73" s="862"/>
      <c r="H73" s="862"/>
      <c r="I73" s="862"/>
      <c r="J73" s="862"/>
      <c r="K73" s="862"/>
      <c r="L73" s="862"/>
      <c r="M73" s="862"/>
      <c r="N73" s="862"/>
      <c r="O73" s="862"/>
      <c r="P73" s="863"/>
      <c r="Q73" s="864">
        <v>454</v>
      </c>
      <c r="R73" s="819"/>
      <c r="S73" s="819"/>
      <c r="T73" s="819"/>
      <c r="U73" s="819"/>
      <c r="V73" s="819">
        <v>422</v>
      </c>
      <c r="W73" s="819"/>
      <c r="X73" s="819"/>
      <c r="Y73" s="819"/>
      <c r="Z73" s="819"/>
      <c r="AA73" s="819">
        <v>32</v>
      </c>
      <c r="AB73" s="819"/>
      <c r="AC73" s="819"/>
      <c r="AD73" s="819"/>
      <c r="AE73" s="819"/>
      <c r="AF73" s="819">
        <v>32</v>
      </c>
      <c r="AG73" s="819"/>
      <c r="AH73" s="819"/>
      <c r="AI73" s="819"/>
      <c r="AJ73" s="819"/>
      <c r="AK73" s="819">
        <v>10</v>
      </c>
      <c r="AL73" s="819"/>
      <c r="AM73" s="819"/>
      <c r="AN73" s="819"/>
      <c r="AO73" s="819"/>
      <c r="AP73" s="819" t="s">
        <v>579</v>
      </c>
      <c r="AQ73" s="819"/>
      <c r="AR73" s="819"/>
      <c r="AS73" s="819"/>
      <c r="AT73" s="819"/>
      <c r="AU73" s="819" t="s">
        <v>579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567</v>
      </c>
      <c r="C74" s="862"/>
      <c r="D74" s="862"/>
      <c r="E74" s="862"/>
      <c r="F74" s="862"/>
      <c r="G74" s="862"/>
      <c r="H74" s="862"/>
      <c r="I74" s="862"/>
      <c r="J74" s="862"/>
      <c r="K74" s="862"/>
      <c r="L74" s="862"/>
      <c r="M74" s="862"/>
      <c r="N74" s="862"/>
      <c r="O74" s="862"/>
      <c r="P74" s="863"/>
      <c r="Q74" s="864">
        <v>159130</v>
      </c>
      <c r="R74" s="819"/>
      <c r="S74" s="819"/>
      <c r="T74" s="819"/>
      <c r="U74" s="819"/>
      <c r="V74" s="819">
        <v>153912</v>
      </c>
      <c r="W74" s="819"/>
      <c r="X74" s="819"/>
      <c r="Y74" s="819"/>
      <c r="Z74" s="819"/>
      <c r="AA74" s="819">
        <v>5218</v>
      </c>
      <c r="AB74" s="819"/>
      <c r="AC74" s="819"/>
      <c r="AD74" s="819"/>
      <c r="AE74" s="819"/>
      <c r="AF74" s="819">
        <v>5216</v>
      </c>
      <c r="AG74" s="819"/>
      <c r="AH74" s="819"/>
      <c r="AI74" s="819"/>
      <c r="AJ74" s="819"/>
      <c r="AK74" s="819">
        <v>3424</v>
      </c>
      <c r="AL74" s="819"/>
      <c r="AM74" s="819"/>
      <c r="AN74" s="819"/>
      <c r="AO74" s="819"/>
      <c r="AP74" s="819" t="s">
        <v>496</v>
      </c>
      <c r="AQ74" s="819"/>
      <c r="AR74" s="819"/>
      <c r="AS74" s="819"/>
      <c r="AT74" s="819"/>
      <c r="AU74" s="819" t="s">
        <v>496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568</v>
      </c>
      <c r="C75" s="862"/>
      <c r="D75" s="862"/>
      <c r="E75" s="862"/>
      <c r="F75" s="862"/>
      <c r="G75" s="862"/>
      <c r="H75" s="862"/>
      <c r="I75" s="862"/>
      <c r="J75" s="862"/>
      <c r="K75" s="862"/>
      <c r="L75" s="862"/>
      <c r="M75" s="862"/>
      <c r="N75" s="862"/>
      <c r="O75" s="862"/>
      <c r="P75" s="863"/>
      <c r="Q75" s="867">
        <v>7</v>
      </c>
      <c r="R75" s="868"/>
      <c r="S75" s="868"/>
      <c r="T75" s="868"/>
      <c r="U75" s="818"/>
      <c r="V75" s="869">
        <v>5</v>
      </c>
      <c r="W75" s="868"/>
      <c r="X75" s="868"/>
      <c r="Y75" s="868"/>
      <c r="Z75" s="818"/>
      <c r="AA75" s="869">
        <v>2</v>
      </c>
      <c r="AB75" s="868"/>
      <c r="AC75" s="868"/>
      <c r="AD75" s="868"/>
      <c r="AE75" s="818"/>
      <c r="AF75" s="869">
        <v>2</v>
      </c>
      <c r="AG75" s="868"/>
      <c r="AH75" s="868"/>
      <c r="AI75" s="868"/>
      <c r="AJ75" s="818"/>
      <c r="AK75" s="869" t="s">
        <v>579</v>
      </c>
      <c r="AL75" s="868"/>
      <c r="AM75" s="868"/>
      <c r="AN75" s="868"/>
      <c r="AO75" s="818"/>
      <c r="AP75" s="869" t="s">
        <v>579</v>
      </c>
      <c r="AQ75" s="868"/>
      <c r="AR75" s="868"/>
      <c r="AS75" s="868"/>
      <c r="AT75" s="818"/>
      <c r="AU75" s="869" t="s">
        <v>579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569</v>
      </c>
      <c r="C76" s="862"/>
      <c r="D76" s="862"/>
      <c r="E76" s="862"/>
      <c r="F76" s="862"/>
      <c r="G76" s="862"/>
      <c r="H76" s="862"/>
      <c r="I76" s="862"/>
      <c r="J76" s="862"/>
      <c r="K76" s="862"/>
      <c r="L76" s="862"/>
      <c r="M76" s="862"/>
      <c r="N76" s="862"/>
      <c r="O76" s="862"/>
      <c r="P76" s="863"/>
      <c r="Q76" s="867">
        <v>187</v>
      </c>
      <c r="R76" s="868"/>
      <c r="S76" s="868"/>
      <c r="T76" s="868"/>
      <c r="U76" s="818"/>
      <c r="V76" s="869">
        <v>181</v>
      </c>
      <c r="W76" s="868"/>
      <c r="X76" s="868"/>
      <c r="Y76" s="868"/>
      <c r="Z76" s="818"/>
      <c r="AA76" s="869">
        <v>6</v>
      </c>
      <c r="AB76" s="868"/>
      <c r="AC76" s="868"/>
      <c r="AD76" s="868"/>
      <c r="AE76" s="818"/>
      <c r="AF76" s="869">
        <v>6</v>
      </c>
      <c r="AG76" s="868"/>
      <c r="AH76" s="868"/>
      <c r="AI76" s="868"/>
      <c r="AJ76" s="818"/>
      <c r="AK76" s="869" t="s">
        <v>579</v>
      </c>
      <c r="AL76" s="868"/>
      <c r="AM76" s="868"/>
      <c r="AN76" s="868"/>
      <c r="AO76" s="818"/>
      <c r="AP76" s="869" t="s">
        <v>579</v>
      </c>
      <c r="AQ76" s="868"/>
      <c r="AR76" s="868"/>
      <c r="AS76" s="868"/>
      <c r="AT76" s="818"/>
      <c r="AU76" s="869" t="s">
        <v>579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371</v>
      </c>
      <c r="B88" s="778" t="s">
        <v>409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7283</v>
      </c>
      <c r="AG88" s="830"/>
      <c r="AH88" s="830"/>
      <c r="AI88" s="830"/>
      <c r="AJ88" s="830"/>
      <c r="AK88" s="827"/>
      <c r="AL88" s="827"/>
      <c r="AM88" s="827"/>
      <c r="AN88" s="827"/>
      <c r="AO88" s="827"/>
      <c r="AP88" s="830">
        <v>6449</v>
      </c>
      <c r="AQ88" s="830"/>
      <c r="AR88" s="830"/>
      <c r="AS88" s="830"/>
      <c r="AT88" s="830"/>
      <c r="AU88" s="830">
        <v>1506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410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8574</v>
      </c>
      <c r="CS102" s="838"/>
      <c r="CT102" s="838"/>
      <c r="CU102" s="838"/>
      <c r="CV102" s="881"/>
      <c r="CW102" s="880">
        <v>555</v>
      </c>
      <c r="CX102" s="838"/>
      <c r="CY102" s="838"/>
      <c r="CZ102" s="838"/>
      <c r="DA102" s="881"/>
      <c r="DB102" s="880">
        <v>2382</v>
      </c>
      <c r="DC102" s="838"/>
      <c r="DD102" s="838"/>
      <c r="DE102" s="838"/>
      <c r="DF102" s="881"/>
      <c r="DG102" s="880">
        <v>3543</v>
      </c>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411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412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415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417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418</v>
      </c>
      <c r="AB109" s="883"/>
      <c r="AC109" s="883"/>
      <c r="AD109" s="883"/>
      <c r="AE109" s="884"/>
      <c r="AF109" s="882" t="s">
        <v>288</v>
      </c>
      <c r="AG109" s="883"/>
      <c r="AH109" s="883"/>
      <c r="AI109" s="883"/>
      <c r="AJ109" s="884"/>
      <c r="AK109" s="882" t="s">
        <v>287</v>
      </c>
      <c r="AL109" s="883"/>
      <c r="AM109" s="883"/>
      <c r="AN109" s="883"/>
      <c r="AO109" s="884"/>
      <c r="AP109" s="882" t="s">
        <v>419</v>
      </c>
      <c r="AQ109" s="883"/>
      <c r="AR109" s="883"/>
      <c r="AS109" s="883"/>
      <c r="AT109" s="885"/>
      <c r="AU109" s="904" t="s">
        <v>417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418</v>
      </c>
      <c r="BR109" s="883"/>
      <c r="BS109" s="883"/>
      <c r="BT109" s="883"/>
      <c r="BU109" s="884"/>
      <c r="BV109" s="882" t="s">
        <v>288</v>
      </c>
      <c r="BW109" s="883"/>
      <c r="BX109" s="883"/>
      <c r="BY109" s="883"/>
      <c r="BZ109" s="884"/>
      <c r="CA109" s="882" t="s">
        <v>287</v>
      </c>
      <c r="CB109" s="883"/>
      <c r="CC109" s="883"/>
      <c r="CD109" s="883"/>
      <c r="CE109" s="884"/>
      <c r="CF109" s="905" t="s">
        <v>419</v>
      </c>
      <c r="CG109" s="905"/>
      <c r="CH109" s="905"/>
      <c r="CI109" s="905"/>
      <c r="CJ109" s="905"/>
      <c r="CK109" s="882" t="s">
        <v>420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418</v>
      </c>
      <c r="DH109" s="883"/>
      <c r="DI109" s="883"/>
      <c r="DJ109" s="883"/>
      <c r="DK109" s="884"/>
      <c r="DL109" s="882" t="s">
        <v>288</v>
      </c>
      <c r="DM109" s="883"/>
      <c r="DN109" s="883"/>
      <c r="DO109" s="883"/>
      <c r="DP109" s="884"/>
      <c r="DQ109" s="882" t="s">
        <v>287</v>
      </c>
      <c r="DR109" s="883"/>
      <c r="DS109" s="883"/>
      <c r="DT109" s="883"/>
      <c r="DU109" s="884"/>
      <c r="DV109" s="882" t="s">
        <v>419</v>
      </c>
      <c r="DW109" s="883"/>
      <c r="DX109" s="883"/>
      <c r="DY109" s="883"/>
      <c r="DZ109" s="885"/>
    </row>
    <row r="110" spans="1:131" s="197" customFormat="1" ht="26.25" customHeight="1" x14ac:dyDescent="0.15">
      <c r="A110" s="886" t="s">
        <v>421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16734477</v>
      </c>
      <c r="AB110" s="890"/>
      <c r="AC110" s="890"/>
      <c r="AD110" s="890"/>
      <c r="AE110" s="891"/>
      <c r="AF110" s="892">
        <v>20796414</v>
      </c>
      <c r="AG110" s="890"/>
      <c r="AH110" s="890"/>
      <c r="AI110" s="890"/>
      <c r="AJ110" s="891"/>
      <c r="AK110" s="892">
        <v>16997201</v>
      </c>
      <c r="AL110" s="890"/>
      <c r="AM110" s="890"/>
      <c r="AN110" s="890"/>
      <c r="AO110" s="891"/>
      <c r="AP110" s="893">
        <v>29.3</v>
      </c>
      <c r="AQ110" s="894"/>
      <c r="AR110" s="894"/>
      <c r="AS110" s="894"/>
      <c r="AT110" s="895"/>
      <c r="AU110" s="896" t="s">
        <v>61</v>
      </c>
      <c r="AV110" s="897"/>
      <c r="AW110" s="897"/>
      <c r="AX110" s="897"/>
      <c r="AY110" s="898"/>
      <c r="AZ110" s="940" t="s">
        <v>422</v>
      </c>
      <c r="BA110" s="887"/>
      <c r="BB110" s="887"/>
      <c r="BC110" s="887"/>
      <c r="BD110" s="887"/>
      <c r="BE110" s="887"/>
      <c r="BF110" s="887"/>
      <c r="BG110" s="887"/>
      <c r="BH110" s="887"/>
      <c r="BI110" s="887"/>
      <c r="BJ110" s="887"/>
      <c r="BK110" s="887"/>
      <c r="BL110" s="887"/>
      <c r="BM110" s="887"/>
      <c r="BN110" s="887"/>
      <c r="BO110" s="887"/>
      <c r="BP110" s="888"/>
      <c r="BQ110" s="926">
        <v>171079525</v>
      </c>
      <c r="BR110" s="927"/>
      <c r="BS110" s="927"/>
      <c r="BT110" s="927"/>
      <c r="BU110" s="927"/>
      <c r="BV110" s="927">
        <v>167042465</v>
      </c>
      <c r="BW110" s="927"/>
      <c r="BX110" s="927"/>
      <c r="BY110" s="927"/>
      <c r="BZ110" s="927"/>
      <c r="CA110" s="927">
        <v>164825717</v>
      </c>
      <c r="CB110" s="927"/>
      <c r="CC110" s="927"/>
      <c r="CD110" s="927"/>
      <c r="CE110" s="927"/>
      <c r="CF110" s="941">
        <v>283.8</v>
      </c>
      <c r="CG110" s="942"/>
      <c r="CH110" s="942"/>
      <c r="CI110" s="942"/>
      <c r="CJ110" s="942"/>
      <c r="CK110" s="943" t="s">
        <v>423</v>
      </c>
      <c r="CL110" s="944"/>
      <c r="CM110" s="923" t="s">
        <v>424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13297068</v>
      </c>
      <c r="DH110" s="927"/>
      <c r="DI110" s="927"/>
      <c r="DJ110" s="927"/>
      <c r="DK110" s="927"/>
      <c r="DL110" s="927">
        <v>3511234</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425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426</v>
      </c>
      <c r="BA111" s="950"/>
      <c r="BB111" s="950"/>
      <c r="BC111" s="950"/>
      <c r="BD111" s="950"/>
      <c r="BE111" s="950"/>
      <c r="BF111" s="950"/>
      <c r="BG111" s="950"/>
      <c r="BH111" s="950"/>
      <c r="BI111" s="950"/>
      <c r="BJ111" s="950"/>
      <c r="BK111" s="950"/>
      <c r="BL111" s="950"/>
      <c r="BM111" s="950"/>
      <c r="BN111" s="950"/>
      <c r="BO111" s="950"/>
      <c r="BP111" s="951"/>
      <c r="BQ111" s="919">
        <v>16980300</v>
      </c>
      <c r="BR111" s="920"/>
      <c r="BS111" s="920"/>
      <c r="BT111" s="920"/>
      <c r="BU111" s="920"/>
      <c r="BV111" s="920">
        <v>7145453</v>
      </c>
      <c r="BW111" s="920"/>
      <c r="BX111" s="920"/>
      <c r="BY111" s="920"/>
      <c r="BZ111" s="920"/>
      <c r="CA111" s="920">
        <v>3731409</v>
      </c>
      <c r="CB111" s="920"/>
      <c r="CC111" s="920"/>
      <c r="CD111" s="920"/>
      <c r="CE111" s="920"/>
      <c r="CF111" s="914">
        <v>6.4</v>
      </c>
      <c r="CG111" s="915"/>
      <c r="CH111" s="915"/>
      <c r="CI111" s="915"/>
      <c r="CJ111" s="915"/>
      <c r="CK111" s="945"/>
      <c r="CL111" s="946"/>
      <c r="CM111" s="916" t="s">
        <v>427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428</v>
      </c>
      <c r="B112" s="953"/>
      <c r="C112" s="950" t="s">
        <v>429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326</v>
      </c>
      <c r="AB112" s="959"/>
      <c r="AC112" s="959"/>
      <c r="AD112" s="959"/>
      <c r="AE112" s="960"/>
      <c r="AF112" s="961" t="s">
        <v>326</v>
      </c>
      <c r="AG112" s="959"/>
      <c r="AH112" s="959"/>
      <c r="AI112" s="959"/>
      <c r="AJ112" s="960"/>
      <c r="AK112" s="961" t="s">
        <v>326</v>
      </c>
      <c r="AL112" s="959"/>
      <c r="AM112" s="959"/>
      <c r="AN112" s="959"/>
      <c r="AO112" s="960"/>
      <c r="AP112" s="962" t="s">
        <v>326</v>
      </c>
      <c r="AQ112" s="963"/>
      <c r="AR112" s="963"/>
      <c r="AS112" s="963"/>
      <c r="AT112" s="964"/>
      <c r="AU112" s="899"/>
      <c r="AV112" s="900"/>
      <c r="AW112" s="900"/>
      <c r="AX112" s="900"/>
      <c r="AY112" s="901"/>
      <c r="AZ112" s="949" t="s">
        <v>430</v>
      </c>
      <c r="BA112" s="950"/>
      <c r="BB112" s="950"/>
      <c r="BC112" s="950"/>
      <c r="BD112" s="950"/>
      <c r="BE112" s="950"/>
      <c r="BF112" s="950"/>
      <c r="BG112" s="950"/>
      <c r="BH112" s="950"/>
      <c r="BI112" s="950"/>
      <c r="BJ112" s="950"/>
      <c r="BK112" s="950"/>
      <c r="BL112" s="950"/>
      <c r="BM112" s="950"/>
      <c r="BN112" s="950"/>
      <c r="BO112" s="950"/>
      <c r="BP112" s="951"/>
      <c r="BQ112" s="919">
        <v>29404579</v>
      </c>
      <c r="BR112" s="920"/>
      <c r="BS112" s="920"/>
      <c r="BT112" s="920"/>
      <c r="BU112" s="920"/>
      <c r="BV112" s="920">
        <v>29902753</v>
      </c>
      <c r="BW112" s="920"/>
      <c r="BX112" s="920"/>
      <c r="BY112" s="920"/>
      <c r="BZ112" s="920"/>
      <c r="CA112" s="920">
        <v>30576741</v>
      </c>
      <c r="CB112" s="920"/>
      <c r="CC112" s="920"/>
      <c r="CD112" s="920"/>
      <c r="CE112" s="920"/>
      <c r="CF112" s="914">
        <v>52.6</v>
      </c>
      <c r="CG112" s="915"/>
      <c r="CH112" s="915"/>
      <c r="CI112" s="915"/>
      <c r="CJ112" s="915"/>
      <c r="CK112" s="945"/>
      <c r="CL112" s="946"/>
      <c r="CM112" s="916" t="s">
        <v>431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326</v>
      </c>
      <c r="DH112" s="920"/>
      <c r="DI112" s="920"/>
      <c r="DJ112" s="920"/>
      <c r="DK112" s="920"/>
      <c r="DL112" s="920" t="s">
        <v>326</v>
      </c>
      <c r="DM112" s="920"/>
      <c r="DN112" s="920"/>
      <c r="DO112" s="920"/>
      <c r="DP112" s="920"/>
      <c r="DQ112" s="920" t="s">
        <v>326</v>
      </c>
      <c r="DR112" s="920"/>
      <c r="DS112" s="920"/>
      <c r="DT112" s="920"/>
      <c r="DU112" s="920"/>
      <c r="DV112" s="921" t="s">
        <v>326</v>
      </c>
      <c r="DW112" s="921"/>
      <c r="DX112" s="921"/>
      <c r="DY112" s="921"/>
      <c r="DZ112" s="922"/>
    </row>
    <row r="113" spans="1:130" s="197" customFormat="1" ht="26.25" customHeight="1" x14ac:dyDescent="0.15">
      <c r="A113" s="954"/>
      <c r="B113" s="955"/>
      <c r="C113" s="950" t="s">
        <v>432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2532247</v>
      </c>
      <c r="AB113" s="934"/>
      <c r="AC113" s="934"/>
      <c r="AD113" s="934"/>
      <c r="AE113" s="935"/>
      <c r="AF113" s="936">
        <v>2643026</v>
      </c>
      <c r="AG113" s="934"/>
      <c r="AH113" s="934"/>
      <c r="AI113" s="934"/>
      <c r="AJ113" s="935"/>
      <c r="AK113" s="936">
        <v>2785136</v>
      </c>
      <c r="AL113" s="934"/>
      <c r="AM113" s="934"/>
      <c r="AN113" s="934"/>
      <c r="AO113" s="935"/>
      <c r="AP113" s="937">
        <v>4.8</v>
      </c>
      <c r="AQ113" s="938"/>
      <c r="AR113" s="938"/>
      <c r="AS113" s="938"/>
      <c r="AT113" s="939"/>
      <c r="AU113" s="899"/>
      <c r="AV113" s="900"/>
      <c r="AW113" s="900"/>
      <c r="AX113" s="900"/>
      <c r="AY113" s="901"/>
      <c r="AZ113" s="949" t="s">
        <v>433</v>
      </c>
      <c r="BA113" s="950"/>
      <c r="BB113" s="950"/>
      <c r="BC113" s="950"/>
      <c r="BD113" s="950"/>
      <c r="BE113" s="950"/>
      <c r="BF113" s="950"/>
      <c r="BG113" s="950"/>
      <c r="BH113" s="950"/>
      <c r="BI113" s="950"/>
      <c r="BJ113" s="950"/>
      <c r="BK113" s="950"/>
      <c r="BL113" s="950"/>
      <c r="BM113" s="950"/>
      <c r="BN113" s="950"/>
      <c r="BO113" s="950"/>
      <c r="BP113" s="951"/>
      <c r="BQ113" s="919">
        <v>1461195</v>
      </c>
      <c r="BR113" s="920"/>
      <c r="BS113" s="920"/>
      <c r="BT113" s="920"/>
      <c r="BU113" s="920"/>
      <c r="BV113" s="920">
        <v>1218974</v>
      </c>
      <c r="BW113" s="920"/>
      <c r="BX113" s="920"/>
      <c r="BY113" s="920"/>
      <c r="BZ113" s="920"/>
      <c r="CA113" s="920">
        <v>1897103</v>
      </c>
      <c r="CB113" s="920"/>
      <c r="CC113" s="920"/>
      <c r="CD113" s="920"/>
      <c r="CE113" s="920"/>
      <c r="CF113" s="914">
        <v>3.3</v>
      </c>
      <c r="CG113" s="915"/>
      <c r="CH113" s="915"/>
      <c r="CI113" s="915"/>
      <c r="CJ113" s="915"/>
      <c r="CK113" s="945"/>
      <c r="CL113" s="946"/>
      <c r="CM113" s="916" t="s">
        <v>434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326</v>
      </c>
      <c r="DH113" s="959"/>
      <c r="DI113" s="959"/>
      <c r="DJ113" s="959"/>
      <c r="DK113" s="960"/>
      <c r="DL113" s="961" t="s">
        <v>326</v>
      </c>
      <c r="DM113" s="959"/>
      <c r="DN113" s="959"/>
      <c r="DO113" s="959"/>
      <c r="DP113" s="960"/>
      <c r="DQ113" s="961" t="s">
        <v>326</v>
      </c>
      <c r="DR113" s="959"/>
      <c r="DS113" s="959"/>
      <c r="DT113" s="959"/>
      <c r="DU113" s="960"/>
      <c r="DV113" s="962" t="s">
        <v>326</v>
      </c>
      <c r="DW113" s="963"/>
      <c r="DX113" s="963"/>
      <c r="DY113" s="963"/>
      <c r="DZ113" s="964"/>
    </row>
    <row r="114" spans="1:130" s="197" customFormat="1" ht="26.25" customHeight="1" x14ac:dyDescent="0.15">
      <c r="A114" s="954"/>
      <c r="B114" s="955"/>
      <c r="C114" s="950" t="s">
        <v>435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601769</v>
      </c>
      <c r="AB114" s="959"/>
      <c r="AC114" s="959"/>
      <c r="AD114" s="959"/>
      <c r="AE114" s="960"/>
      <c r="AF114" s="961">
        <v>447636</v>
      </c>
      <c r="AG114" s="959"/>
      <c r="AH114" s="959"/>
      <c r="AI114" s="959"/>
      <c r="AJ114" s="960"/>
      <c r="AK114" s="961">
        <v>262482</v>
      </c>
      <c r="AL114" s="959"/>
      <c r="AM114" s="959"/>
      <c r="AN114" s="959"/>
      <c r="AO114" s="960"/>
      <c r="AP114" s="962">
        <v>0.5</v>
      </c>
      <c r="AQ114" s="963"/>
      <c r="AR114" s="963"/>
      <c r="AS114" s="963"/>
      <c r="AT114" s="964"/>
      <c r="AU114" s="899"/>
      <c r="AV114" s="900"/>
      <c r="AW114" s="900"/>
      <c r="AX114" s="900"/>
      <c r="AY114" s="901"/>
      <c r="AZ114" s="949" t="s">
        <v>436</v>
      </c>
      <c r="BA114" s="950"/>
      <c r="BB114" s="950"/>
      <c r="BC114" s="950"/>
      <c r="BD114" s="950"/>
      <c r="BE114" s="950"/>
      <c r="BF114" s="950"/>
      <c r="BG114" s="950"/>
      <c r="BH114" s="950"/>
      <c r="BI114" s="950"/>
      <c r="BJ114" s="950"/>
      <c r="BK114" s="950"/>
      <c r="BL114" s="950"/>
      <c r="BM114" s="950"/>
      <c r="BN114" s="950"/>
      <c r="BO114" s="950"/>
      <c r="BP114" s="951"/>
      <c r="BQ114" s="919">
        <v>16229515</v>
      </c>
      <c r="BR114" s="920"/>
      <c r="BS114" s="920"/>
      <c r="BT114" s="920"/>
      <c r="BU114" s="920"/>
      <c r="BV114" s="920">
        <v>15917667</v>
      </c>
      <c r="BW114" s="920"/>
      <c r="BX114" s="920"/>
      <c r="BY114" s="920"/>
      <c r="BZ114" s="920"/>
      <c r="CA114" s="920">
        <v>14678100</v>
      </c>
      <c r="CB114" s="920"/>
      <c r="CC114" s="920"/>
      <c r="CD114" s="920"/>
      <c r="CE114" s="920"/>
      <c r="CF114" s="914">
        <v>25.3</v>
      </c>
      <c r="CG114" s="915"/>
      <c r="CH114" s="915"/>
      <c r="CI114" s="915"/>
      <c r="CJ114" s="915"/>
      <c r="CK114" s="945"/>
      <c r="CL114" s="946"/>
      <c r="CM114" s="916" t="s">
        <v>437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326</v>
      </c>
      <c r="DH114" s="959"/>
      <c r="DI114" s="959"/>
      <c r="DJ114" s="959"/>
      <c r="DK114" s="960"/>
      <c r="DL114" s="961" t="s">
        <v>326</v>
      </c>
      <c r="DM114" s="959"/>
      <c r="DN114" s="959"/>
      <c r="DO114" s="959"/>
      <c r="DP114" s="960"/>
      <c r="DQ114" s="961" t="s">
        <v>326</v>
      </c>
      <c r="DR114" s="959"/>
      <c r="DS114" s="959"/>
      <c r="DT114" s="959"/>
      <c r="DU114" s="960"/>
      <c r="DV114" s="962" t="s">
        <v>326</v>
      </c>
      <c r="DW114" s="963"/>
      <c r="DX114" s="963"/>
      <c r="DY114" s="963"/>
      <c r="DZ114" s="964"/>
    </row>
    <row r="115" spans="1:130" s="197" customFormat="1" ht="26.25" customHeight="1" x14ac:dyDescent="0.15">
      <c r="A115" s="954"/>
      <c r="B115" s="955"/>
      <c r="C115" s="950" t="s">
        <v>438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38341</v>
      </c>
      <c r="AB115" s="934"/>
      <c r="AC115" s="934"/>
      <c r="AD115" s="934"/>
      <c r="AE115" s="935"/>
      <c r="AF115" s="936">
        <v>37535</v>
      </c>
      <c r="AG115" s="934"/>
      <c r="AH115" s="934"/>
      <c r="AI115" s="934"/>
      <c r="AJ115" s="935"/>
      <c r="AK115" s="936">
        <v>39002</v>
      </c>
      <c r="AL115" s="934"/>
      <c r="AM115" s="934"/>
      <c r="AN115" s="934"/>
      <c r="AO115" s="935"/>
      <c r="AP115" s="937">
        <v>0.1</v>
      </c>
      <c r="AQ115" s="938"/>
      <c r="AR115" s="938"/>
      <c r="AS115" s="938"/>
      <c r="AT115" s="939"/>
      <c r="AU115" s="899"/>
      <c r="AV115" s="900"/>
      <c r="AW115" s="900"/>
      <c r="AX115" s="900"/>
      <c r="AY115" s="901"/>
      <c r="AZ115" s="949" t="s">
        <v>439</v>
      </c>
      <c r="BA115" s="950"/>
      <c r="BB115" s="950"/>
      <c r="BC115" s="950"/>
      <c r="BD115" s="950"/>
      <c r="BE115" s="950"/>
      <c r="BF115" s="950"/>
      <c r="BG115" s="950"/>
      <c r="BH115" s="950"/>
      <c r="BI115" s="950"/>
      <c r="BJ115" s="950"/>
      <c r="BK115" s="950"/>
      <c r="BL115" s="950"/>
      <c r="BM115" s="950"/>
      <c r="BN115" s="950"/>
      <c r="BO115" s="950"/>
      <c r="BP115" s="951"/>
      <c r="BQ115" s="919" t="s">
        <v>326</v>
      </c>
      <c r="BR115" s="920"/>
      <c r="BS115" s="920"/>
      <c r="BT115" s="920"/>
      <c r="BU115" s="920"/>
      <c r="BV115" s="920" t="s">
        <v>326</v>
      </c>
      <c r="BW115" s="920"/>
      <c r="BX115" s="920"/>
      <c r="BY115" s="920"/>
      <c r="BZ115" s="920"/>
      <c r="CA115" s="920" t="s">
        <v>326</v>
      </c>
      <c r="CB115" s="920"/>
      <c r="CC115" s="920"/>
      <c r="CD115" s="920"/>
      <c r="CE115" s="920"/>
      <c r="CF115" s="914" t="s">
        <v>326</v>
      </c>
      <c r="CG115" s="915"/>
      <c r="CH115" s="915"/>
      <c r="CI115" s="915"/>
      <c r="CJ115" s="915"/>
      <c r="CK115" s="945"/>
      <c r="CL115" s="946"/>
      <c r="CM115" s="949" t="s">
        <v>440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3647592</v>
      </c>
      <c r="DH115" s="959"/>
      <c r="DI115" s="959"/>
      <c r="DJ115" s="959"/>
      <c r="DK115" s="960"/>
      <c r="DL115" s="961">
        <v>3610459</v>
      </c>
      <c r="DM115" s="959"/>
      <c r="DN115" s="959"/>
      <c r="DO115" s="959"/>
      <c r="DP115" s="960"/>
      <c r="DQ115" s="961">
        <v>3612609</v>
      </c>
      <c r="DR115" s="959"/>
      <c r="DS115" s="959"/>
      <c r="DT115" s="959"/>
      <c r="DU115" s="960"/>
      <c r="DV115" s="962">
        <v>6.2</v>
      </c>
      <c r="DW115" s="963"/>
      <c r="DX115" s="963"/>
      <c r="DY115" s="963"/>
      <c r="DZ115" s="964"/>
    </row>
    <row r="116" spans="1:130" s="197" customFormat="1" ht="26.25" customHeight="1" x14ac:dyDescent="0.15">
      <c r="A116" s="956"/>
      <c r="B116" s="957"/>
      <c r="C116" s="971" t="s">
        <v>441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362</v>
      </c>
      <c r="AB116" s="959"/>
      <c r="AC116" s="959"/>
      <c r="AD116" s="959"/>
      <c r="AE116" s="960"/>
      <c r="AF116" s="961">
        <v>93</v>
      </c>
      <c r="AG116" s="959"/>
      <c r="AH116" s="959"/>
      <c r="AI116" s="959"/>
      <c r="AJ116" s="960"/>
      <c r="AK116" s="961">
        <v>379</v>
      </c>
      <c r="AL116" s="959"/>
      <c r="AM116" s="959"/>
      <c r="AN116" s="959"/>
      <c r="AO116" s="960"/>
      <c r="AP116" s="962">
        <v>0</v>
      </c>
      <c r="AQ116" s="963"/>
      <c r="AR116" s="963"/>
      <c r="AS116" s="963"/>
      <c r="AT116" s="964"/>
      <c r="AU116" s="899"/>
      <c r="AV116" s="900"/>
      <c r="AW116" s="900"/>
      <c r="AX116" s="900"/>
      <c r="AY116" s="901"/>
      <c r="AZ116" s="949" t="s">
        <v>442</v>
      </c>
      <c r="BA116" s="950"/>
      <c r="BB116" s="950"/>
      <c r="BC116" s="950"/>
      <c r="BD116" s="950"/>
      <c r="BE116" s="950"/>
      <c r="BF116" s="950"/>
      <c r="BG116" s="950"/>
      <c r="BH116" s="950"/>
      <c r="BI116" s="950"/>
      <c r="BJ116" s="950"/>
      <c r="BK116" s="950"/>
      <c r="BL116" s="950"/>
      <c r="BM116" s="950"/>
      <c r="BN116" s="950"/>
      <c r="BO116" s="950"/>
      <c r="BP116" s="951"/>
      <c r="BQ116" s="919" t="s">
        <v>326</v>
      </c>
      <c r="BR116" s="920"/>
      <c r="BS116" s="920"/>
      <c r="BT116" s="920"/>
      <c r="BU116" s="920"/>
      <c r="BV116" s="920" t="s">
        <v>326</v>
      </c>
      <c r="BW116" s="920"/>
      <c r="BX116" s="920"/>
      <c r="BY116" s="920"/>
      <c r="BZ116" s="920"/>
      <c r="CA116" s="920" t="s">
        <v>326</v>
      </c>
      <c r="CB116" s="920"/>
      <c r="CC116" s="920"/>
      <c r="CD116" s="920"/>
      <c r="CE116" s="920"/>
      <c r="CF116" s="914" t="s">
        <v>326</v>
      </c>
      <c r="CG116" s="915"/>
      <c r="CH116" s="915"/>
      <c r="CI116" s="915"/>
      <c r="CJ116" s="915"/>
      <c r="CK116" s="945"/>
      <c r="CL116" s="946"/>
      <c r="CM116" s="916" t="s">
        <v>443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35640</v>
      </c>
      <c r="DH116" s="959"/>
      <c r="DI116" s="959"/>
      <c r="DJ116" s="959"/>
      <c r="DK116" s="960"/>
      <c r="DL116" s="961">
        <v>23760</v>
      </c>
      <c r="DM116" s="959"/>
      <c r="DN116" s="959"/>
      <c r="DO116" s="959"/>
      <c r="DP116" s="960"/>
      <c r="DQ116" s="961">
        <v>118800</v>
      </c>
      <c r="DR116" s="959"/>
      <c r="DS116" s="959"/>
      <c r="DT116" s="959"/>
      <c r="DU116" s="960"/>
      <c r="DV116" s="962">
        <v>0.2</v>
      </c>
      <c r="DW116" s="963"/>
      <c r="DX116" s="963"/>
      <c r="DY116" s="963"/>
      <c r="DZ116" s="964"/>
    </row>
    <row r="117" spans="1:130" s="197" customFormat="1" ht="26.25" customHeight="1" x14ac:dyDescent="0.15">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444</v>
      </c>
      <c r="Z117" s="884"/>
      <c r="AA117" s="996">
        <v>19907196</v>
      </c>
      <c r="AB117" s="966"/>
      <c r="AC117" s="966"/>
      <c r="AD117" s="966"/>
      <c r="AE117" s="967"/>
      <c r="AF117" s="965">
        <v>23924704</v>
      </c>
      <c r="AG117" s="966"/>
      <c r="AH117" s="966"/>
      <c r="AI117" s="966"/>
      <c r="AJ117" s="967"/>
      <c r="AK117" s="965">
        <v>20084200</v>
      </c>
      <c r="AL117" s="966"/>
      <c r="AM117" s="966"/>
      <c r="AN117" s="966"/>
      <c r="AO117" s="967"/>
      <c r="AP117" s="968"/>
      <c r="AQ117" s="969"/>
      <c r="AR117" s="969"/>
      <c r="AS117" s="969"/>
      <c r="AT117" s="970"/>
      <c r="AU117" s="899"/>
      <c r="AV117" s="900"/>
      <c r="AW117" s="900"/>
      <c r="AX117" s="900"/>
      <c r="AY117" s="901"/>
      <c r="AZ117" s="995" t="s">
        <v>445</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446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420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418</v>
      </c>
      <c r="AB118" s="883"/>
      <c r="AC118" s="883"/>
      <c r="AD118" s="883"/>
      <c r="AE118" s="884"/>
      <c r="AF118" s="882" t="s">
        <v>288</v>
      </c>
      <c r="AG118" s="883"/>
      <c r="AH118" s="883"/>
      <c r="AI118" s="883"/>
      <c r="AJ118" s="884"/>
      <c r="AK118" s="882" t="s">
        <v>287</v>
      </c>
      <c r="AL118" s="883"/>
      <c r="AM118" s="883"/>
      <c r="AN118" s="883"/>
      <c r="AO118" s="884"/>
      <c r="AP118" s="990" t="s">
        <v>419</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447</v>
      </c>
      <c r="BP118" s="994"/>
      <c r="BQ118" s="985">
        <v>235155114</v>
      </c>
      <c r="BR118" s="986"/>
      <c r="BS118" s="986"/>
      <c r="BT118" s="986"/>
      <c r="BU118" s="986"/>
      <c r="BV118" s="986">
        <v>221227312</v>
      </c>
      <c r="BW118" s="986"/>
      <c r="BX118" s="986"/>
      <c r="BY118" s="986"/>
      <c r="BZ118" s="986"/>
      <c r="CA118" s="986">
        <v>215709070</v>
      </c>
      <c r="CB118" s="986"/>
      <c r="CC118" s="986"/>
      <c r="CD118" s="986"/>
      <c r="CE118" s="986"/>
      <c r="CF118" s="987"/>
      <c r="CG118" s="988"/>
      <c r="CH118" s="988"/>
      <c r="CI118" s="988"/>
      <c r="CJ118" s="989"/>
      <c r="CK118" s="945"/>
      <c r="CL118" s="946"/>
      <c r="CM118" s="916" t="s">
        <v>448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423</v>
      </c>
      <c r="B119" s="944"/>
      <c r="C119" s="923" t="s">
        <v>424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449</v>
      </c>
      <c r="AV119" s="978"/>
      <c r="AW119" s="978"/>
      <c r="AX119" s="978"/>
      <c r="AY119" s="979"/>
      <c r="AZ119" s="940" t="s">
        <v>450</v>
      </c>
      <c r="BA119" s="887"/>
      <c r="BB119" s="887"/>
      <c r="BC119" s="887"/>
      <c r="BD119" s="887"/>
      <c r="BE119" s="887"/>
      <c r="BF119" s="887"/>
      <c r="BG119" s="887"/>
      <c r="BH119" s="887"/>
      <c r="BI119" s="887"/>
      <c r="BJ119" s="887"/>
      <c r="BK119" s="887"/>
      <c r="BL119" s="887"/>
      <c r="BM119" s="887"/>
      <c r="BN119" s="887"/>
      <c r="BO119" s="887"/>
      <c r="BP119" s="888"/>
      <c r="BQ119" s="926">
        <v>18981275</v>
      </c>
      <c r="BR119" s="927"/>
      <c r="BS119" s="927"/>
      <c r="BT119" s="927"/>
      <c r="BU119" s="927"/>
      <c r="BV119" s="927">
        <v>12689575</v>
      </c>
      <c r="BW119" s="927"/>
      <c r="BX119" s="927"/>
      <c r="BY119" s="927"/>
      <c r="BZ119" s="927"/>
      <c r="CA119" s="927">
        <v>8804669</v>
      </c>
      <c r="CB119" s="927"/>
      <c r="CC119" s="927"/>
      <c r="CD119" s="927"/>
      <c r="CE119" s="927"/>
      <c r="CF119" s="941">
        <v>15.2</v>
      </c>
      <c r="CG119" s="942"/>
      <c r="CH119" s="942"/>
      <c r="CI119" s="942"/>
      <c r="CJ119" s="942"/>
      <c r="CK119" s="947"/>
      <c r="CL119" s="948"/>
      <c r="CM119" s="1004" t="s">
        <v>451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427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452</v>
      </c>
      <c r="BA120" s="950"/>
      <c r="BB120" s="950"/>
      <c r="BC120" s="950"/>
      <c r="BD120" s="950"/>
      <c r="BE120" s="950"/>
      <c r="BF120" s="950"/>
      <c r="BG120" s="950"/>
      <c r="BH120" s="950"/>
      <c r="BI120" s="950"/>
      <c r="BJ120" s="950"/>
      <c r="BK120" s="950"/>
      <c r="BL120" s="950"/>
      <c r="BM120" s="950"/>
      <c r="BN120" s="950"/>
      <c r="BO120" s="950"/>
      <c r="BP120" s="951"/>
      <c r="BQ120" s="919">
        <v>7334220</v>
      </c>
      <c r="BR120" s="920"/>
      <c r="BS120" s="920"/>
      <c r="BT120" s="920"/>
      <c r="BU120" s="920"/>
      <c r="BV120" s="920">
        <v>4527759</v>
      </c>
      <c r="BW120" s="920"/>
      <c r="BX120" s="920"/>
      <c r="BY120" s="920"/>
      <c r="BZ120" s="920"/>
      <c r="CA120" s="920">
        <v>3235609</v>
      </c>
      <c r="CB120" s="920"/>
      <c r="CC120" s="920"/>
      <c r="CD120" s="920"/>
      <c r="CE120" s="920"/>
      <c r="CF120" s="914">
        <v>5.6</v>
      </c>
      <c r="CG120" s="915"/>
      <c r="CH120" s="915"/>
      <c r="CI120" s="915"/>
      <c r="CJ120" s="915"/>
      <c r="CK120" s="1013" t="s">
        <v>453</v>
      </c>
      <c r="CL120" s="1014"/>
      <c r="CM120" s="1014"/>
      <c r="CN120" s="1014"/>
      <c r="CO120" s="1015"/>
      <c r="CP120" s="1021" t="s">
        <v>454</v>
      </c>
      <c r="CQ120" s="1022"/>
      <c r="CR120" s="1022"/>
      <c r="CS120" s="1022"/>
      <c r="CT120" s="1022"/>
      <c r="CU120" s="1022"/>
      <c r="CV120" s="1022"/>
      <c r="CW120" s="1022"/>
      <c r="CX120" s="1022"/>
      <c r="CY120" s="1022"/>
      <c r="CZ120" s="1022"/>
      <c r="DA120" s="1022"/>
      <c r="DB120" s="1022"/>
      <c r="DC120" s="1022"/>
      <c r="DD120" s="1022"/>
      <c r="DE120" s="1022"/>
      <c r="DF120" s="1023"/>
      <c r="DG120" s="926">
        <v>21259490</v>
      </c>
      <c r="DH120" s="927"/>
      <c r="DI120" s="927"/>
      <c r="DJ120" s="927"/>
      <c r="DK120" s="927"/>
      <c r="DL120" s="927">
        <v>21770689</v>
      </c>
      <c r="DM120" s="927"/>
      <c r="DN120" s="927"/>
      <c r="DO120" s="927"/>
      <c r="DP120" s="927"/>
      <c r="DQ120" s="927">
        <v>23308941</v>
      </c>
      <c r="DR120" s="927"/>
      <c r="DS120" s="927"/>
      <c r="DT120" s="927"/>
      <c r="DU120" s="927"/>
      <c r="DV120" s="928">
        <v>40.1</v>
      </c>
      <c r="DW120" s="928"/>
      <c r="DX120" s="928"/>
      <c r="DY120" s="928"/>
      <c r="DZ120" s="929"/>
    </row>
    <row r="121" spans="1:130" s="197" customFormat="1" ht="26.25" customHeight="1" x14ac:dyDescent="0.15">
      <c r="A121" s="975"/>
      <c r="B121" s="946"/>
      <c r="C121" s="1010" t="s">
        <v>455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456</v>
      </c>
      <c r="BA121" s="971"/>
      <c r="BB121" s="971"/>
      <c r="BC121" s="971"/>
      <c r="BD121" s="971"/>
      <c r="BE121" s="971"/>
      <c r="BF121" s="971"/>
      <c r="BG121" s="971"/>
      <c r="BH121" s="971"/>
      <c r="BI121" s="971"/>
      <c r="BJ121" s="971"/>
      <c r="BK121" s="971"/>
      <c r="BL121" s="971"/>
      <c r="BM121" s="971"/>
      <c r="BN121" s="971"/>
      <c r="BO121" s="971"/>
      <c r="BP121" s="972"/>
      <c r="BQ121" s="985">
        <v>129468908</v>
      </c>
      <c r="BR121" s="986"/>
      <c r="BS121" s="986"/>
      <c r="BT121" s="986"/>
      <c r="BU121" s="986"/>
      <c r="BV121" s="986">
        <v>129621502</v>
      </c>
      <c r="BW121" s="986"/>
      <c r="BX121" s="986"/>
      <c r="BY121" s="986"/>
      <c r="BZ121" s="986"/>
      <c r="CA121" s="986">
        <v>130337184</v>
      </c>
      <c r="CB121" s="986"/>
      <c r="CC121" s="986"/>
      <c r="CD121" s="986"/>
      <c r="CE121" s="986"/>
      <c r="CF121" s="1024">
        <v>224.4</v>
      </c>
      <c r="CG121" s="1025"/>
      <c r="CH121" s="1025"/>
      <c r="CI121" s="1025"/>
      <c r="CJ121" s="1025"/>
      <c r="CK121" s="1016"/>
      <c r="CL121" s="1017"/>
      <c r="CM121" s="1017"/>
      <c r="CN121" s="1017"/>
      <c r="CO121" s="1018"/>
      <c r="CP121" s="1007" t="s">
        <v>457</v>
      </c>
      <c r="CQ121" s="1008"/>
      <c r="CR121" s="1008"/>
      <c r="CS121" s="1008"/>
      <c r="CT121" s="1008"/>
      <c r="CU121" s="1008"/>
      <c r="CV121" s="1008"/>
      <c r="CW121" s="1008"/>
      <c r="CX121" s="1008"/>
      <c r="CY121" s="1008"/>
      <c r="CZ121" s="1008"/>
      <c r="DA121" s="1008"/>
      <c r="DB121" s="1008"/>
      <c r="DC121" s="1008"/>
      <c r="DD121" s="1008"/>
      <c r="DE121" s="1008"/>
      <c r="DF121" s="1009"/>
      <c r="DG121" s="919">
        <v>2744963</v>
      </c>
      <c r="DH121" s="920"/>
      <c r="DI121" s="920"/>
      <c r="DJ121" s="920"/>
      <c r="DK121" s="920"/>
      <c r="DL121" s="920">
        <v>2760921</v>
      </c>
      <c r="DM121" s="920"/>
      <c r="DN121" s="920"/>
      <c r="DO121" s="920"/>
      <c r="DP121" s="920"/>
      <c r="DQ121" s="920">
        <v>2838420</v>
      </c>
      <c r="DR121" s="920"/>
      <c r="DS121" s="920"/>
      <c r="DT121" s="920"/>
      <c r="DU121" s="920"/>
      <c r="DV121" s="921">
        <v>4.9000000000000004</v>
      </c>
      <c r="DW121" s="921"/>
      <c r="DX121" s="921"/>
      <c r="DY121" s="921"/>
      <c r="DZ121" s="922"/>
    </row>
    <row r="122" spans="1:130" s="197" customFormat="1" ht="26.25" customHeight="1" x14ac:dyDescent="0.15">
      <c r="A122" s="975"/>
      <c r="B122" s="946"/>
      <c r="C122" s="916" t="s">
        <v>437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458</v>
      </c>
      <c r="BP122" s="994"/>
      <c r="BQ122" s="1034">
        <v>155784403</v>
      </c>
      <c r="BR122" s="1035"/>
      <c r="BS122" s="1035"/>
      <c r="BT122" s="1035"/>
      <c r="BU122" s="1035"/>
      <c r="BV122" s="1035">
        <v>146838836</v>
      </c>
      <c r="BW122" s="1035"/>
      <c r="BX122" s="1035"/>
      <c r="BY122" s="1035"/>
      <c r="BZ122" s="1035"/>
      <c r="CA122" s="1035">
        <v>142377462</v>
      </c>
      <c r="CB122" s="1035"/>
      <c r="CC122" s="1035"/>
      <c r="CD122" s="1035"/>
      <c r="CE122" s="1035"/>
      <c r="CF122" s="987"/>
      <c r="CG122" s="988"/>
      <c r="CH122" s="988"/>
      <c r="CI122" s="988"/>
      <c r="CJ122" s="989"/>
      <c r="CK122" s="1016"/>
      <c r="CL122" s="1017"/>
      <c r="CM122" s="1017"/>
      <c r="CN122" s="1017"/>
      <c r="CO122" s="1018"/>
      <c r="CP122" s="1007" t="s">
        <v>459</v>
      </c>
      <c r="CQ122" s="1008"/>
      <c r="CR122" s="1008"/>
      <c r="CS122" s="1008"/>
      <c r="CT122" s="1008"/>
      <c r="CU122" s="1008"/>
      <c r="CV122" s="1008"/>
      <c r="CW122" s="1008"/>
      <c r="CX122" s="1008"/>
      <c r="CY122" s="1008"/>
      <c r="CZ122" s="1008"/>
      <c r="DA122" s="1008"/>
      <c r="DB122" s="1008"/>
      <c r="DC122" s="1008"/>
      <c r="DD122" s="1008"/>
      <c r="DE122" s="1008"/>
      <c r="DF122" s="1009"/>
      <c r="DG122" s="919">
        <v>2433827</v>
      </c>
      <c r="DH122" s="920"/>
      <c r="DI122" s="920"/>
      <c r="DJ122" s="920"/>
      <c r="DK122" s="920"/>
      <c r="DL122" s="920">
        <v>2219991</v>
      </c>
      <c r="DM122" s="920"/>
      <c r="DN122" s="920"/>
      <c r="DO122" s="920"/>
      <c r="DP122" s="920"/>
      <c r="DQ122" s="920">
        <v>2081116</v>
      </c>
      <c r="DR122" s="920"/>
      <c r="DS122" s="920"/>
      <c r="DT122" s="920"/>
      <c r="DU122" s="920"/>
      <c r="DV122" s="921">
        <v>3.6</v>
      </c>
      <c r="DW122" s="921"/>
      <c r="DX122" s="921"/>
      <c r="DY122" s="921"/>
      <c r="DZ122" s="922"/>
    </row>
    <row r="123" spans="1:130" s="197" customFormat="1" ht="26.25" customHeight="1" thickBot="1" x14ac:dyDescent="0.2">
      <c r="A123" s="975"/>
      <c r="B123" s="946"/>
      <c r="C123" s="916" t="s">
        <v>443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11880</v>
      </c>
      <c r="AB123" s="959"/>
      <c r="AC123" s="959"/>
      <c r="AD123" s="959"/>
      <c r="AE123" s="960"/>
      <c r="AF123" s="961">
        <v>11880</v>
      </c>
      <c r="AG123" s="959"/>
      <c r="AH123" s="959"/>
      <c r="AI123" s="959"/>
      <c r="AJ123" s="960"/>
      <c r="AK123" s="961">
        <v>11880</v>
      </c>
      <c r="AL123" s="959"/>
      <c r="AM123" s="959"/>
      <c r="AN123" s="959"/>
      <c r="AO123" s="960"/>
      <c r="AP123" s="962">
        <v>0</v>
      </c>
      <c r="AQ123" s="963"/>
      <c r="AR123" s="963"/>
      <c r="AS123" s="963"/>
      <c r="AT123" s="964"/>
      <c r="AU123" s="1031" t="s">
        <v>460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134.69999999999999</v>
      </c>
      <c r="BR123" s="1027"/>
      <c r="BS123" s="1027"/>
      <c r="BT123" s="1027"/>
      <c r="BU123" s="1027"/>
      <c r="BV123" s="1027">
        <v>127.6</v>
      </c>
      <c r="BW123" s="1027"/>
      <c r="BX123" s="1027"/>
      <c r="BY123" s="1027"/>
      <c r="BZ123" s="1027"/>
      <c r="CA123" s="1027">
        <v>126.2</v>
      </c>
      <c r="CB123" s="1027"/>
      <c r="CC123" s="1027"/>
      <c r="CD123" s="1027"/>
      <c r="CE123" s="1027"/>
      <c r="CF123" s="1028"/>
      <c r="CG123" s="1029"/>
      <c r="CH123" s="1029"/>
      <c r="CI123" s="1029"/>
      <c r="CJ123" s="1030"/>
      <c r="CK123" s="1016"/>
      <c r="CL123" s="1017"/>
      <c r="CM123" s="1017"/>
      <c r="CN123" s="1017"/>
      <c r="CO123" s="1018"/>
      <c r="CP123" s="1007" t="s">
        <v>391</v>
      </c>
      <c r="CQ123" s="1008"/>
      <c r="CR123" s="1008"/>
      <c r="CS123" s="1008"/>
      <c r="CT123" s="1008"/>
      <c r="CU123" s="1008"/>
      <c r="CV123" s="1008"/>
      <c r="CW123" s="1008"/>
      <c r="CX123" s="1008"/>
      <c r="CY123" s="1008"/>
      <c r="CZ123" s="1008"/>
      <c r="DA123" s="1008"/>
      <c r="DB123" s="1008"/>
      <c r="DC123" s="1008"/>
      <c r="DD123" s="1008"/>
      <c r="DE123" s="1008"/>
      <c r="DF123" s="1009"/>
      <c r="DG123" s="958">
        <v>2063877</v>
      </c>
      <c r="DH123" s="959"/>
      <c r="DI123" s="959"/>
      <c r="DJ123" s="959"/>
      <c r="DK123" s="960"/>
      <c r="DL123" s="961">
        <v>1577210</v>
      </c>
      <c r="DM123" s="959"/>
      <c r="DN123" s="959"/>
      <c r="DO123" s="959"/>
      <c r="DP123" s="960"/>
      <c r="DQ123" s="961">
        <v>1169457</v>
      </c>
      <c r="DR123" s="959"/>
      <c r="DS123" s="959"/>
      <c r="DT123" s="959"/>
      <c r="DU123" s="960"/>
      <c r="DV123" s="962">
        <v>2</v>
      </c>
      <c r="DW123" s="963"/>
      <c r="DX123" s="963"/>
      <c r="DY123" s="963"/>
      <c r="DZ123" s="964"/>
    </row>
    <row r="124" spans="1:130" s="197" customFormat="1" ht="26.25" customHeight="1" x14ac:dyDescent="0.15">
      <c r="A124" s="975"/>
      <c r="B124" s="946"/>
      <c r="C124" s="916" t="s">
        <v>446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326</v>
      </c>
      <c r="AB124" s="959"/>
      <c r="AC124" s="959"/>
      <c r="AD124" s="959"/>
      <c r="AE124" s="960"/>
      <c r="AF124" s="961" t="s">
        <v>326</v>
      </c>
      <c r="AG124" s="959"/>
      <c r="AH124" s="959"/>
      <c r="AI124" s="959"/>
      <c r="AJ124" s="960"/>
      <c r="AK124" s="961" t="s">
        <v>326</v>
      </c>
      <c r="AL124" s="959"/>
      <c r="AM124" s="959"/>
      <c r="AN124" s="959"/>
      <c r="AO124" s="960"/>
      <c r="AP124" s="962" t="s">
        <v>326</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461</v>
      </c>
      <c r="CQ124" s="1008"/>
      <c r="CR124" s="1008"/>
      <c r="CS124" s="1008"/>
      <c r="CT124" s="1008"/>
      <c r="CU124" s="1008"/>
      <c r="CV124" s="1008"/>
      <c r="CW124" s="1008"/>
      <c r="CX124" s="1008"/>
      <c r="CY124" s="1008"/>
      <c r="CZ124" s="1008"/>
      <c r="DA124" s="1008"/>
      <c r="DB124" s="1008"/>
      <c r="DC124" s="1008"/>
      <c r="DD124" s="1008"/>
      <c r="DE124" s="1008"/>
      <c r="DF124" s="1009"/>
      <c r="DG124" s="997">
        <v>426354</v>
      </c>
      <c r="DH124" s="998"/>
      <c r="DI124" s="998"/>
      <c r="DJ124" s="998"/>
      <c r="DK124" s="999"/>
      <c r="DL124" s="1000">
        <v>1143609</v>
      </c>
      <c r="DM124" s="998"/>
      <c r="DN124" s="998"/>
      <c r="DO124" s="998"/>
      <c r="DP124" s="999"/>
      <c r="DQ124" s="1000">
        <v>791066</v>
      </c>
      <c r="DR124" s="998"/>
      <c r="DS124" s="998"/>
      <c r="DT124" s="998"/>
      <c r="DU124" s="999"/>
      <c r="DV124" s="1001">
        <v>1.4</v>
      </c>
      <c r="DW124" s="1002"/>
      <c r="DX124" s="1002"/>
      <c r="DY124" s="1002"/>
      <c r="DZ124" s="1003"/>
    </row>
    <row r="125" spans="1:130" s="197" customFormat="1" ht="26.25" customHeight="1" thickBot="1" x14ac:dyDescent="0.2">
      <c r="A125" s="975"/>
      <c r="B125" s="946"/>
      <c r="C125" s="916" t="s">
        <v>448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326</v>
      </c>
      <c r="AB125" s="959"/>
      <c r="AC125" s="959"/>
      <c r="AD125" s="959"/>
      <c r="AE125" s="960"/>
      <c r="AF125" s="961" t="s">
        <v>326</v>
      </c>
      <c r="AG125" s="959"/>
      <c r="AH125" s="959"/>
      <c r="AI125" s="959"/>
      <c r="AJ125" s="960"/>
      <c r="AK125" s="961" t="s">
        <v>326</v>
      </c>
      <c r="AL125" s="959"/>
      <c r="AM125" s="959"/>
      <c r="AN125" s="959"/>
      <c r="AO125" s="960"/>
      <c r="AP125" s="962" t="s">
        <v>326</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462</v>
      </c>
      <c r="CL125" s="1014"/>
      <c r="CM125" s="1014"/>
      <c r="CN125" s="1014"/>
      <c r="CO125" s="1015"/>
      <c r="CP125" s="940" t="s">
        <v>463</v>
      </c>
      <c r="CQ125" s="887"/>
      <c r="CR125" s="887"/>
      <c r="CS125" s="887"/>
      <c r="CT125" s="887"/>
      <c r="CU125" s="887"/>
      <c r="CV125" s="887"/>
      <c r="CW125" s="887"/>
      <c r="CX125" s="887"/>
      <c r="CY125" s="887"/>
      <c r="CZ125" s="887"/>
      <c r="DA125" s="887"/>
      <c r="DB125" s="887"/>
      <c r="DC125" s="887"/>
      <c r="DD125" s="887"/>
      <c r="DE125" s="887"/>
      <c r="DF125" s="888"/>
      <c r="DG125" s="926" t="s">
        <v>326</v>
      </c>
      <c r="DH125" s="927"/>
      <c r="DI125" s="927"/>
      <c r="DJ125" s="927"/>
      <c r="DK125" s="927"/>
      <c r="DL125" s="927" t="s">
        <v>326</v>
      </c>
      <c r="DM125" s="927"/>
      <c r="DN125" s="927"/>
      <c r="DO125" s="927"/>
      <c r="DP125" s="927"/>
      <c r="DQ125" s="927" t="s">
        <v>326</v>
      </c>
      <c r="DR125" s="927"/>
      <c r="DS125" s="927"/>
      <c r="DT125" s="927"/>
      <c r="DU125" s="927"/>
      <c r="DV125" s="928" t="s">
        <v>326</v>
      </c>
      <c r="DW125" s="928"/>
      <c r="DX125" s="928"/>
      <c r="DY125" s="928"/>
      <c r="DZ125" s="929"/>
    </row>
    <row r="126" spans="1:130" s="197" customFormat="1" ht="26.25" customHeight="1" x14ac:dyDescent="0.15">
      <c r="A126" s="975"/>
      <c r="B126" s="946"/>
      <c r="C126" s="916" t="s">
        <v>451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326</v>
      </c>
      <c r="AB126" s="959"/>
      <c r="AC126" s="959"/>
      <c r="AD126" s="959"/>
      <c r="AE126" s="960"/>
      <c r="AF126" s="961" t="s">
        <v>326</v>
      </c>
      <c r="AG126" s="959"/>
      <c r="AH126" s="959"/>
      <c r="AI126" s="959"/>
      <c r="AJ126" s="960"/>
      <c r="AK126" s="961" t="s">
        <v>326</v>
      </c>
      <c r="AL126" s="959"/>
      <c r="AM126" s="959"/>
      <c r="AN126" s="959"/>
      <c r="AO126" s="960"/>
      <c r="AP126" s="962" t="s">
        <v>326</v>
      </c>
      <c r="AQ126" s="963"/>
      <c r="AR126" s="963"/>
      <c r="AS126" s="963"/>
      <c r="AT126" s="964"/>
      <c r="AU126" s="233"/>
      <c r="AV126" s="233"/>
      <c r="AW126" s="233"/>
      <c r="AX126" s="1036" t="s">
        <v>464</v>
      </c>
      <c r="AY126" s="1037"/>
      <c r="AZ126" s="1037"/>
      <c r="BA126" s="1037"/>
      <c r="BB126" s="1037"/>
      <c r="BC126" s="1037"/>
      <c r="BD126" s="1037"/>
      <c r="BE126" s="1038"/>
      <c r="BF126" s="1052" t="s">
        <v>465</v>
      </c>
      <c r="BG126" s="1037"/>
      <c r="BH126" s="1037"/>
      <c r="BI126" s="1037"/>
      <c r="BJ126" s="1037"/>
      <c r="BK126" s="1037"/>
      <c r="BL126" s="1038"/>
      <c r="BM126" s="1052" t="s">
        <v>466</v>
      </c>
      <c r="BN126" s="1037"/>
      <c r="BO126" s="1037"/>
      <c r="BP126" s="1037"/>
      <c r="BQ126" s="1037"/>
      <c r="BR126" s="1037"/>
      <c r="BS126" s="1038"/>
      <c r="BT126" s="1052" t="s">
        <v>467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468</v>
      </c>
      <c r="CQ126" s="950"/>
      <c r="CR126" s="950"/>
      <c r="CS126" s="950"/>
      <c r="CT126" s="950"/>
      <c r="CU126" s="950"/>
      <c r="CV126" s="950"/>
      <c r="CW126" s="950"/>
      <c r="CX126" s="950"/>
      <c r="CY126" s="950"/>
      <c r="CZ126" s="950"/>
      <c r="DA126" s="950"/>
      <c r="DB126" s="950"/>
      <c r="DC126" s="950"/>
      <c r="DD126" s="950"/>
      <c r="DE126" s="950"/>
      <c r="DF126" s="951"/>
      <c r="DG126" s="919" t="s">
        <v>326</v>
      </c>
      <c r="DH126" s="920"/>
      <c r="DI126" s="920"/>
      <c r="DJ126" s="920"/>
      <c r="DK126" s="920"/>
      <c r="DL126" s="920" t="s">
        <v>326</v>
      </c>
      <c r="DM126" s="920"/>
      <c r="DN126" s="920"/>
      <c r="DO126" s="920"/>
      <c r="DP126" s="920"/>
      <c r="DQ126" s="920" t="s">
        <v>326</v>
      </c>
      <c r="DR126" s="920"/>
      <c r="DS126" s="920"/>
      <c r="DT126" s="920"/>
      <c r="DU126" s="920"/>
      <c r="DV126" s="921" t="s">
        <v>326</v>
      </c>
      <c r="DW126" s="921"/>
      <c r="DX126" s="921"/>
      <c r="DY126" s="921"/>
      <c r="DZ126" s="922"/>
    </row>
    <row r="127" spans="1:130" s="197" customFormat="1" ht="26.25" customHeight="1" thickBot="1" x14ac:dyDescent="0.2">
      <c r="A127" s="976"/>
      <c r="B127" s="948"/>
      <c r="C127" s="1004" t="s">
        <v>469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26461</v>
      </c>
      <c r="AB127" s="959"/>
      <c r="AC127" s="959"/>
      <c r="AD127" s="959"/>
      <c r="AE127" s="960"/>
      <c r="AF127" s="961">
        <v>25655</v>
      </c>
      <c r="AG127" s="959"/>
      <c r="AH127" s="959"/>
      <c r="AI127" s="959"/>
      <c r="AJ127" s="960"/>
      <c r="AK127" s="961">
        <v>27122</v>
      </c>
      <c r="AL127" s="959"/>
      <c r="AM127" s="959"/>
      <c r="AN127" s="959"/>
      <c r="AO127" s="960"/>
      <c r="AP127" s="962">
        <v>0</v>
      </c>
      <c r="AQ127" s="963"/>
      <c r="AR127" s="963"/>
      <c r="AS127" s="963"/>
      <c r="AT127" s="964"/>
      <c r="AU127" s="233"/>
      <c r="AV127" s="233"/>
      <c r="AW127" s="233"/>
      <c r="AX127" s="886" t="s">
        <v>470</v>
      </c>
      <c r="AY127" s="887"/>
      <c r="AZ127" s="887"/>
      <c r="BA127" s="887"/>
      <c r="BB127" s="887"/>
      <c r="BC127" s="887"/>
      <c r="BD127" s="887"/>
      <c r="BE127" s="888"/>
      <c r="BF127" s="1041" t="s">
        <v>326</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471</v>
      </c>
      <c r="CQ127" s="1045"/>
      <c r="CR127" s="1045"/>
      <c r="CS127" s="1045"/>
      <c r="CT127" s="1045"/>
      <c r="CU127" s="1045"/>
      <c r="CV127" s="1045"/>
      <c r="CW127" s="1045"/>
      <c r="CX127" s="1045"/>
      <c r="CY127" s="1045"/>
      <c r="CZ127" s="1045"/>
      <c r="DA127" s="1045"/>
      <c r="DB127" s="1045"/>
      <c r="DC127" s="1045"/>
      <c r="DD127" s="1045"/>
      <c r="DE127" s="1045"/>
      <c r="DF127" s="1046"/>
      <c r="DG127" s="1047" t="s">
        <v>399</v>
      </c>
      <c r="DH127" s="1048"/>
      <c r="DI127" s="1048"/>
      <c r="DJ127" s="1048"/>
      <c r="DK127" s="1048"/>
      <c r="DL127" s="1048" t="s">
        <v>326</v>
      </c>
      <c r="DM127" s="1048"/>
      <c r="DN127" s="1048"/>
      <c r="DO127" s="1048"/>
      <c r="DP127" s="1048"/>
      <c r="DQ127" s="1048" t="s">
        <v>326</v>
      </c>
      <c r="DR127" s="1048"/>
      <c r="DS127" s="1048"/>
      <c r="DT127" s="1048"/>
      <c r="DU127" s="1048"/>
      <c r="DV127" s="1049" t="s">
        <v>326</v>
      </c>
      <c r="DW127" s="1049"/>
      <c r="DX127" s="1049"/>
      <c r="DY127" s="1049"/>
      <c r="DZ127" s="1050"/>
    </row>
    <row r="128" spans="1:130" s="197" customFormat="1" ht="26.25" customHeight="1" x14ac:dyDescent="0.15">
      <c r="A128" s="1071" t="s">
        <v>472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473</v>
      </c>
      <c r="X128" s="1073"/>
      <c r="Y128" s="1073"/>
      <c r="Z128" s="1074"/>
      <c r="AA128" s="1089">
        <v>527706</v>
      </c>
      <c r="AB128" s="1090"/>
      <c r="AC128" s="1090"/>
      <c r="AD128" s="1090"/>
      <c r="AE128" s="1091"/>
      <c r="AF128" s="1092">
        <v>4349099</v>
      </c>
      <c r="AG128" s="1090"/>
      <c r="AH128" s="1090"/>
      <c r="AI128" s="1090"/>
      <c r="AJ128" s="1091"/>
      <c r="AK128" s="1092">
        <v>490189</v>
      </c>
      <c r="AL128" s="1090"/>
      <c r="AM128" s="1090"/>
      <c r="AN128" s="1090"/>
      <c r="AO128" s="1091"/>
      <c r="AP128" s="1093"/>
      <c r="AQ128" s="1094"/>
      <c r="AR128" s="1094"/>
      <c r="AS128" s="1094"/>
      <c r="AT128" s="1095"/>
      <c r="AU128" s="235"/>
      <c r="AV128" s="235"/>
      <c r="AW128" s="235"/>
      <c r="AX128" s="1054" t="s">
        <v>474</v>
      </c>
      <c r="AY128" s="950"/>
      <c r="AZ128" s="950"/>
      <c r="BA128" s="950"/>
      <c r="BB128" s="950"/>
      <c r="BC128" s="950"/>
      <c r="BD128" s="950"/>
      <c r="BE128" s="951"/>
      <c r="BF128" s="1066" t="s">
        <v>112</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475</v>
      </c>
      <c r="X129" s="1061"/>
      <c r="Y129" s="1061"/>
      <c r="Z129" s="1062"/>
      <c r="AA129" s="958">
        <v>70190155</v>
      </c>
      <c r="AB129" s="959"/>
      <c r="AC129" s="959"/>
      <c r="AD129" s="959"/>
      <c r="AE129" s="960"/>
      <c r="AF129" s="961">
        <v>69664149</v>
      </c>
      <c r="AG129" s="959"/>
      <c r="AH129" s="959"/>
      <c r="AI129" s="959"/>
      <c r="AJ129" s="960"/>
      <c r="AK129" s="961">
        <v>69734099</v>
      </c>
      <c r="AL129" s="959"/>
      <c r="AM129" s="959"/>
      <c r="AN129" s="959"/>
      <c r="AO129" s="960"/>
      <c r="AP129" s="1063"/>
      <c r="AQ129" s="1064"/>
      <c r="AR129" s="1064"/>
      <c r="AS129" s="1064"/>
      <c r="AT129" s="1065"/>
      <c r="AU129" s="235"/>
      <c r="AV129" s="235"/>
      <c r="AW129" s="235"/>
      <c r="AX129" s="1054" t="s">
        <v>476</v>
      </c>
      <c r="AY129" s="950"/>
      <c r="AZ129" s="950"/>
      <c r="BA129" s="950"/>
      <c r="BB129" s="950"/>
      <c r="BC129" s="950"/>
      <c r="BD129" s="950"/>
      <c r="BE129" s="951"/>
      <c r="BF129" s="1055">
        <v>13.8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477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478</v>
      </c>
      <c r="X130" s="1061"/>
      <c r="Y130" s="1061"/>
      <c r="Z130" s="1062"/>
      <c r="AA130" s="958">
        <v>11276304</v>
      </c>
      <c r="AB130" s="959"/>
      <c r="AC130" s="959"/>
      <c r="AD130" s="959"/>
      <c r="AE130" s="960"/>
      <c r="AF130" s="961">
        <v>11393212</v>
      </c>
      <c r="AG130" s="959"/>
      <c r="AH130" s="959"/>
      <c r="AI130" s="959"/>
      <c r="AJ130" s="960"/>
      <c r="AK130" s="961">
        <v>11650503</v>
      </c>
      <c r="AL130" s="959"/>
      <c r="AM130" s="959"/>
      <c r="AN130" s="959"/>
      <c r="AO130" s="960"/>
      <c r="AP130" s="1063"/>
      <c r="AQ130" s="1064"/>
      <c r="AR130" s="1064"/>
      <c r="AS130" s="1064"/>
      <c r="AT130" s="1065"/>
      <c r="AU130" s="235"/>
      <c r="AV130" s="235"/>
      <c r="AW130" s="235"/>
      <c r="AX130" s="1113" t="s">
        <v>479</v>
      </c>
      <c r="AY130" s="1045"/>
      <c r="AZ130" s="1045"/>
      <c r="BA130" s="1045"/>
      <c r="BB130" s="1045"/>
      <c r="BC130" s="1045"/>
      <c r="BD130" s="1045"/>
      <c r="BE130" s="1046"/>
      <c r="BF130" s="1075">
        <v>126.2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480</v>
      </c>
      <c r="X131" s="1084"/>
      <c r="Y131" s="1084"/>
      <c r="Z131" s="1085"/>
      <c r="AA131" s="997">
        <v>58913851</v>
      </c>
      <c r="AB131" s="998"/>
      <c r="AC131" s="998"/>
      <c r="AD131" s="998"/>
      <c r="AE131" s="999"/>
      <c r="AF131" s="1000">
        <v>58270937</v>
      </c>
      <c r="AG131" s="998"/>
      <c r="AH131" s="998"/>
      <c r="AI131" s="998"/>
      <c r="AJ131" s="999"/>
      <c r="AK131" s="1000">
        <v>58083596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481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482</v>
      </c>
      <c r="W132" s="1101"/>
      <c r="X132" s="1101"/>
      <c r="Y132" s="1101"/>
      <c r="Z132" s="1102"/>
      <c r="AA132" s="1103">
        <v>13.754296930000001</v>
      </c>
      <c r="AB132" s="1104"/>
      <c r="AC132" s="1104"/>
      <c r="AD132" s="1104"/>
      <c r="AE132" s="1105"/>
      <c r="AF132" s="1106">
        <v>14.041979449999999</v>
      </c>
      <c r="AG132" s="1104"/>
      <c r="AH132" s="1104"/>
      <c r="AI132" s="1104"/>
      <c r="AJ132" s="1105"/>
      <c r="AK132" s="1106">
        <v>13.6759921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483</v>
      </c>
      <c r="W133" s="1108"/>
      <c r="X133" s="1108"/>
      <c r="Y133" s="1108"/>
      <c r="Z133" s="1109"/>
      <c r="AA133" s="1110">
        <v>13.3</v>
      </c>
      <c r="AB133" s="1111"/>
      <c r="AC133" s="1111"/>
      <c r="AD133" s="1111"/>
      <c r="AE133" s="1112"/>
      <c r="AF133" s="1110">
        <v>13.6</v>
      </c>
      <c r="AG133" s="1111"/>
      <c r="AH133" s="1111"/>
      <c r="AI133" s="1111"/>
      <c r="AJ133" s="1112"/>
      <c r="AK133" s="1110">
        <v>13.8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Normal="90" zoomScaleSheetLayoutView="100"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484</v>
      </c>
      <c r="B5" s="246"/>
      <c r="C5" s="246"/>
      <c r="D5" s="246"/>
      <c r="E5" s="246"/>
      <c r="F5" s="246"/>
      <c r="G5" s="246"/>
      <c r="H5" s="246"/>
      <c r="I5" s="246"/>
      <c r="J5" s="246"/>
      <c r="K5" s="246"/>
      <c r="L5" s="246"/>
      <c r="M5" s="246"/>
      <c r="N5" s="246"/>
      <c r="O5" s="247"/>
    </row>
    <row r="6" spans="1:16" x14ac:dyDescent="0.15">
      <c r="A6" s="248"/>
      <c r="B6" s="244"/>
      <c r="C6" s="244"/>
      <c r="D6" s="244"/>
      <c r="E6" s="244"/>
      <c r="F6" s="244"/>
      <c r="G6" s="249" t="s">
        <v>485</v>
      </c>
      <c r="H6" s="249"/>
      <c r="I6" s="249"/>
      <c r="J6" s="249"/>
      <c r="K6" s="244"/>
      <c r="L6" s="244"/>
      <c r="M6" s="244"/>
      <c r="N6" s="244"/>
    </row>
    <row r="7" spans="1:16" x14ac:dyDescent="0.15">
      <c r="A7" s="248"/>
      <c r="B7" s="244"/>
      <c r="C7" s="244"/>
      <c r="D7" s="244"/>
      <c r="E7" s="244"/>
      <c r="F7" s="244"/>
      <c r="G7" s="251"/>
      <c r="H7" s="252"/>
      <c r="I7" s="252"/>
      <c r="J7" s="253"/>
      <c r="K7" s="1117" t="s">
        <v>486</v>
      </c>
      <c r="L7" s="254"/>
      <c r="M7" s="255" t="s">
        <v>487</v>
      </c>
      <c r="N7" s="256"/>
    </row>
    <row r="8" spans="1:16" x14ac:dyDescent="0.15">
      <c r="A8" s="248"/>
      <c r="B8" s="244"/>
      <c r="C8" s="244"/>
      <c r="D8" s="244"/>
      <c r="E8" s="244"/>
      <c r="F8" s="244"/>
      <c r="G8" s="257"/>
      <c r="H8" s="258"/>
      <c r="I8" s="258"/>
      <c r="J8" s="259"/>
      <c r="K8" s="1118"/>
      <c r="L8" s="260" t="s">
        <v>488</v>
      </c>
      <c r="M8" s="261" t="s">
        <v>489</v>
      </c>
      <c r="N8" s="262" t="s">
        <v>490</v>
      </c>
    </row>
    <row r="9" spans="1:16" x14ac:dyDescent="0.15">
      <c r="A9" s="248"/>
      <c r="B9" s="244"/>
      <c r="C9" s="244"/>
      <c r="D9" s="244"/>
      <c r="E9" s="244"/>
      <c r="F9" s="244"/>
      <c r="G9" s="1119" t="s">
        <v>491</v>
      </c>
      <c r="H9" s="1120"/>
      <c r="I9" s="1120"/>
      <c r="J9" s="1121"/>
      <c r="K9" s="263">
        <v>12787698</v>
      </c>
      <c r="L9" s="264">
        <v>43217</v>
      </c>
      <c r="M9" s="265">
        <v>57686</v>
      </c>
      <c r="N9" s="266">
        <v>-25.1</v>
      </c>
    </row>
    <row r="10" spans="1:16" x14ac:dyDescent="0.15">
      <c r="A10" s="248"/>
      <c r="B10" s="244"/>
      <c r="C10" s="244"/>
      <c r="D10" s="244"/>
      <c r="E10" s="244"/>
      <c r="F10" s="244"/>
      <c r="G10" s="1119" t="s">
        <v>492</v>
      </c>
      <c r="H10" s="1120"/>
      <c r="I10" s="1120"/>
      <c r="J10" s="1121"/>
      <c r="K10" s="267">
        <v>666207</v>
      </c>
      <c r="L10" s="268">
        <v>2251</v>
      </c>
      <c r="M10" s="269">
        <v>2413</v>
      </c>
      <c r="N10" s="270">
        <v>-6.7</v>
      </c>
    </row>
    <row r="11" spans="1:16" ht="13.5" customHeight="1" x14ac:dyDescent="0.15">
      <c r="A11" s="248"/>
      <c r="B11" s="244"/>
      <c r="C11" s="244"/>
      <c r="D11" s="244"/>
      <c r="E11" s="244"/>
      <c r="F11" s="244"/>
      <c r="G11" s="1119" t="s">
        <v>493</v>
      </c>
      <c r="H11" s="1120"/>
      <c r="I11" s="1120"/>
      <c r="J11" s="1121"/>
      <c r="K11" s="267">
        <v>3048004</v>
      </c>
      <c r="L11" s="268">
        <v>10301</v>
      </c>
      <c r="M11" s="269">
        <v>1538</v>
      </c>
      <c r="N11" s="270">
        <v>569.79999999999995</v>
      </c>
    </row>
    <row r="12" spans="1:16" ht="13.5" customHeight="1" x14ac:dyDescent="0.15">
      <c r="A12" s="248"/>
      <c r="B12" s="244"/>
      <c r="C12" s="244"/>
      <c r="D12" s="244"/>
      <c r="E12" s="244"/>
      <c r="F12" s="244"/>
      <c r="G12" s="1119" t="s">
        <v>494</v>
      </c>
      <c r="H12" s="1120"/>
      <c r="I12" s="1120"/>
      <c r="J12" s="1121"/>
      <c r="K12" s="267">
        <v>68407</v>
      </c>
      <c r="L12" s="268">
        <v>231</v>
      </c>
      <c r="M12" s="269">
        <v>680</v>
      </c>
      <c r="N12" s="270">
        <v>-66</v>
      </c>
    </row>
    <row r="13" spans="1:16" ht="13.5" customHeight="1" x14ac:dyDescent="0.15">
      <c r="A13" s="248"/>
      <c r="B13" s="244"/>
      <c r="C13" s="244"/>
      <c r="D13" s="244"/>
      <c r="E13" s="244"/>
      <c r="F13" s="244"/>
      <c r="G13" s="1119" t="s">
        <v>495</v>
      </c>
      <c r="H13" s="1120"/>
      <c r="I13" s="1120"/>
      <c r="J13" s="1121"/>
      <c r="K13" s="267" t="s">
        <v>496</v>
      </c>
      <c r="L13" s="268" t="s">
        <v>496</v>
      </c>
      <c r="M13" s="269">
        <v>20</v>
      </c>
      <c r="N13" s="270" t="s">
        <v>496</v>
      </c>
    </row>
    <row r="14" spans="1:16" ht="13.5" customHeight="1" x14ac:dyDescent="0.15">
      <c r="A14" s="248"/>
      <c r="B14" s="244"/>
      <c r="C14" s="244"/>
      <c r="D14" s="244"/>
      <c r="E14" s="244"/>
      <c r="F14" s="244"/>
      <c r="G14" s="1119" t="s">
        <v>497</v>
      </c>
      <c r="H14" s="1120"/>
      <c r="I14" s="1120"/>
      <c r="J14" s="1121"/>
      <c r="K14" s="267">
        <v>646564</v>
      </c>
      <c r="L14" s="268">
        <v>2185</v>
      </c>
      <c r="M14" s="269">
        <v>1736</v>
      </c>
      <c r="N14" s="270">
        <v>25.9</v>
      </c>
    </row>
    <row r="15" spans="1:16" ht="13.5" customHeight="1" x14ac:dyDescent="0.15">
      <c r="A15" s="248"/>
      <c r="B15" s="244"/>
      <c r="C15" s="244"/>
      <c r="D15" s="244"/>
      <c r="E15" s="244"/>
      <c r="F15" s="244"/>
      <c r="G15" s="1119" t="s">
        <v>498</v>
      </c>
      <c r="H15" s="1120"/>
      <c r="I15" s="1120"/>
      <c r="J15" s="1121"/>
      <c r="K15" s="267">
        <v>389357</v>
      </c>
      <c r="L15" s="268">
        <v>1316</v>
      </c>
      <c r="M15" s="269">
        <v>1344</v>
      </c>
      <c r="N15" s="270">
        <v>-2.1</v>
      </c>
    </row>
    <row r="16" spans="1:16" x14ac:dyDescent="0.15">
      <c r="A16" s="248"/>
      <c r="B16" s="244"/>
      <c r="C16" s="244"/>
      <c r="D16" s="244"/>
      <c r="E16" s="244"/>
      <c r="F16" s="244"/>
      <c r="G16" s="1122" t="s">
        <v>499</v>
      </c>
      <c r="H16" s="1123"/>
      <c r="I16" s="1123"/>
      <c r="J16" s="1124"/>
      <c r="K16" s="268">
        <v>-1362044</v>
      </c>
      <c r="L16" s="268">
        <v>-4603</v>
      </c>
      <c r="M16" s="269">
        <v>-5023</v>
      </c>
      <c r="N16" s="270">
        <v>-8.4</v>
      </c>
    </row>
    <row r="17" spans="1:16" x14ac:dyDescent="0.15">
      <c r="A17" s="248"/>
      <c r="B17" s="244"/>
      <c r="C17" s="244"/>
      <c r="D17" s="244"/>
      <c r="E17" s="244"/>
      <c r="F17" s="244"/>
      <c r="G17" s="1122" t="s">
        <v>172</v>
      </c>
      <c r="H17" s="1123"/>
      <c r="I17" s="1123"/>
      <c r="J17" s="1124"/>
      <c r="K17" s="268">
        <v>16244193</v>
      </c>
      <c r="L17" s="268">
        <v>54898</v>
      </c>
      <c r="M17" s="269">
        <v>60395</v>
      </c>
      <c r="N17" s="270">
        <v>-9.1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500</v>
      </c>
      <c r="H19" s="244"/>
      <c r="I19" s="244"/>
      <c r="J19" s="244"/>
      <c r="K19" s="244"/>
      <c r="L19" s="244"/>
      <c r="M19" s="244"/>
      <c r="N19" s="244"/>
    </row>
    <row r="20" spans="1:16" x14ac:dyDescent="0.15">
      <c r="A20" s="248"/>
      <c r="B20" s="244"/>
      <c r="C20" s="244"/>
      <c r="D20" s="244"/>
      <c r="E20" s="244"/>
      <c r="F20" s="244"/>
      <c r="G20" s="272"/>
      <c r="H20" s="273"/>
      <c r="I20" s="273"/>
      <c r="J20" s="274"/>
      <c r="K20" s="275" t="s">
        <v>501</v>
      </c>
      <c r="L20" s="276" t="s">
        <v>502</v>
      </c>
      <c r="M20" s="277" t="s">
        <v>503</v>
      </c>
      <c r="N20" s="278"/>
    </row>
    <row r="21" spans="1:16" s="284" customFormat="1" x14ac:dyDescent="0.15">
      <c r="A21" s="279"/>
      <c r="B21" s="249"/>
      <c r="C21" s="249"/>
      <c r="D21" s="249"/>
      <c r="E21" s="249"/>
      <c r="F21" s="249"/>
      <c r="G21" s="1114" t="s">
        <v>504</v>
      </c>
      <c r="H21" s="1115"/>
      <c r="I21" s="1115"/>
      <c r="J21" s="1116"/>
      <c r="K21" s="280">
        <v>4.8</v>
      </c>
      <c r="L21" s="281">
        <v>6.16</v>
      </c>
      <c r="M21" s="282">
        <v>-1.36</v>
      </c>
      <c r="N21" s="249"/>
      <c r="O21" s="283"/>
      <c r="P21" s="279"/>
    </row>
    <row r="22" spans="1:16" s="284" customFormat="1" x14ac:dyDescent="0.15">
      <c r="A22" s="279"/>
      <c r="B22" s="249"/>
      <c r="C22" s="249"/>
      <c r="D22" s="249"/>
      <c r="E22" s="249"/>
      <c r="F22" s="249"/>
      <c r="G22" s="1114" t="s">
        <v>505</v>
      </c>
      <c r="H22" s="1115"/>
      <c r="I22" s="1115"/>
      <c r="J22" s="1116"/>
      <c r="K22" s="285">
        <v>98.3</v>
      </c>
      <c r="L22" s="286">
        <v>100</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507</v>
      </c>
      <c r="H29" s="249"/>
      <c r="I29" s="249"/>
      <c r="J29" s="249"/>
      <c r="K29" s="244"/>
      <c r="L29" s="244"/>
      <c r="M29" s="244"/>
      <c r="N29" s="244"/>
      <c r="O29" s="293"/>
    </row>
    <row r="30" spans="1:16" x14ac:dyDescent="0.15">
      <c r="A30" s="248"/>
      <c r="B30" s="244"/>
      <c r="C30" s="244"/>
      <c r="D30" s="244"/>
      <c r="E30" s="244"/>
      <c r="F30" s="244"/>
      <c r="G30" s="251"/>
      <c r="H30" s="252"/>
      <c r="I30" s="252"/>
      <c r="J30" s="253"/>
      <c r="K30" s="1117" t="s">
        <v>486</v>
      </c>
      <c r="L30" s="254"/>
      <c r="M30" s="255" t="s">
        <v>487</v>
      </c>
      <c r="N30" s="256"/>
    </row>
    <row r="31" spans="1:16" x14ac:dyDescent="0.15">
      <c r="A31" s="248"/>
      <c r="B31" s="244"/>
      <c r="C31" s="244"/>
      <c r="D31" s="244"/>
      <c r="E31" s="244"/>
      <c r="F31" s="244"/>
      <c r="G31" s="257"/>
      <c r="H31" s="258"/>
      <c r="I31" s="258"/>
      <c r="J31" s="259"/>
      <c r="K31" s="1118"/>
      <c r="L31" s="260" t="s">
        <v>488</v>
      </c>
      <c r="M31" s="261" t="s">
        <v>489</v>
      </c>
      <c r="N31" s="262" t="s">
        <v>490</v>
      </c>
    </row>
    <row r="32" spans="1:16" ht="27" customHeight="1" x14ac:dyDescent="0.15">
      <c r="A32" s="248"/>
      <c r="B32" s="244"/>
      <c r="C32" s="244"/>
      <c r="D32" s="244"/>
      <c r="E32" s="244"/>
      <c r="F32" s="244"/>
      <c r="G32" s="1130" t="s">
        <v>508</v>
      </c>
      <c r="H32" s="1131"/>
      <c r="I32" s="1131"/>
      <c r="J32" s="1132"/>
      <c r="K32" s="294">
        <v>16997201</v>
      </c>
      <c r="L32" s="294">
        <v>57443</v>
      </c>
      <c r="M32" s="295">
        <v>40264</v>
      </c>
      <c r="N32" s="296">
        <v>42.7</v>
      </c>
    </row>
    <row r="33" spans="1:16" ht="13.5" customHeight="1" x14ac:dyDescent="0.15">
      <c r="A33" s="248"/>
      <c r="B33" s="244"/>
      <c r="C33" s="244"/>
      <c r="D33" s="244"/>
      <c r="E33" s="244"/>
      <c r="F33" s="244"/>
      <c r="G33" s="1130" t="s">
        <v>509</v>
      </c>
      <c r="H33" s="1131"/>
      <c r="I33" s="1131"/>
      <c r="J33" s="1132"/>
      <c r="K33" s="294" t="s">
        <v>496</v>
      </c>
      <c r="L33" s="294" t="s">
        <v>496</v>
      </c>
      <c r="M33" s="295">
        <v>2</v>
      </c>
      <c r="N33" s="296" t="s">
        <v>496</v>
      </c>
    </row>
    <row r="34" spans="1:16" ht="27" customHeight="1" x14ac:dyDescent="0.15">
      <c r="A34" s="248"/>
      <c r="B34" s="244"/>
      <c r="C34" s="244"/>
      <c r="D34" s="244"/>
      <c r="E34" s="244"/>
      <c r="F34" s="244"/>
      <c r="G34" s="1130" t="s">
        <v>510</v>
      </c>
      <c r="H34" s="1131"/>
      <c r="I34" s="1131"/>
      <c r="J34" s="1132"/>
      <c r="K34" s="294" t="s">
        <v>496</v>
      </c>
      <c r="L34" s="294" t="s">
        <v>496</v>
      </c>
      <c r="M34" s="295">
        <v>111</v>
      </c>
      <c r="N34" s="296" t="s">
        <v>496</v>
      </c>
    </row>
    <row r="35" spans="1:16" ht="27" customHeight="1" x14ac:dyDescent="0.15">
      <c r="A35" s="248"/>
      <c r="B35" s="244"/>
      <c r="C35" s="244"/>
      <c r="D35" s="244"/>
      <c r="E35" s="244"/>
      <c r="F35" s="244"/>
      <c r="G35" s="1130" t="s">
        <v>511</v>
      </c>
      <c r="H35" s="1131"/>
      <c r="I35" s="1131"/>
      <c r="J35" s="1132"/>
      <c r="K35" s="294">
        <v>2785136</v>
      </c>
      <c r="L35" s="294">
        <v>9412</v>
      </c>
      <c r="M35" s="295">
        <v>9819</v>
      </c>
      <c r="N35" s="296">
        <v>-4.0999999999999996</v>
      </c>
    </row>
    <row r="36" spans="1:16" ht="27" customHeight="1" x14ac:dyDescent="0.15">
      <c r="A36" s="248"/>
      <c r="B36" s="244"/>
      <c r="C36" s="244"/>
      <c r="D36" s="244"/>
      <c r="E36" s="244"/>
      <c r="F36" s="244"/>
      <c r="G36" s="1130" t="s">
        <v>512</v>
      </c>
      <c r="H36" s="1131"/>
      <c r="I36" s="1131"/>
      <c r="J36" s="1132"/>
      <c r="K36" s="294">
        <v>262482</v>
      </c>
      <c r="L36" s="294">
        <v>887</v>
      </c>
      <c r="M36" s="295">
        <v>427</v>
      </c>
      <c r="N36" s="296">
        <v>107.7</v>
      </c>
    </row>
    <row r="37" spans="1:16" ht="13.5" customHeight="1" x14ac:dyDescent="0.15">
      <c r="A37" s="248"/>
      <c r="B37" s="244"/>
      <c r="C37" s="244"/>
      <c r="D37" s="244"/>
      <c r="E37" s="244"/>
      <c r="F37" s="244"/>
      <c r="G37" s="1130" t="s">
        <v>513</v>
      </c>
      <c r="H37" s="1131"/>
      <c r="I37" s="1131"/>
      <c r="J37" s="1132"/>
      <c r="K37" s="294">
        <v>39002</v>
      </c>
      <c r="L37" s="294">
        <v>132</v>
      </c>
      <c r="M37" s="295">
        <v>787</v>
      </c>
      <c r="N37" s="296">
        <v>-83.2</v>
      </c>
    </row>
    <row r="38" spans="1:16" ht="27" customHeight="1" x14ac:dyDescent="0.15">
      <c r="A38" s="248"/>
      <c r="B38" s="244"/>
      <c r="C38" s="244"/>
      <c r="D38" s="244"/>
      <c r="E38" s="244"/>
      <c r="F38" s="244"/>
      <c r="G38" s="1133" t="s">
        <v>514</v>
      </c>
      <c r="H38" s="1134"/>
      <c r="I38" s="1134"/>
      <c r="J38" s="1135"/>
      <c r="K38" s="297">
        <v>379</v>
      </c>
      <c r="L38" s="297">
        <v>1</v>
      </c>
      <c r="M38" s="298">
        <v>3</v>
      </c>
      <c r="N38" s="299">
        <v>-66.7</v>
      </c>
      <c r="O38" s="293"/>
    </row>
    <row r="39" spans="1:16" x14ac:dyDescent="0.15">
      <c r="A39" s="248"/>
      <c r="B39" s="244"/>
      <c r="C39" s="244"/>
      <c r="D39" s="244"/>
      <c r="E39" s="244"/>
      <c r="F39" s="244"/>
      <c r="G39" s="1133" t="s">
        <v>515</v>
      </c>
      <c r="H39" s="1134"/>
      <c r="I39" s="1134"/>
      <c r="J39" s="1135"/>
      <c r="K39" s="300">
        <v>-490189</v>
      </c>
      <c r="L39" s="300">
        <v>-1657</v>
      </c>
      <c r="M39" s="301">
        <v>-8225</v>
      </c>
      <c r="N39" s="302">
        <v>-79.900000000000006</v>
      </c>
      <c r="O39" s="293"/>
    </row>
    <row r="40" spans="1:16" ht="27" customHeight="1" x14ac:dyDescent="0.15">
      <c r="A40" s="248"/>
      <c r="B40" s="244"/>
      <c r="C40" s="244"/>
      <c r="D40" s="244"/>
      <c r="E40" s="244"/>
      <c r="F40" s="244"/>
      <c r="G40" s="1130" t="s">
        <v>516</v>
      </c>
      <c r="H40" s="1131"/>
      <c r="I40" s="1131"/>
      <c r="J40" s="1132"/>
      <c r="K40" s="300">
        <v>-11650503</v>
      </c>
      <c r="L40" s="300">
        <v>-39373</v>
      </c>
      <c r="M40" s="301">
        <v>-31118</v>
      </c>
      <c r="N40" s="302">
        <v>26.5</v>
      </c>
      <c r="O40" s="293"/>
    </row>
    <row r="41" spans="1:16" x14ac:dyDescent="0.15">
      <c r="A41" s="248"/>
      <c r="B41" s="244"/>
      <c r="C41" s="244"/>
      <c r="D41" s="244"/>
      <c r="E41" s="244"/>
      <c r="F41" s="244"/>
      <c r="G41" s="1136" t="s">
        <v>282</v>
      </c>
      <c r="H41" s="1137"/>
      <c r="I41" s="1137"/>
      <c r="J41" s="1138"/>
      <c r="K41" s="294">
        <v>7943508</v>
      </c>
      <c r="L41" s="300">
        <v>26845</v>
      </c>
      <c r="M41" s="301">
        <v>12068</v>
      </c>
      <c r="N41" s="302">
        <v>122.4</v>
      </c>
      <c r="O41" s="293"/>
    </row>
    <row r="42" spans="1:16" x14ac:dyDescent="0.15">
      <c r="A42" s="248"/>
      <c r="B42" s="244"/>
      <c r="C42" s="244"/>
      <c r="D42" s="244"/>
      <c r="E42" s="244"/>
      <c r="F42" s="244"/>
      <c r="G42" s="303" t="s">
        <v>517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519</v>
      </c>
      <c r="H48" s="308"/>
      <c r="I48" s="308"/>
      <c r="J48" s="308"/>
      <c r="K48" s="308"/>
      <c r="L48" s="308"/>
      <c r="M48" s="309"/>
      <c r="N48" s="308"/>
    </row>
    <row r="49" spans="1:14" ht="13.5" customHeight="1" x14ac:dyDescent="0.15">
      <c r="A49" s="248"/>
      <c r="B49" s="244"/>
      <c r="C49" s="244"/>
      <c r="D49" s="244"/>
      <c r="E49" s="244"/>
      <c r="F49" s="244"/>
      <c r="G49" s="310"/>
      <c r="H49" s="311"/>
      <c r="I49" s="1125" t="s">
        <v>486</v>
      </c>
      <c r="J49" s="1127" t="s">
        <v>520</v>
      </c>
      <c r="K49" s="1128"/>
      <c r="L49" s="1128"/>
      <c r="M49" s="1128"/>
      <c r="N49" s="1129"/>
    </row>
    <row r="50" spans="1:14" x14ac:dyDescent="0.15">
      <c r="A50" s="248"/>
      <c r="B50" s="244"/>
      <c r="C50" s="244"/>
      <c r="D50" s="244"/>
      <c r="E50" s="244"/>
      <c r="F50" s="244"/>
      <c r="G50" s="312"/>
      <c r="H50" s="313"/>
      <c r="I50" s="1126"/>
      <c r="J50" s="314" t="s">
        <v>521</v>
      </c>
      <c r="K50" s="315" t="s">
        <v>522</v>
      </c>
      <c r="L50" s="316" t="s">
        <v>523</v>
      </c>
      <c r="M50" s="317" t="s">
        <v>524</v>
      </c>
      <c r="N50" s="318" t="s">
        <v>525</v>
      </c>
    </row>
    <row r="51" spans="1:14" x14ac:dyDescent="0.15">
      <c r="A51" s="248"/>
      <c r="B51" s="244"/>
      <c r="C51" s="244"/>
      <c r="D51" s="244"/>
      <c r="E51" s="244"/>
      <c r="F51" s="244"/>
      <c r="G51" s="310" t="s">
        <v>526</v>
      </c>
      <c r="H51" s="311"/>
      <c r="I51" s="319">
        <v>15159217</v>
      </c>
      <c r="J51" s="320">
        <v>50038</v>
      </c>
      <c r="K51" s="321">
        <v>-16.399999999999999</v>
      </c>
      <c r="L51" s="322">
        <v>47155</v>
      </c>
      <c r="M51" s="323">
        <v>-1</v>
      </c>
      <c r="N51" s="324">
        <v>-15.4</v>
      </c>
    </row>
    <row r="52" spans="1:14" x14ac:dyDescent="0.15">
      <c r="A52" s="248"/>
      <c r="B52" s="244"/>
      <c r="C52" s="244"/>
      <c r="D52" s="244"/>
      <c r="E52" s="244"/>
      <c r="F52" s="244"/>
      <c r="G52" s="325"/>
      <c r="H52" s="326" t="s">
        <v>527</v>
      </c>
      <c r="I52" s="327">
        <v>8385402</v>
      </c>
      <c r="J52" s="328">
        <v>27679</v>
      </c>
      <c r="K52" s="329">
        <v>-17.399999999999999</v>
      </c>
      <c r="L52" s="330">
        <v>26802</v>
      </c>
      <c r="M52" s="331">
        <v>-1.9</v>
      </c>
      <c r="N52" s="332">
        <v>-15.5</v>
      </c>
    </row>
    <row r="53" spans="1:14" x14ac:dyDescent="0.15">
      <c r="A53" s="248"/>
      <c r="B53" s="244"/>
      <c r="C53" s="244"/>
      <c r="D53" s="244"/>
      <c r="E53" s="244"/>
      <c r="F53" s="244"/>
      <c r="G53" s="310" t="s">
        <v>528</v>
      </c>
      <c r="H53" s="311"/>
      <c r="I53" s="319">
        <v>8476199</v>
      </c>
      <c r="J53" s="320">
        <v>28181</v>
      </c>
      <c r="K53" s="321">
        <v>-43.7</v>
      </c>
      <c r="L53" s="322">
        <v>43858</v>
      </c>
      <c r="M53" s="323">
        <v>-7</v>
      </c>
      <c r="N53" s="324">
        <v>-36.700000000000003</v>
      </c>
    </row>
    <row r="54" spans="1:14" x14ac:dyDescent="0.15">
      <c r="A54" s="248"/>
      <c r="B54" s="244"/>
      <c r="C54" s="244"/>
      <c r="D54" s="244"/>
      <c r="E54" s="244"/>
      <c r="F54" s="244"/>
      <c r="G54" s="325"/>
      <c r="H54" s="326" t="s">
        <v>527</v>
      </c>
      <c r="I54" s="327">
        <v>4792822</v>
      </c>
      <c r="J54" s="328">
        <v>15935</v>
      </c>
      <c r="K54" s="329">
        <v>-42.4</v>
      </c>
      <c r="L54" s="330">
        <v>23714</v>
      </c>
      <c r="M54" s="331">
        <v>-11.5</v>
      </c>
      <c r="N54" s="332">
        <v>-30.9</v>
      </c>
    </row>
    <row r="55" spans="1:14" x14ac:dyDescent="0.15">
      <c r="A55" s="248"/>
      <c r="B55" s="244"/>
      <c r="C55" s="244"/>
      <c r="D55" s="244"/>
      <c r="E55" s="244"/>
      <c r="F55" s="244"/>
      <c r="G55" s="310" t="s">
        <v>529</v>
      </c>
      <c r="H55" s="311"/>
      <c r="I55" s="319">
        <v>9422284</v>
      </c>
      <c r="J55" s="320">
        <v>31569</v>
      </c>
      <c r="K55" s="321">
        <v>12</v>
      </c>
      <c r="L55" s="322">
        <v>41705</v>
      </c>
      <c r="M55" s="323">
        <v>-4.9000000000000004</v>
      </c>
      <c r="N55" s="324">
        <v>16.899999999999999</v>
      </c>
    </row>
    <row r="56" spans="1:14" x14ac:dyDescent="0.15">
      <c r="A56" s="248"/>
      <c r="B56" s="244"/>
      <c r="C56" s="244"/>
      <c r="D56" s="244"/>
      <c r="E56" s="244"/>
      <c r="F56" s="244"/>
      <c r="G56" s="325"/>
      <c r="H56" s="326" t="s">
        <v>527</v>
      </c>
      <c r="I56" s="327">
        <v>2991010</v>
      </c>
      <c r="J56" s="328">
        <v>10021</v>
      </c>
      <c r="K56" s="329">
        <v>-37.1</v>
      </c>
      <c r="L56" s="330">
        <v>22742</v>
      </c>
      <c r="M56" s="331">
        <v>-4.0999999999999996</v>
      </c>
      <c r="N56" s="332">
        <v>-33</v>
      </c>
    </row>
    <row r="57" spans="1:14" x14ac:dyDescent="0.15">
      <c r="A57" s="248"/>
      <c r="B57" s="244"/>
      <c r="C57" s="244"/>
      <c r="D57" s="244"/>
      <c r="E57" s="244"/>
      <c r="F57" s="244"/>
      <c r="G57" s="310" t="s">
        <v>530</v>
      </c>
      <c r="H57" s="311"/>
      <c r="I57" s="319">
        <v>19599641</v>
      </c>
      <c r="J57" s="320">
        <v>65679</v>
      </c>
      <c r="K57" s="321">
        <v>108</v>
      </c>
      <c r="L57" s="322">
        <v>47677</v>
      </c>
      <c r="M57" s="323">
        <v>14.3</v>
      </c>
      <c r="N57" s="324">
        <v>93.7</v>
      </c>
    </row>
    <row r="58" spans="1:14" x14ac:dyDescent="0.15">
      <c r="A58" s="248"/>
      <c r="B58" s="244"/>
      <c r="C58" s="244"/>
      <c r="D58" s="244"/>
      <c r="E58" s="244"/>
      <c r="F58" s="244"/>
      <c r="G58" s="325"/>
      <c r="H58" s="326" t="s">
        <v>527</v>
      </c>
      <c r="I58" s="327">
        <v>5983778</v>
      </c>
      <c r="J58" s="328">
        <v>20052</v>
      </c>
      <c r="K58" s="329">
        <v>100.1</v>
      </c>
      <c r="L58" s="330">
        <v>23360</v>
      </c>
      <c r="M58" s="331">
        <v>2.7</v>
      </c>
      <c r="N58" s="332">
        <v>97.4</v>
      </c>
    </row>
    <row r="59" spans="1:14" x14ac:dyDescent="0.15">
      <c r="A59" s="248"/>
      <c r="B59" s="244"/>
      <c r="C59" s="244"/>
      <c r="D59" s="244"/>
      <c r="E59" s="244"/>
      <c r="F59" s="244"/>
      <c r="G59" s="310" t="s">
        <v>531</v>
      </c>
      <c r="H59" s="311"/>
      <c r="I59" s="319">
        <v>15137911</v>
      </c>
      <c r="J59" s="320">
        <v>51159</v>
      </c>
      <c r="K59" s="321">
        <v>-22.1</v>
      </c>
      <c r="L59" s="322">
        <v>51613</v>
      </c>
      <c r="M59" s="323">
        <v>8.3000000000000007</v>
      </c>
      <c r="N59" s="324">
        <v>-30.4</v>
      </c>
    </row>
    <row r="60" spans="1:14" x14ac:dyDescent="0.15">
      <c r="A60" s="248"/>
      <c r="B60" s="244"/>
      <c r="C60" s="244"/>
      <c r="D60" s="244"/>
      <c r="E60" s="244"/>
      <c r="F60" s="244"/>
      <c r="G60" s="325"/>
      <c r="H60" s="326" t="s">
        <v>527</v>
      </c>
      <c r="I60" s="333">
        <v>8547822</v>
      </c>
      <c r="J60" s="328">
        <v>28888</v>
      </c>
      <c r="K60" s="329">
        <v>44.1</v>
      </c>
      <c r="L60" s="330">
        <v>25872</v>
      </c>
      <c r="M60" s="331">
        <v>10.8</v>
      </c>
      <c r="N60" s="332">
        <v>33.299999999999997</v>
      </c>
    </row>
    <row r="61" spans="1:14" x14ac:dyDescent="0.15">
      <c r="A61" s="248"/>
      <c r="B61" s="244"/>
      <c r="C61" s="244"/>
      <c r="D61" s="244"/>
      <c r="E61" s="244"/>
      <c r="F61" s="244"/>
      <c r="G61" s="310" t="s">
        <v>532</v>
      </c>
      <c r="H61" s="334"/>
      <c r="I61" s="335">
        <v>13559050</v>
      </c>
      <c r="J61" s="336">
        <v>45325</v>
      </c>
      <c r="K61" s="337">
        <v>7.6</v>
      </c>
      <c r="L61" s="338">
        <v>46402</v>
      </c>
      <c r="M61" s="339">
        <v>1.9</v>
      </c>
      <c r="N61" s="324">
        <v>5.7</v>
      </c>
    </row>
    <row r="62" spans="1:14" x14ac:dyDescent="0.15">
      <c r="A62" s="248"/>
      <c r="B62" s="244"/>
      <c r="C62" s="244"/>
      <c r="D62" s="244"/>
      <c r="E62" s="244"/>
      <c r="F62" s="244"/>
      <c r="G62" s="325"/>
      <c r="H62" s="326" t="s">
        <v>527</v>
      </c>
      <c r="I62" s="327">
        <v>6140167</v>
      </c>
      <c r="J62" s="328">
        <v>20515</v>
      </c>
      <c r="K62" s="329">
        <v>9.5</v>
      </c>
      <c r="L62" s="330">
        <v>24498</v>
      </c>
      <c r="M62" s="331">
        <v>-0.8</v>
      </c>
      <c r="N62" s="332">
        <v>10.3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534</v>
      </c>
      <c r="G46" s="8" t="s">
        <v>535</v>
      </c>
      <c r="H46" s="8" t="s">
        <v>536</v>
      </c>
      <c r="I46" s="8" t="s">
        <v>537</v>
      </c>
      <c r="J46" s="9" t="s">
        <v>538</v>
      </c>
    </row>
    <row r="47" spans="2:10" ht="57.75" customHeight="1" x14ac:dyDescent="0.15">
      <c r="B47" s="10"/>
      <c r="C47" s="1139" t="s">
        <v>3</v>
      </c>
      <c r="D47" s="1139"/>
      <c r="E47" s="1140"/>
      <c r="F47" s="11">
        <v>5.99</v>
      </c>
      <c r="G47" s="12">
        <v>8.32</v>
      </c>
      <c r="H47" s="12">
        <v>9.5399999999999991</v>
      </c>
      <c r="I47" s="12">
        <v>8.84</v>
      </c>
      <c r="J47" s="13">
        <v>4.25</v>
      </c>
    </row>
    <row r="48" spans="2:10" ht="57.75" customHeight="1" x14ac:dyDescent="0.15">
      <c r="B48" s="14"/>
      <c r="C48" s="1141" t="s">
        <v>4</v>
      </c>
      <c r="D48" s="1141"/>
      <c r="E48" s="1142"/>
      <c r="F48" s="15">
        <v>4.88</v>
      </c>
      <c r="G48" s="16">
        <v>2.5499999999999998</v>
      </c>
      <c r="H48" s="16">
        <v>2.21</v>
      </c>
      <c r="I48" s="16">
        <v>2.29</v>
      </c>
      <c r="J48" s="17">
        <v>3.64</v>
      </c>
    </row>
    <row r="49" spans="2:10" ht="57.75" customHeight="1" thickBot="1" x14ac:dyDescent="0.2">
      <c r="B49" s="18"/>
      <c r="C49" s="1143" t="s">
        <v>5</v>
      </c>
      <c r="D49" s="1143"/>
      <c r="E49" s="1144"/>
      <c r="F49" s="19">
        <v>1.87</v>
      </c>
      <c r="G49" s="20" t="s">
        <v>539</v>
      </c>
      <c r="H49" s="20" t="s">
        <v>540</v>
      </c>
      <c r="I49" s="20" t="s">
        <v>541</v>
      </c>
      <c r="J49" s="21" t="s">
        <v>542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x14ac:dyDescent="0.15">
      <c r="A34" s="22"/>
      <c r="B34" s="31"/>
      <c r="C34" s="1151" t="s">
        <v>543</v>
      </c>
      <c r="D34" s="1151"/>
      <c r="E34" s="1152"/>
      <c r="F34" s="32">
        <v>0.31</v>
      </c>
      <c r="G34" s="33">
        <v>0.74</v>
      </c>
      <c r="H34" s="33">
        <v>0.7</v>
      </c>
      <c r="I34" s="33">
        <v>0.56000000000000005</v>
      </c>
      <c r="J34" s="34" t="s">
        <v>544</v>
      </c>
      <c r="K34" s="22"/>
      <c r="L34" s="22"/>
      <c r="M34" s="22"/>
      <c r="N34" s="22"/>
      <c r="O34" s="22"/>
      <c r="P34" s="22"/>
    </row>
    <row r="35" spans="1:16" ht="39" customHeight="1" x14ac:dyDescent="0.15">
      <c r="A35" s="22"/>
      <c r="B35" s="35"/>
      <c r="C35" s="1145" t="s">
        <v>545</v>
      </c>
      <c r="D35" s="1146"/>
      <c r="E35" s="1147"/>
      <c r="F35" s="36" t="s">
        <v>546</v>
      </c>
      <c r="G35" s="37" t="s">
        <v>547</v>
      </c>
      <c r="H35" s="37" t="s">
        <v>548</v>
      </c>
      <c r="I35" s="37" t="s">
        <v>549</v>
      </c>
      <c r="J35" s="38" t="s">
        <v>550</v>
      </c>
      <c r="K35" s="22"/>
      <c r="L35" s="22"/>
      <c r="M35" s="22"/>
      <c r="N35" s="22"/>
      <c r="O35" s="22"/>
      <c r="P35" s="22"/>
    </row>
    <row r="36" spans="1:16" ht="39" customHeight="1" x14ac:dyDescent="0.15">
      <c r="A36" s="22"/>
      <c r="B36" s="35"/>
      <c r="C36" s="1145" t="s">
        <v>551</v>
      </c>
      <c r="D36" s="1146"/>
      <c r="E36" s="1147"/>
      <c r="F36" s="36">
        <v>5.61</v>
      </c>
      <c r="G36" s="37">
        <v>7.18</v>
      </c>
      <c r="H36" s="37">
        <v>7.76</v>
      </c>
      <c r="I36" s="37">
        <v>9.48</v>
      </c>
      <c r="J36" s="38">
        <v>11.59</v>
      </c>
      <c r="K36" s="22"/>
      <c r="L36" s="22"/>
      <c r="M36" s="22"/>
      <c r="N36" s="22"/>
      <c r="O36" s="22"/>
      <c r="P36" s="22"/>
    </row>
    <row r="37" spans="1:16" ht="39" customHeight="1" x14ac:dyDescent="0.15">
      <c r="A37" s="22"/>
      <c r="B37" s="35"/>
      <c r="C37" s="1145" t="s">
        <v>552</v>
      </c>
      <c r="D37" s="1146"/>
      <c r="E37" s="1147"/>
      <c r="F37" s="36">
        <v>4.87</v>
      </c>
      <c r="G37" s="37">
        <v>2.5299999999999998</v>
      </c>
      <c r="H37" s="37">
        <v>2.2000000000000002</v>
      </c>
      <c r="I37" s="37">
        <v>2.2799999999999998</v>
      </c>
      <c r="J37" s="38">
        <v>3.63</v>
      </c>
      <c r="K37" s="22"/>
      <c r="L37" s="22"/>
      <c r="M37" s="22"/>
      <c r="N37" s="22"/>
      <c r="O37" s="22"/>
      <c r="P37" s="22"/>
    </row>
    <row r="38" spans="1:16" ht="39" customHeight="1" x14ac:dyDescent="0.15">
      <c r="A38" s="22"/>
      <c r="B38" s="35"/>
      <c r="C38" s="1145" t="s">
        <v>553</v>
      </c>
      <c r="D38" s="1146"/>
      <c r="E38" s="1147"/>
      <c r="F38" s="36">
        <v>0.03</v>
      </c>
      <c r="G38" s="37">
        <v>0.05</v>
      </c>
      <c r="H38" s="37">
        <v>0.09</v>
      </c>
      <c r="I38" s="37">
        <v>0.01</v>
      </c>
      <c r="J38" s="38">
        <v>0.82</v>
      </c>
      <c r="K38" s="22"/>
      <c r="L38" s="22"/>
      <c r="M38" s="22"/>
      <c r="N38" s="22"/>
      <c r="O38" s="22"/>
      <c r="P38" s="22"/>
    </row>
    <row r="39" spans="1:16" ht="39" customHeight="1" x14ac:dyDescent="0.15">
      <c r="A39" s="22"/>
      <c r="B39" s="35"/>
      <c r="C39" s="1145" t="s">
        <v>554</v>
      </c>
      <c r="D39" s="1146"/>
      <c r="E39" s="1147"/>
      <c r="F39" s="36">
        <v>0.64</v>
      </c>
      <c r="G39" s="37">
        <v>0.56000000000000005</v>
      </c>
      <c r="H39" s="37">
        <v>0.53</v>
      </c>
      <c r="I39" s="37">
        <v>0.55000000000000004</v>
      </c>
      <c r="J39" s="38">
        <v>0.55000000000000004</v>
      </c>
      <c r="K39" s="22"/>
      <c r="L39" s="22"/>
      <c r="M39" s="22"/>
      <c r="N39" s="22"/>
      <c r="O39" s="22"/>
      <c r="P39" s="22"/>
    </row>
    <row r="40" spans="1:16" ht="39" customHeight="1" x14ac:dyDescent="0.15">
      <c r="A40" s="22"/>
      <c r="B40" s="35"/>
      <c r="C40" s="1145" t="s">
        <v>555</v>
      </c>
      <c r="D40" s="1146"/>
      <c r="E40" s="1147"/>
      <c r="F40" s="36">
        <v>0.33</v>
      </c>
      <c r="G40" s="37" t="s">
        <v>556</v>
      </c>
      <c r="H40" s="37" t="s">
        <v>557</v>
      </c>
      <c r="I40" s="37">
        <v>0.45</v>
      </c>
      <c r="J40" s="38">
        <v>0.41</v>
      </c>
      <c r="K40" s="22"/>
      <c r="L40" s="22"/>
      <c r="M40" s="22"/>
      <c r="N40" s="22"/>
      <c r="O40" s="22"/>
      <c r="P40" s="22"/>
    </row>
    <row r="41" spans="1:16" ht="39" customHeight="1" x14ac:dyDescent="0.15">
      <c r="A41" s="22"/>
      <c r="B41" s="35"/>
      <c r="C41" s="1145" t="s">
        <v>558</v>
      </c>
      <c r="D41" s="1146"/>
      <c r="E41" s="1147"/>
      <c r="F41" s="36">
        <v>0.13</v>
      </c>
      <c r="G41" s="37">
        <v>0.13</v>
      </c>
      <c r="H41" s="37">
        <v>0.14000000000000001</v>
      </c>
      <c r="I41" s="37">
        <v>0.14000000000000001</v>
      </c>
      <c r="J41" s="38">
        <v>0.14000000000000001</v>
      </c>
      <c r="K41" s="22"/>
      <c r="L41" s="22"/>
      <c r="M41" s="22"/>
      <c r="N41" s="22"/>
      <c r="O41" s="22"/>
      <c r="P41" s="22"/>
    </row>
    <row r="42" spans="1:16" ht="39" customHeight="1" x14ac:dyDescent="0.15">
      <c r="A42" s="22"/>
      <c r="B42" s="39"/>
      <c r="C42" s="1145" t="s">
        <v>559</v>
      </c>
      <c r="D42" s="1146"/>
      <c r="E42" s="1147"/>
      <c r="F42" s="36" t="s">
        <v>496</v>
      </c>
      <c r="G42" s="37" t="s">
        <v>496</v>
      </c>
      <c r="H42" s="37" t="s">
        <v>496</v>
      </c>
      <c r="I42" s="37" t="s">
        <v>496</v>
      </c>
      <c r="J42" s="38" t="s">
        <v>496</v>
      </c>
      <c r="K42" s="22"/>
      <c r="L42" s="22"/>
      <c r="M42" s="22"/>
      <c r="N42" s="22"/>
      <c r="O42" s="22"/>
      <c r="P42" s="22"/>
    </row>
    <row r="43" spans="1:16" ht="39" customHeight="1" thickBot="1" x14ac:dyDescent="0.2">
      <c r="A43" s="22"/>
      <c r="B43" s="40"/>
      <c r="C43" s="1148" t="s">
        <v>560</v>
      </c>
      <c r="D43" s="1149"/>
      <c r="E43" s="1150"/>
      <c r="F43" s="41">
        <v>0.15</v>
      </c>
      <c r="G43" s="42">
        <v>0.15</v>
      </c>
      <c r="H43" s="42">
        <v>0.21</v>
      </c>
      <c r="I43" s="42">
        <v>0.17</v>
      </c>
      <c r="J43" s="43">
        <v>0.15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15719</v>
      </c>
      <c r="L45" s="60">
        <v>16178</v>
      </c>
      <c r="M45" s="60">
        <v>16734</v>
      </c>
      <c r="N45" s="60">
        <v>20796</v>
      </c>
      <c r="O45" s="61">
        <v>16997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496</v>
      </c>
      <c r="L46" s="64" t="s">
        <v>496</v>
      </c>
      <c r="M46" s="64" t="s">
        <v>496</v>
      </c>
      <c r="N46" s="64" t="s">
        <v>496</v>
      </c>
      <c r="O46" s="65" t="s">
        <v>496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496</v>
      </c>
      <c r="L47" s="64" t="s">
        <v>496</v>
      </c>
      <c r="M47" s="64" t="s">
        <v>496</v>
      </c>
      <c r="N47" s="64" t="s">
        <v>496</v>
      </c>
      <c r="O47" s="65" t="s">
        <v>496</v>
      </c>
      <c r="P47" s="48"/>
      <c r="Q47" s="48"/>
      <c r="R47" s="48"/>
      <c r="S47" s="48"/>
      <c r="T47" s="48"/>
      <c r="U47" s="48"/>
    </row>
    <row r="48" spans="1:21" ht="30.75" customHeight="1" x14ac:dyDescent="0.15">
      <c r="A48" s="48"/>
      <c r="B48" s="1163"/>
      <c r="C48" s="1164"/>
      <c r="D48" s="62"/>
      <c r="E48" s="1155" t="s">
        <v>15</v>
      </c>
      <c r="F48" s="1155"/>
      <c r="G48" s="1155"/>
      <c r="H48" s="1155"/>
      <c r="I48" s="1155"/>
      <c r="J48" s="1156"/>
      <c r="K48" s="63">
        <v>2294</v>
      </c>
      <c r="L48" s="64">
        <v>2345</v>
      </c>
      <c r="M48" s="64">
        <v>2532</v>
      </c>
      <c r="N48" s="64">
        <v>2643</v>
      </c>
      <c r="O48" s="65">
        <v>2785</v>
      </c>
      <c r="P48" s="48"/>
      <c r="Q48" s="48"/>
      <c r="R48" s="48"/>
      <c r="S48" s="48"/>
      <c r="T48" s="48"/>
      <c r="U48" s="48"/>
    </row>
    <row r="49" spans="1:21" ht="30.75" customHeight="1" x14ac:dyDescent="0.15">
      <c r="A49" s="48"/>
      <c r="B49" s="1163"/>
      <c r="C49" s="1164"/>
      <c r="D49" s="62"/>
      <c r="E49" s="1155" t="s">
        <v>16</v>
      </c>
      <c r="F49" s="1155"/>
      <c r="G49" s="1155"/>
      <c r="H49" s="1155"/>
      <c r="I49" s="1155"/>
      <c r="J49" s="1156"/>
      <c r="K49" s="63">
        <v>629</v>
      </c>
      <c r="L49" s="64">
        <v>617</v>
      </c>
      <c r="M49" s="64">
        <v>602</v>
      </c>
      <c r="N49" s="64">
        <v>448</v>
      </c>
      <c r="O49" s="65">
        <v>262</v>
      </c>
      <c r="P49" s="48"/>
      <c r="Q49" s="48"/>
      <c r="R49" s="48"/>
      <c r="S49" s="48"/>
      <c r="T49" s="48"/>
      <c r="U49" s="48"/>
    </row>
    <row r="50" spans="1:21" ht="30.75" customHeight="1" x14ac:dyDescent="0.15">
      <c r="A50" s="48"/>
      <c r="B50" s="1163"/>
      <c r="C50" s="1164"/>
      <c r="D50" s="62"/>
      <c r="E50" s="1155" t="s">
        <v>17</v>
      </c>
      <c r="F50" s="1155"/>
      <c r="G50" s="1155"/>
      <c r="H50" s="1155"/>
      <c r="I50" s="1155"/>
      <c r="J50" s="1156"/>
      <c r="K50" s="63">
        <v>102</v>
      </c>
      <c r="L50" s="64">
        <v>81</v>
      </c>
      <c r="M50" s="64">
        <v>38</v>
      </c>
      <c r="N50" s="64">
        <v>38</v>
      </c>
      <c r="O50" s="65">
        <v>39</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11227</v>
      </c>
      <c r="L52" s="64">
        <v>11429</v>
      </c>
      <c r="M52" s="64">
        <v>11804</v>
      </c>
      <c r="N52" s="64">
        <v>15742</v>
      </c>
      <c r="O52" s="65">
        <v>12141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7517</v>
      </c>
      <c r="L53" s="69">
        <v>7792</v>
      </c>
      <c r="M53" s="69">
        <v>8102</v>
      </c>
      <c r="N53" s="69">
        <v>8183</v>
      </c>
      <c r="O53" s="70">
        <v>7942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2016-05-01T06:20:25Z</cp:lastPrinted>
  <dcterms:created xsi:type="dcterms:W3CDTF">2016-02-15T00:31:10Z</dcterms:created>
  <dcterms:modified xsi:type="dcterms:W3CDTF">2016-05-09T03:32:51Z</dcterms:modified>
  <cp:category/>
</cp:coreProperties>
</file>