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658\Desktop\"/>
    </mc:Choice>
  </mc:AlternateContent>
  <workbookProtection workbookAlgorithmName="SHA-512" workbookHashValue="D7NNUdan+APdKbjzxm9YNX6q/W8pgXleYaLt/KzIQZC0n/3eJNoIQUEhluH024XcIhT6/JOrMzyspKs5H2WyVg==" workbookSaltValue="LR3tMjb8pz2X2XRtEvWDaA==" workbookSpinCount="100000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DP7" i="5"/>
  <c r="DO7" i="5"/>
  <c r="MA31" i="4" s="1"/>
  <c r="DN7" i="5"/>
  <c r="DM7" i="5"/>
  <c r="DL7" i="5"/>
  <c r="DK7" i="5"/>
  <c r="JC31" i="4" s="1"/>
  <c r="DI7" i="5"/>
  <c r="MI78" i="4" s="1"/>
  <c r="DH7" i="5"/>
  <c r="DG7" i="5"/>
  <c r="DF7" i="5"/>
  <c r="KP78" i="4" s="1"/>
  <c r="DE7" i="5"/>
  <c r="DD7" i="5"/>
  <c r="DC7" i="5"/>
  <c r="DB7" i="5"/>
  <c r="LE77" i="4" s="1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KO52" i="4" s="1"/>
  <c r="BR7" i="5"/>
  <c r="BQ7" i="5"/>
  <c r="BO7" i="5"/>
  <c r="BN7" i="5"/>
  <c r="GQ53" i="4" s="1"/>
  <c r="BM7" i="5"/>
  <c r="BL7" i="5"/>
  <c r="FE53" i="4" s="1"/>
  <c r="BK7" i="5"/>
  <c r="BJ7" i="5"/>
  <c r="BI7" i="5"/>
  <c r="BH7" i="5"/>
  <c r="BG7" i="5"/>
  <c r="BF7" i="5"/>
  <c r="BD7" i="5"/>
  <c r="BC7" i="5"/>
  <c r="BB7" i="5"/>
  <c r="BA7" i="5"/>
  <c r="AN53" i="4" s="1"/>
  <c r="AZ7" i="5"/>
  <c r="AY7" i="5"/>
  <c r="AX7" i="5"/>
  <c r="AW7" i="5"/>
  <c r="BG52" i="4" s="1"/>
  <c r="AV7" i="5"/>
  <c r="AU7" i="5"/>
  <c r="AS7" i="5"/>
  <c r="AR7" i="5"/>
  <c r="AQ7" i="5"/>
  <c r="AP7" i="5"/>
  <c r="AO7" i="5"/>
  <c r="AN7" i="5"/>
  <c r="HJ31" i="4" s="1"/>
  <c r="AM7" i="5"/>
  <c r="AL7" i="5"/>
  <c r="AK7" i="5"/>
  <c r="AJ7" i="5"/>
  <c r="EL31" i="4" s="1"/>
  <c r="AH7" i="5"/>
  <c r="AG7" i="5"/>
  <c r="AF7" i="5"/>
  <c r="AE7" i="5"/>
  <c r="AN32" i="4" s="1"/>
  <c r="AD7" i="5"/>
  <c r="AC7" i="5"/>
  <c r="AB7" i="5"/>
  <c r="AA7" i="5"/>
  <c r="BG31" i="4" s="1"/>
  <c r="Z7" i="5"/>
  <c r="Y7" i="5"/>
  <c r="X7" i="5"/>
  <c r="W7" i="5"/>
  <c r="JQ10" i="4" s="1"/>
  <c r="V7" i="5"/>
  <c r="U7" i="5"/>
  <c r="T7" i="5"/>
  <c r="S7" i="5"/>
  <c r="HX8" i="4" s="1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LT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LH53" i="4"/>
  <c r="KO53" i="4"/>
  <c r="JC53" i="4"/>
  <c r="HJ53" i="4"/>
  <c r="FX53" i="4"/>
  <c r="EL53" i="4"/>
  <c r="CS53" i="4"/>
  <c r="BZ53" i="4"/>
  <c r="BG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AN52" i="4"/>
  <c r="U52" i="4"/>
  <c r="MA32" i="4"/>
  <c r="KO32" i="4"/>
  <c r="JV32" i="4"/>
  <c r="JC32" i="4"/>
  <c r="HJ32" i="4"/>
  <c r="GQ32" i="4"/>
  <c r="FX32" i="4"/>
  <c r="FE32" i="4"/>
  <c r="EL32" i="4"/>
  <c r="CS32" i="4"/>
  <c r="BZ32" i="4"/>
  <c r="BG32" i="4"/>
  <c r="U32" i="4"/>
  <c r="LH31" i="4"/>
  <c r="KO31" i="4"/>
  <c r="JV31" i="4"/>
  <c r="GQ31" i="4"/>
  <c r="FX31" i="4"/>
  <c r="FE31" i="4"/>
  <c r="CS31" i="4"/>
  <c r="BZ31" i="4"/>
  <c r="AN31" i="4"/>
  <c r="U31" i="4"/>
  <c r="LJ10" i="4"/>
  <c r="HX10" i="4"/>
  <c r="DU10" i="4"/>
  <c r="CF10" i="4"/>
  <c r="AQ10" i="4"/>
  <c r="LJ8" i="4"/>
  <c r="JQ8" i="4"/>
  <c r="DU8" i="4"/>
  <c r="CF8" i="4"/>
  <c r="AQ8" i="4"/>
  <c r="B8" i="4"/>
  <c r="BZ76" i="4" l="1"/>
  <c r="MI76" i="4"/>
  <c r="HJ51" i="4"/>
  <c r="MA30" i="4"/>
  <c r="IT76" i="4"/>
  <c r="CS51" i="4"/>
  <c r="HJ30" i="4"/>
  <c r="MA51" i="4"/>
  <c r="CS30" i="4"/>
  <c r="C11" i="5"/>
  <c r="D11" i="5"/>
  <c r="E11" i="5"/>
  <c r="B11" i="5"/>
  <c r="BZ30" i="4" l="1"/>
  <c r="BK76" i="4"/>
  <c r="LH51" i="4"/>
  <c r="BZ51" i="4"/>
  <c r="GQ30" i="4"/>
  <c r="LT76" i="4"/>
  <c r="GQ51" i="4"/>
  <c r="LH30" i="4"/>
  <c r="IE76" i="4"/>
  <c r="HP76" i="4"/>
  <c r="BG30" i="4"/>
  <c r="AV76" i="4"/>
  <c r="KO51" i="4"/>
  <c r="FX30" i="4"/>
  <c r="LE76" i="4"/>
  <c r="FX51" i="4"/>
  <c r="KO30" i="4"/>
  <c r="BG51" i="4"/>
  <c r="KP76" i="4"/>
  <c r="HA76" i="4"/>
  <c r="AN51" i="4"/>
  <c r="FE30" i="4"/>
  <c r="AG76" i="4"/>
  <c r="JV51" i="4"/>
  <c r="FE51" i="4"/>
  <c r="AN30" i="4"/>
  <c r="JV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<sst xmlns="http://schemas.openxmlformats.org/spreadsheetml/2006/main" count="286" uniqueCount="136">
  <si>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</si>
  <si>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</si>
  <si>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</si>
  <si>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</si>
  <si>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</si>
  <si>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</si>
  <si>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</si>
  <si>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</si>
  <si>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</si>
  <si>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</si>
  <si>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</si>
  <si>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</si>
  <si>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</si>
  <si>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</si>
  <si>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</si>
  <si>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</si>
  <si>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</si>
  <si>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</si>
  <si>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</si>
  <si>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</si>
  <si>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</si>
  <si>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</si>
  <si>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</si>
  <si>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</si>
  <si>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</si>
  <si>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</si>
  <si>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</si>
  <si>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</si>
  <si>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</si>
  <si>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</si>
  <si>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</si>
  <si>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</si>
  <si>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</si>
  <si>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</si>
  <si>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</si>
  <si>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</si>
  <si>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</si>
  <si>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</si>
  <si>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</si>
  <si>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</si>
  <si>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</si>
  <si>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</si>
  <si>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</si>
  <si>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</si>
  <si>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</si>
  <si>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</si>
  <si>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</si>
  <si>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</si>
  <si>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</si>
  <si>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</si>
  <si>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</si>
  <si>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</si>
  <si>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</si>
  <si>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</si>
  <si>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</si>
  <si>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</si>
  <si>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</si>
  <si>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</si>
  <si>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</si>
  <si>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</si>
  <si>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</si>
  <si>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</si>
  <si>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</si>
  <si>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</si>
  <si>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</si>
  <si>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</si>
  <si>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</si>
  <si>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</si>
  <si>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</si>
  <si>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</si>
  <si>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</si>
  <si>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</si>
  <si>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</si>
  <si>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</si>
  <si>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</si>
  <si>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</si>
  <si>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</si>
  <si>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</si>
  <si>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</si>
  <si>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</si>
  <si>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</si>
  <si>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</si>
  <si>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</si>
  <si>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</si>
  <si>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</si>
  <si>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</si>
  <si>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</si>
  <si>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</si>
  <si>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</si>
  <si>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</si>
  <si>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</si>
  <si>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</si>
  <si>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</si>
  <si>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</si>
  <si>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</si>
  <si>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</si>
  <si>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</si>
  <si>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</si>
  <si>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</si>
  <si>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</si>
  <si>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</si>
  <si>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</si>
  <si>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</si>
  <si>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</si>
  <si>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</si>
  <si>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</si>
  <si>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</si>
  <si>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</si>
  <si>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</si>
  <si>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</si>
  <si>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</si>
  <si>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</si>
  <si>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</si>
  <si>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</si>
  <si>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青森県　青森市</t>
  </si>
  <si>
    <t>アウガ駐車場</t>
  </si>
  <si>
    <t>法非適用</t>
  </si>
  <si>
    <t>駐車場整備事業</t>
  </si>
  <si>
    <t>-</t>
  </si>
  <si>
    <t>Ａ１Ｂ２</t>
  </si>
  <si>
    <t>該当数値なし</t>
  </si>
  <si>
    <t>届出駐車場</t>
  </si>
  <si>
    <t>立体式</t>
  </si>
  <si>
    <t>公共施設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</si>
  <si>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</si>
  <si>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</si>
  <si>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</si>
  <si>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</si>
  <si>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</si>
  <si>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</si>
  <si>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</si>
  <si>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自治体職員</t>
    <rPh sb="0" eb="3">
      <t>ジチタイ</t>
    </rPh>
    <rPh sb="3" eb="5">
      <t>ショクイン</t>
    </rPh>
    <phoneticPr fontId="6"/>
  </si>
  <si>
    <t>　アウガ駐車場は、市民図書館などの公共施設のみならず、中心市街地活性化のため、広く一般の方にご利用いただく駐車場として、市が管理・運営を行っており、収益的収支比率は60％程度で推移している。
　今後においても、サービスの水準や施策上の取り組みを維持しながらも、経費削減等に努めていく。</t>
    <rPh sb="4" eb="7">
      <t>チュウシャジョウ</t>
    </rPh>
    <rPh sb="9" eb="11">
      <t>シミン</t>
    </rPh>
    <rPh sb="11" eb="14">
      <t>トショカン</t>
    </rPh>
    <rPh sb="74" eb="76">
      <t>シュウエキ</t>
    </rPh>
    <rPh sb="76" eb="77">
      <t>テキ</t>
    </rPh>
    <rPh sb="77" eb="79">
      <t>シュウシ</t>
    </rPh>
    <rPh sb="79" eb="81">
      <t>ヒリツ</t>
    </rPh>
    <rPh sb="85" eb="87">
      <t>テイド</t>
    </rPh>
    <phoneticPr fontId="6"/>
  </si>
  <si>
    <t>　当該施設は駐車場としての需要は高く、今後においても、サービスの水準や施策上の取り組みを維持しながらも、経費削減等に努めていく。</t>
    <rPh sb="1" eb="3">
      <t>トウガイ</t>
    </rPh>
    <rPh sb="3" eb="5">
      <t>シセツ</t>
    </rPh>
    <rPh sb="6" eb="8">
      <t>チュウシャ</t>
    </rPh>
    <rPh sb="8" eb="9">
      <t>ジョウ</t>
    </rPh>
    <rPh sb="13" eb="15">
      <t>ジュヨウ</t>
    </rPh>
    <rPh sb="16" eb="17">
      <t>タカ</t>
    </rPh>
    <phoneticPr fontId="6"/>
  </si>
  <si>
    <t>　企業債残高対料金収入比率は660％と高くなっているものの、年々減少傾向にあり、料金収入の確保、投資的経費の抑制に努めていく。</t>
    <rPh sb="1" eb="3">
      <t>キギョウ</t>
    </rPh>
    <rPh sb="3" eb="4">
      <t>サイ</t>
    </rPh>
    <rPh sb="4" eb="6">
      <t>ザンダカ</t>
    </rPh>
    <rPh sb="6" eb="7">
      <t>タイ</t>
    </rPh>
    <rPh sb="7" eb="9">
      <t>リョウキン</t>
    </rPh>
    <rPh sb="9" eb="11">
      <t>シュウニュウ</t>
    </rPh>
    <rPh sb="11" eb="13">
      <t>ヒリツ</t>
    </rPh>
    <rPh sb="19" eb="20">
      <t>タカ</t>
    </rPh>
    <phoneticPr fontId="6"/>
  </si>
  <si>
    <t>　利用状況は、稼働率が100％以上であり、需要は高いものとなっている。</t>
    <rPh sb="1" eb="3">
      <t>リヨウ</t>
    </rPh>
    <rPh sb="3" eb="5">
      <t>ジョウキョウ</t>
    </rPh>
    <rPh sb="7" eb="9">
      <t>カドウ</t>
    </rPh>
    <rPh sb="9" eb="10">
      <t>リツ</t>
    </rPh>
    <rPh sb="15" eb="17">
      <t>イジョウ</t>
    </rPh>
    <rPh sb="21" eb="23">
      <t>ジュヨウ</t>
    </rPh>
    <rPh sb="24" eb="25">
      <t>タカ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</si>
</sst>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58.9</c:v>
                </c:pt>
                <c:pt idx="2">
                  <c:v>60.2</c:v>
                </c:pt>
                <c:pt idx="3">
                  <c:v>64.900000000000006</c:v>
                </c:pt>
                <c:pt idx="4">
                  <c:v>64.2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57760"/>
        <c:axId val="105758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522.6</c:v>
                </c:pt>
                <c:pt idx="1">
                  <c:v>167.5</c:v>
                </c:pt>
                <c:pt idx="2">
                  <c:v>161.30000000000001</c:v>
                </c:pt>
                <c:pt idx="3">
                  <c:v>184.6</c:v>
                </c:pt>
                <c:pt idx="4">
                  <c:v>208.2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57760"/>
        <c:axId val="105758152"/>
      </c:lineChart>
      <c:dateAx>
        <c:axId val="10575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58152"/>
        <c:crosses val="autoZero"/>
        <c:auto val="1"/>
        <c:lblOffset val="100"/>
        <c:baseTimeUnit val="years"/>
      </c:dateAx>
      <c:valAx>
        <c:axId val="105758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5757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833</c:v>
                </c:pt>
                <c:pt idx="1">
                  <c:v>801.1</c:v>
                </c:pt>
                <c:pt idx="2">
                  <c:v>762.5</c:v>
                </c:pt>
                <c:pt idx="3">
                  <c:v>706</c:v>
                </c:pt>
                <c:pt idx="4">
                  <c:v>661.8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58936"/>
        <c:axId val="10575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478.3</c:v>
                </c:pt>
                <c:pt idx="1">
                  <c:v>218.9</c:v>
                </c:pt>
                <c:pt idx="2">
                  <c:v>198.4</c:v>
                </c:pt>
                <c:pt idx="3">
                  <c:v>166.3</c:v>
                </c:pt>
                <c:pt idx="4">
                  <c:v>161.6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58936"/>
        <c:axId val="105759328"/>
      </c:lineChart>
      <c:dateAx>
        <c:axId val="105758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59328"/>
        <c:crosses val="autoZero"/>
        <c:auto val="1"/>
        <c:lblOffset val="100"/>
        <c:baseTimeUnit val="years"/>
      </c:dateAx>
      <c:valAx>
        <c:axId val="10575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5758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32696"/>
        <c:axId val="17463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32696"/>
        <c:axId val="174633088"/>
      </c:lineChart>
      <c:dateAx>
        <c:axId val="174632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633088"/>
        <c:crosses val="autoZero"/>
        <c:auto val="1"/>
        <c:lblOffset val="100"/>
        <c:baseTimeUnit val="years"/>
      </c:dateAx>
      <c:valAx>
        <c:axId val="17463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4632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33872"/>
        <c:axId val="174634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33872"/>
        <c:axId val="174634264"/>
      </c:lineChart>
      <c:dateAx>
        <c:axId val="17463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634264"/>
        <c:crosses val="autoZero"/>
        <c:auto val="1"/>
        <c:lblOffset val="100"/>
        <c:baseTimeUnit val="years"/>
      </c:dateAx>
      <c:valAx>
        <c:axId val="174634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4633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57.4</c:v>
                </c:pt>
                <c:pt idx="1">
                  <c:v>57.3</c:v>
                </c:pt>
                <c:pt idx="2">
                  <c:v>62.3</c:v>
                </c:pt>
                <c:pt idx="3">
                  <c:v>70</c:v>
                </c:pt>
                <c:pt idx="4">
                  <c:v>73.5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67912"/>
        <c:axId val="17466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12.9</c:v>
                </c:pt>
                <c:pt idx="1">
                  <c:v>12.3</c:v>
                </c:pt>
                <c:pt idx="2">
                  <c:v>14.6</c:v>
                </c:pt>
                <c:pt idx="3">
                  <c:v>14.1</c:v>
                </c:pt>
                <c:pt idx="4">
                  <c:v>11.9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67912"/>
        <c:axId val="174668304"/>
      </c:lineChart>
      <c:dateAx>
        <c:axId val="174667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668304"/>
        <c:crosses val="autoZero"/>
        <c:auto val="1"/>
        <c:lblOffset val="100"/>
        <c:baseTimeUnit val="years"/>
      </c:dateAx>
      <c:valAx>
        <c:axId val="17466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4667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380</c:v>
                </c:pt>
                <c:pt idx="1">
                  <c:v>396</c:v>
                </c:pt>
                <c:pt idx="2">
                  <c:v>461</c:v>
                </c:pt>
                <c:pt idx="3">
                  <c:v>585</c:v>
                </c:pt>
                <c:pt idx="4">
                  <c:v>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69088"/>
        <c:axId val="174669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171</c:v>
                </c:pt>
                <c:pt idx="1">
                  <c:v>125</c:v>
                </c:pt>
                <c:pt idx="2">
                  <c:v>211</c:v>
                </c:pt>
                <c:pt idx="3">
                  <c:v>118</c:v>
                </c:pt>
                <c:pt idx="4">
                  <c:v>104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69088"/>
        <c:axId val="174669480"/>
      </c:lineChart>
      <c:dateAx>
        <c:axId val="17466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669480"/>
        <c:crosses val="autoZero"/>
        <c:auto val="1"/>
        <c:lblOffset val="100"/>
        <c:baseTimeUnit val="years"/>
      </c:dateAx>
      <c:valAx>
        <c:axId val="174669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74669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231</c:v>
                </c:pt>
                <c:pt idx="1">
                  <c:v>219.3</c:v>
                </c:pt>
                <c:pt idx="2">
                  <c:v>205.9</c:v>
                </c:pt>
                <c:pt idx="3">
                  <c:v>195.6</c:v>
                </c:pt>
                <c:pt idx="4">
                  <c:v>176.8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70264"/>
        <c:axId val="17467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139.4</c:v>
                </c:pt>
                <c:pt idx="1">
                  <c:v>142.6</c:v>
                </c:pt>
                <c:pt idx="2">
                  <c:v>138.5</c:v>
                </c:pt>
                <c:pt idx="3">
                  <c:v>139.1</c:v>
                </c:pt>
                <c:pt idx="4">
                  <c:v>137.1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70264"/>
        <c:axId val="174670656"/>
      </c:lineChart>
      <c:dateAx>
        <c:axId val="174670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670656"/>
        <c:crosses val="autoZero"/>
        <c:auto val="1"/>
        <c:lblOffset val="100"/>
        <c:baseTimeUnit val="years"/>
      </c:dateAx>
      <c:valAx>
        <c:axId val="17467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4670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-73.3</c:v>
                </c:pt>
                <c:pt idx="1">
                  <c:v>-86</c:v>
                </c:pt>
                <c:pt idx="2">
                  <c:v>-105.9</c:v>
                </c:pt>
                <c:pt idx="3">
                  <c:v>-154.19999999999999</c:v>
                </c:pt>
                <c:pt idx="4">
                  <c:v>-191.1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41752"/>
        <c:axId val="17434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35.799999999999997</c:v>
                </c:pt>
                <c:pt idx="1">
                  <c:v>37</c:v>
                </c:pt>
                <c:pt idx="2">
                  <c:v>40.200000000000003</c:v>
                </c:pt>
                <c:pt idx="3">
                  <c:v>43.1</c:v>
                </c:pt>
                <c:pt idx="4">
                  <c:v>42.8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41752"/>
        <c:axId val="174342144"/>
      </c:lineChart>
      <c:dateAx>
        <c:axId val="174341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342144"/>
        <c:crosses val="autoZero"/>
        <c:auto val="1"/>
        <c:lblOffset val="100"/>
        <c:baseTimeUnit val="years"/>
      </c:dateAx>
      <c:valAx>
        <c:axId val="17434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4341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-64853</c:v>
                </c:pt>
                <c:pt idx="1">
                  <c:v>-70721</c:v>
                </c:pt>
                <c:pt idx="2">
                  <c:v>-80886</c:v>
                </c:pt>
                <c:pt idx="3">
                  <c:v>-110384</c:v>
                </c:pt>
                <c:pt idx="4">
                  <c:v>-119053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42928"/>
        <c:axId val="174343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22849</c:v>
                </c:pt>
                <c:pt idx="1">
                  <c:v>22692</c:v>
                </c:pt>
                <c:pt idx="2">
                  <c:v>20190</c:v>
                </c:pt>
                <c:pt idx="3">
                  <c:v>23532</c:v>
                </c:pt>
                <c:pt idx="4">
                  <c:v>24251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42928"/>
        <c:axId val="174343320"/>
      </c:lineChart>
      <c:dateAx>
        <c:axId val="17434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343320"/>
        <c:crosses val="autoZero"/>
        <c:auto val="1"/>
        <c:lblOffset val="100"/>
        <c:baseTimeUnit val="years"/>
      </c:dateAx>
      <c:valAx>
        <c:axId val="174343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74342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Z1" zoomScale="70" zoomScaleNormal="70" zoomScaleSheetLayoutView="70" workbookViewId="0">
      <selection activeCell="ND66" sqref="ND66:NR82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青森県青森市　アウガ駐車場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Ａ１Ｂ２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131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16461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届出駐車場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16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522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210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132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62.5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58.9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60.2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64.900000000000006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64.2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57.4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57.3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62.3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70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73.5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231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219.3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205.9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195.6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176.8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522.6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167.5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161.30000000000001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184.6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208.2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12.9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12.3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14.6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14.1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11.9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139.4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142.6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138.5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139.1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137.1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134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135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380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396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461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585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675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-73.3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-86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-105.9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-154.19999999999999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-191.1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-64853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-70721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-80886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-110384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-119053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171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125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211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118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104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35.799999999999997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37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40.200000000000003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43.1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42.8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22849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22692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20190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23532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24251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133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2118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833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801.1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762.5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706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661.8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478.3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218.9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198.4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166.3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161.6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OPUEMjcMjbA+Fb5Q502B3W5bdTXVTnQX4tx0WK4cncOR7dTRTlhRyYmOhA1F2FQOWw+6Z50rHlqpqNNoMpm9lQ==" saltValue="B0u5mvmJyWU7OnenN1w3oQ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22012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5</v>
      </c>
      <c r="H6" s="61" t="str">
        <f>SUBSTITUTE(H8,"　","")</f>
        <v>青森県青森市</v>
      </c>
      <c r="I6" s="61" t="str">
        <f t="shared" si="1"/>
        <v>アウガ駐車場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Ａ１Ｂ２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立体式</v>
      </c>
      <c r="R6" s="64">
        <f t="shared" si="1"/>
        <v>16</v>
      </c>
      <c r="S6" s="63" t="str">
        <f t="shared" si="1"/>
        <v>公共施設</v>
      </c>
      <c r="T6" s="63" t="str">
        <f t="shared" si="1"/>
        <v>無</v>
      </c>
      <c r="U6" s="64">
        <f t="shared" si="1"/>
        <v>16461</v>
      </c>
      <c r="V6" s="64">
        <f t="shared" si="1"/>
        <v>522</v>
      </c>
      <c r="W6" s="64">
        <f t="shared" si="1"/>
        <v>210</v>
      </c>
      <c r="X6" s="63" t="str">
        <f t="shared" si="1"/>
        <v>導入なし</v>
      </c>
      <c r="Y6" s="65">
        <f>IF(Y8="-",NA(),Y8)</f>
        <v>62.5</v>
      </c>
      <c r="Z6" s="65">
        <f t="shared" ref="Z6:AH6" si="2">IF(Z8="-",NA(),Z8)</f>
        <v>58.9</v>
      </c>
      <c r="AA6" s="65">
        <f t="shared" si="2"/>
        <v>60.2</v>
      </c>
      <c r="AB6" s="65">
        <f t="shared" si="2"/>
        <v>64.900000000000006</v>
      </c>
      <c r="AC6" s="65">
        <f t="shared" si="2"/>
        <v>64.2</v>
      </c>
      <c r="AD6" s="65">
        <f t="shared" si="2"/>
        <v>522.6</v>
      </c>
      <c r="AE6" s="65">
        <f t="shared" si="2"/>
        <v>167.5</v>
      </c>
      <c r="AF6" s="65">
        <f t="shared" si="2"/>
        <v>161.30000000000001</v>
      </c>
      <c r="AG6" s="65">
        <f t="shared" si="2"/>
        <v>184.6</v>
      </c>
      <c r="AH6" s="65">
        <f t="shared" si="2"/>
        <v>208.2</v>
      </c>
      <c r="AI6" s="62" t="str">
        <f>IF(AI8="-","",IF(AI8="-","【-】","【"&amp;SUBSTITUTE(TEXT(AI8,"#,##0.0"),"-","△")&amp;"】"))</f>
        <v>【275.4】</v>
      </c>
      <c r="AJ6" s="65">
        <f>IF(AJ8="-",NA(),AJ8)</f>
        <v>57.4</v>
      </c>
      <c r="AK6" s="65">
        <f t="shared" ref="AK6:AS6" si="3">IF(AK8="-",NA(),AK8)</f>
        <v>57.3</v>
      </c>
      <c r="AL6" s="65">
        <f t="shared" si="3"/>
        <v>62.3</v>
      </c>
      <c r="AM6" s="65">
        <f t="shared" si="3"/>
        <v>70</v>
      </c>
      <c r="AN6" s="65">
        <f t="shared" si="3"/>
        <v>73.5</v>
      </c>
      <c r="AO6" s="65">
        <f t="shared" si="3"/>
        <v>12.9</v>
      </c>
      <c r="AP6" s="65">
        <f t="shared" si="3"/>
        <v>12.3</v>
      </c>
      <c r="AQ6" s="65">
        <f t="shared" si="3"/>
        <v>14.6</v>
      </c>
      <c r="AR6" s="65">
        <f t="shared" si="3"/>
        <v>14.1</v>
      </c>
      <c r="AS6" s="65">
        <f t="shared" si="3"/>
        <v>11.9</v>
      </c>
      <c r="AT6" s="62" t="str">
        <f>IF(AT8="-","",IF(AT8="-","【-】","【"&amp;SUBSTITUTE(TEXT(AT8,"#,##0.0"),"-","△")&amp;"】"))</f>
        <v>【13.3】</v>
      </c>
      <c r="AU6" s="66">
        <f>IF(AU8="-",NA(),AU8)</f>
        <v>380</v>
      </c>
      <c r="AV6" s="66">
        <f t="shared" ref="AV6:BD6" si="4">IF(AV8="-",NA(),AV8)</f>
        <v>396</v>
      </c>
      <c r="AW6" s="66">
        <f t="shared" si="4"/>
        <v>461</v>
      </c>
      <c r="AX6" s="66">
        <f t="shared" si="4"/>
        <v>585</v>
      </c>
      <c r="AY6" s="66">
        <f t="shared" si="4"/>
        <v>675</v>
      </c>
      <c r="AZ6" s="66">
        <f t="shared" si="4"/>
        <v>171</v>
      </c>
      <c r="BA6" s="66">
        <f t="shared" si="4"/>
        <v>125</v>
      </c>
      <c r="BB6" s="66">
        <f t="shared" si="4"/>
        <v>211</v>
      </c>
      <c r="BC6" s="66">
        <f t="shared" si="4"/>
        <v>118</v>
      </c>
      <c r="BD6" s="66">
        <f t="shared" si="4"/>
        <v>104</v>
      </c>
      <c r="BE6" s="64" t="str">
        <f>IF(BE8="-","",IF(BE8="-","【-】","【"&amp;SUBSTITUTE(TEXT(BE8,"#,##0"),"-","△")&amp;"】"))</f>
        <v>【140】</v>
      </c>
      <c r="BF6" s="65">
        <f>IF(BF8="-",NA(),BF8)</f>
        <v>-73.3</v>
      </c>
      <c r="BG6" s="65">
        <f t="shared" ref="BG6:BO6" si="5">IF(BG8="-",NA(),BG8)</f>
        <v>-86</v>
      </c>
      <c r="BH6" s="65">
        <f t="shared" si="5"/>
        <v>-105.9</v>
      </c>
      <c r="BI6" s="65">
        <f t="shared" si="5"/>
        <v>-154.19999999999999</v>
      </c>
      <c r="BJ6" s="65">
        <f t="shared" si="5"/>
        <v>-191.1</v>
      </c>
      <c r="BK6" s="65">
        <f t="shared" si="5"/>
        <v>35.799999999999997</v>
      </c>
      <c r="BL6" s="65">
        <f t="shared" si="5"/>
        <v>37</v>
      </c>
      <c r="BM6" s="65">
        <f t="shared" si="5"/>
        <v>40.200000000000003</v>
      </c>
      <c r="BN6" s="65">
        <f t="shared" si="5"/>
        <v>43.1</v>
      </c>
      <c r="BO6" s="65">
        <f t="shared" si="5"/>
        <v>42.8</v>
      </c>
      <c r="BP6" s="62" t="str">
        <f>IF(BP8="-","",IF(BP8="-","【-】","【"&amp;SUBSTITUTE(TEXT(BP8,"#,##0.0"),"-","△")&amp;"】"))</f>
        <v>【45.2】</v>
      </c>
      <c r="BQ6" s="66">
        <f>IF(BQ8="-",NA(),BQ8)</f>
        <v>-64853</v>
      </c>
      <c r="BR6" s="66">
        <f t="shared" ref="BR6:BZ6" si="6">IF(BR8="-",NA(),BR8)</f>
        <v>-70721</v>
      </c>
      <c r="BS6" s="66">
        <f t="shared" si="6"/>
        <v>-80886</v>
      </c>
      <c r="BT6" s="66">
        <f t="shared" si="6"/>
        <v>-110384</v>
      </c>
      <c r="BU6" s="66">
        <f t="shared" si="6"/>
        <v>-119053</v>
      </c>
      <c r="BV6" s="66">
        <f t="shared" si="6"/>
        <v>22849</v>
      </c>
      <c r="BW6" s="66">
        <f t="shared" si="6"/>
        <v>22692</v>
      </c>
      <c r="BX6" s="66">
        <f t="shared" si="6"/>
        <v>20190</v>
      </c>
      <c r="BY6" s="66">
        <f t="shared" si="6"/>
        <v>23532</v>
      </c>
      <c r="BZ6" s="66">
        <f t="shared" si="6"/>
        <v>24251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2118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833</v>
      </c>
      <c r="DA6" s="65">
        <f t="shared" ref="DA6:DI6" si="8">IF(DA8="-",NA(),DA8)</f>
        <v>801.1</v>
      </c>
      <c r="DB6" s="65">
        <f t="shared" si="8"/>
        <v>762.5</v>
      </c>
      <c r="DC6" s="65">
        <f t="shared" si="8"/>
        <v>706</v>
      </c>
      <c r="DD6" s="65">
        <f t="shared" si="8"/>
        <v>661.8</v>
      </c>
      <c r="DE6" s="65">
        <f t="shared" si="8"/>
        <v>478.3</v>
      </c>
      <c r="DF6" s="65">
        <f t="shared" si="8"/>
        <v>218.9</v>
      </c>
      <c r="DG6" s="65">
        <f t="shared" si="8"/>
        <v>198.4</v>
      </c>
      <c r="DH6" s="65">
        <f t="shared" si="8"/>
        <v>166.3</v>
      </c>
      <c r="DI6" s="65">
        <f t="shared" si="8"/>
        <v>161.6</v>
      </c>
      <c r="DJ6" s="62" t="str">
        <f>IF(DJ8="-","",IF(DJ8="-","【-】","【"&amp;SUBSTITUTE(TEXT(DJ8,"#,##0.0"),"-","△")&amp;"】"))</f>
        <v>【122.6】</v>
      </c>
      <c r="DK6" s="65">
        <f>IF(DK8="-",NA(),DK8)</f>
        <v>231</v>
      </c>
      <c r="DL6" s="65">
        <f t="shared" ref="DL6:DT6" si="9">IF(DL8="-",NA(),DL8)</f>
        <v>219.3</v>
      </c>
      <c r="DM6" s="65">
        <f t="shared" si="9"/>
        <v>205.9</v>
      </c>
      <c r="DN6" s="65">
        <f t="shared" si="9"/>
        <v>195.6</v>
      </c>
      <c r="DO6" s="65">
        <f t="shared" si="9"/>
        <v>176.8</v>
      </c>
      <c r="DP6" s="65">
        <f t="shared" si="9"/>
        <v>139.4</v>
      </c>
      <c r="DQ6" s="65">
        <f t="shared" si="9"/>
        <v>142.6</v>
      </c>
      <c r="DR6" s="65">
        <f t="shared" si="9"/>
        <v>138.5</v>
      </c>
      <c r="DS6" s="65">
        <f t="shared" si="9"/>
        <v>139.1</v>
      </c>
      <c r="DT6" s="65">
        <f t="shared" si="9"/>
        <v>137.1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22012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5</v>
      </c>
      <c r="H7" s="61" t="str">
        <f t="shared" si="10"/>
        <v>青森県　青森市</v>
      </c>
      <c r="I7" s="61" t="str">
        <f t="shared" si="10"/>
        <v>アウガ駐車場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Ａ１Ｂ２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立体式</v>
      </c>
      <c r="R7" s="64">
        <f t="shared" si="10"/>
        <v>16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16461</v>
      </c>
      <c r="V7" s="64">
        <f t="shared" si="10"/>
        <v>522</v>
      </c>
      <c r="W7" s="64">
        <f t="shared" si="10"/>
        <v>210</v>
      </c>
      <c r="X7" s="63" t="str">
        <f t="shared" si="10"/>
        <v>導入なし</v>
      </c>
      <c r="Y7" s="65">
        <f>Y8</f>
        <v>62.5</v>
      </c>
      <c r="Z7" s="65">
        <f t="shared" ref="Z7:AH7" si="11">Z8</f>
        <v>58.9</v>
      </c>
      <c r="AA7" s="65">
        <f t="shared" si="11"/>
        <v>60.2</v>
      </c>
      <c r="AB7" s="65">
        <f t="shared" si="11"/>
        <v>64.900000000000006</v>
      </c>
      <c r="AC7" s="65">
        <f t="shared" si="11"/>
        <v>64.2</v>
      </c>
      <c r="AD7" s="65">
        <f t="shared" si="11"/>
        <v>522.6</v>
      </c>
      <c r="AE7" s="65">
        <f t="shared" si="11"/>
        <v>167.5</v>
      </c>
      <c r="AF7" s="65">
        <f t="shared" si="11"/>
        <v>161.30000000000001</v>
      </c>
      <c r="AG7" s="65">
        <f t="shared" si="11"/>
        <v>184.6</v>
      </c>
      <c r="AH7" s="65">
        <f t="shared" si="11"/>
        <v>208.2</v>
      </c>
      <c r="AI7" s="62"/>
      <c r="AJ7" s="65">
        <f>AJ8</f>
        <v>57.4</v>
      </c>
      <c r="AK7" s="65">
        <f t="shared" ref="AK7:AS7" si="12">AK8</f>
        <v>57.3</v>
      </c>
      <c r="AL7" s="65">
        <f t="shared" si="12"/>
        <v>62.3</v>
      </c>
      <c r="AM7" s="65">
        <f t="shared" si="12"/>
        <v>70</v>
      </c>
      <c r="AN7" s="65">
        <f t="shared" si="12"/>
        <v>73.5</v>
      </c>
      <c r="AO7" s="65">
        <f t="shared" si="12"/>
        <v>12.9</v>
      </c>
      <c r="AP7" s="65">
        <f t="shared" si="12"/>
        <v>12.3</v>
      </c>
      <c r="AQ7" s="65">
        <f t="shared" si="12"/>
        <v>14.6</v>
      </c>
      <c r="AR7" s="65">
        <f t="shared" si="12"/>
        <v>14.1</v>
      </c>
      <c r="AS7" s="65">
        <f t="shared" si="12"/>
        <v>11.9</v>
      </c>
      <c r="AT7" s="62"/>
      <c r="AU7" s="66">
        <f>AU8</f>
        <v>380</v>
      </c>
      <c r="AV7" s="66">
        <f t="shared" ref="AV7:BD7" si="13">AV8</f>
        <v>396</v>
      </c>
      <c r="AW7" s="66">
        <f t="shared" si="13"/>
        <v>461</v>
      </c>
      <c r="AX7" s="66">
        <f t="shared" si="13"/>
        <v>585</v>
      </c>
      <c r="AY7" s="66">
        <f t="shared" si="13"/>
        <v>675</v>
      </c>
      <c r="AZ7" s="66">
        <f t="shared" si="13"/>
        <v>171</v>
      </c>
      <c r="BA7" s="66">
        <f t="shared" si="13"/>
        <v>125</v>
      </c>
      <c r="BB7" s="66">
        <f t="shared" si="13"/>
        <v>211</v>
      </c>
      <c r="BC7" s="66">
        <f t="shared" si="13"/>
        <v>118</v>
      </c>
      <c r="BD7" s="66">
        <f t="shared" si="13"/>
        <v>104</v>
      </c>
      <c r="BE7" s="64"/>
      <c r="BF7" s="65">
        <f>BF8</f>
        <v>-73.3</v>
      </c>
      <c r="BG7" s="65">
        <f t="shared" ref="BG7:BO7" si="14">BG8</f>
        <v>-86</v>
      </c>
      <c r="BH7" s="65">
        <f t="shared" si="14"/>
        <v>-105.9</v>
      </c>
      <c r="BI7" s="65">
        <f t="shared" si="14"/>
        <v>-154.19999999999999</v>
      </c>
      <c r="BJ7" s="65">
        <f t="shared" si="14"/>
        <v>-191.1</v>
      </c>
      <c r="BK7" s="65">
        <f t="shared" si="14"/>
        <v>35.799999999999997</v>
      </c>
      <c r="BL7" s="65">
        <f t="shared" si="14"/>
        <v>37</v>
      </c>
      <c r="BM7" s="65">
        <f t="shared" si="14"/>
        <v>40.200000000000003</v>
      </c>
      <c r="BN7" s="65">
        <f t="shared" si="14"/>
        <v>43.1</v>
      </c>
      <c r="BO7" s="65">
        <f t="shared" si="14"/>
        <v>42.8</v>
      </c>
      <c r="BP7" s="62"/>
      <c r="BQ7" s="66">
        <f>BQ8</f>
        <v>-64853</v>
      </c>
      <c r="BR7" s="66">
        <f t="shared" ref="BR7:BZ7" si="15">BR8</f>
        <v>-70721</v>
      </c>
      <c r="BS7" s="66">
        <f t="shared" si="15"/>
        <v>-80886</v>
      </c>
      <c r="BT7" s="66">
        <f t="shared" si="15"/>
        <v>-110384</v>
      </c>
      <c r="BU7" s="66">
        <f t="shared" si="15"/>
        <v>-119053</v>
      </c>
      <c r="BV7" s="66">
        <f t="shared" si="15"/>
        <v>22849</v>
      </c>
      <c r="BW7" s="66">
        <f t="shared" si="15"/>
        <v>22692</v>
      </c>
      <c r="BX7" s="66">
        <f t="shared" si="15"/>
        <v>20190</v>
      </c>
      <c r="BY7" s="66">
        <f t="shared" si="15"/>
        <v>23532</v>
      </c>
      <c r="BZ7" s="66">
        <f t="shared" si="15"/>
        <v>24251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2118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113</v>
      </c>
      <c r="CY7" s="62"/>
      <c r="CZ7" s="65">
        <f>CZ8</f>
        <v>833</v>
      </c>
      <c r="DA7" s="65">
        <f t="shared" ref="DA7:DI7" si="16">DA8</f>
        <v>801.1</v>
      </c>
      <c r="DB7" s="65">
        <f t="shared" si="16"/>
        <v>762.5</v>
      </c>
      <c r="DC7" s="65">
        <f t="shared" si="16"/>
        <v>706</v>
      </c>
      <c r="DD7" s="65">
        <f t="shared" si="16"/>
        <v>661.8</v>
      </c>
      <c r="DE7" s="65">
        <f t="shared" si="16"/>
        <v>478.3</v>
      </c>
      <c r="DF7" s="65">
        <f t="shared" si="16"/>
        <v>218.9</v>
      </c>
      <c r="DG7" s="65">
        <f t="shared" si="16"/>
        <v>198.4</v>
      </c>
      <c r="DH7" s="65">
        <f t="shared" si="16"/>
        <v>166.3</v>
      </c>
      <c r="DI7" s="65">
        <f t="shared" si="16"/>
        <v>161.6</v>
      </c>
      <c r="DJ7" s="62"/>
      <c r="DK7" s="65">
        <f>DK8</f>
        <v>231</v>
      </c>
      <c r="DL7" s="65">
        <f t="shared" ref="DL7:DT7" si="17">DL8</f>
        <v>219.3</v>
      </c>
      <c r="DM7" s="65">
        <f t="shared" si="17"/>
        <v>205.9</v>
      </c>
      <c r="DN7" s="65">
        <f t="shared" si="17"/>
        <v>195.6</v>
      </c>
      <c r="DO7" s="65">
        <f t="shared" si="17"/>
        <v>176.8</v>
      </c>
      <c r="DP7" s="65">
        <f t="shared" si="17"/>
        <v>139.4</v>
      </c>
      <c r="DQ7" s="65">
        <f t="shared" si="17"/>
        <v>142.6</v>
      </c>
      <c r="DR7" s="65">
        <f t="shared" si="17"/>
        <v>138.5</v>
      </c>
      <c r="DS7" s="65">
        <f t="shared" si="17"/>
        <v>139.1</v>
      </c>
      <c r="DT7" s="65">
        <f t="shared" si="17"/>
        <v>137.1</v>
      </c>
      <c r="DU7" s="62"/>
    </row>
    <row r="8" spans="1:125" s="67" customFormat="1">
      <c r="A8" s="50"/>
      <c r="B8" s="68">
        <v>2016</v>
      </c>
      <c r="C8" s="68">
        <v>22012</v>
      </c>
      <c r="D8" s="68">
        <v>47</v>
      </c>
      <c r="E8" s="68">
        <v>14</v>
      </c>
      <c r="F8" s="68">
        <v>0</v>
      </c>
      <c r="G8" s="68">
        <v>5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16</v>
      </c>
      <c r="S8" s="70" t="s">
        <v>123</v>
      </c>
      <c r="T8" s="70" t="s">
        <v>124</v>
      </c>
      <c r="U8" s="71">
        <v>16461</v>
      </c>
      <c r="V8" s="71">
        <v>522</v>
      </c>
      <c r="W8" s="71">
        <v>210</v>
      </c>
      <c r="X8" s="70" t="s">
        <v>125</v>
      </c>
      <c r="Y8" s="72">
        <v>62.5</v>
      </c>
      <c r="Z8" s="72">
        <v>58.9</v>
      </c>
      <c r="AA8" s="72">
        <v>60.2</v>
      </c>
      <c r="AB8" s="72">
        <v>64.900000000000006</v>
      </c>
      <c r="AC8" s="72">
        <v>64.2</v>
      </c>
      <c r="AD8" s="72">
        <v>522.6</v>
      </c>
      <c r="AE8" s="72">
        <v>167.5</v>
      </c>
      <c r="AF8" s="72">
        <v>161.30000000000001</v>
      </c>
      <c r="AG8" s="72">
        <v>184.6</v>
      </c>
      <c r="AH8" s="72">
        <v>208.2</v>
      </c>
      <c r="AI8" s="69">
        <v>275.39999999999998</v>
      </c>
      <c r="AJ8" s="72">
        <v>57.4</v>
      </c>
      <c r="AK8" s="72">
        <v>57.3</v>
      </c>
      <c r="AL8" s="72">
        <v>62.3</v>
      </c>
      <c r="AM8" s="72">
        <v>70</v>
      </c>
      <c r="AN8" s="72">
        <v>73.5</v>
      </c>
      <c r="AO8" s="72">
        <v>12.9</v>
      </c>
      <c r="AP8" s="72">
        <v>12.3</v>
      </c>
      <c r="AQ8" s="72">
        <v>14.6</v>
      </c>
      <c r="AR8" s="72">
        <v>14.1</v>
      </c>
      <c r="AS8" s="72">
        <v>11.9</v>
      </c>
      <c r="AT8" s="69">
        <v>13.3</v>
      </c>
      <c r="AU8" s="73">
        <v>380</v>
      </c>
      <c r="AV8" s="73">
        <v>396</v>
      </c>
      <c r="AW8" s="73">
        <v>461</v>
      </c>
      <c r="AX8" s="73">
        <v>585</v>
      </c>
      <c r="AY8" s="73">
        <v>675</v>
      </c>
      <c r="AZ8" s="73">
        <v>171</v>
      </c>
      <c r="BA8" s="73">
        <v>125</v>
      </c>
      <c r="BB8" s="73">
        <v>211</v>
      </c>
      <c r="BC8" s="73">
        <v>118</v>
      </c>
      <c r="BD8" s="73">
        <v>104</v>
      </c>
      <c r="BE8" s="73">
        <v>140</v>
      </c>
      <c r="BF8" s="72">
        <v>-73.3</v>
      </c>
      <c r="BG8" s="72">
        <v>-86</v>
      </c>
      <c r="BH8" s="72">
        <v>-105.9</v>
      </c>
      <c r="BI8" s="72">
        <v>-154.19999999999999</v>
      </c>
      <c r="BJ8" s="72">
        <v>-191.1</v>
      </c>
      <c r="BK8" s="72">
        <v>35.799999999999997</v>
      </c>
      <c r="BL8" s="72">
        <v>37</v>
      </c>
      <c r="BM8" s="72">
        <v>40.200000000000003</v>
      </c>
      <c r="BN8" s="72">
        <v>43.1</v>
      </c>
      <c r="BO8" s="72">
        <v>42.8</v>
      </c>
      <c r="BP8" s="69">
        <v>45.2</v>
      </c>
      <c r="BQ8" s="73">
        <v>-64853</v>
      </c>
      <c r="BR8" s="73">
        <v>-70721</v>
      </c>
      <c r="BS8" s="73">
        <v>-80886</v>
      </c>
      <c r="BT8" s="74">
        <v>-110384</v>
      </c>
      <c r="BU8" s="74">
        <v>-119053</v>
      </c>
      <c r="BV8" s="73">
        <v>22849</v>
      </c>
      <c r="BW8" s="73">
        <v>22692</v>
      </c>
      <c r="BX8" s="73">
        <v>20190</v>
      </c>
      <c r="BY8" s="73">
        <v>23532</v>
      </c>
      <c r="BZ8" s="73">
        <v>24251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0</v>
      </c>
      <c r="CN8" s="71">
        <v>2118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833</v>
      </c>
      <c r="DA8" s="72">
        <v>801.1</v>
      </c>
      <c r="DB8" s="72">
        <v>762.5</v>
      </c>
      <c r="DC8" s="72">
        <v>706</v>
      </c>
      <c r="DD8" s="72">
        <v>661.8</v>
      </c>
      <c r="DE8" s="72">
        <v>478.3</v>
      </c>
      <c r="DF8" s="72">
        <v>218.9</v>
      </c>
      <c r="DG8" s="72">
        <v>198.4</v>
      </c>
      <c r="DH8" s="72">
        <v>166.3</v>
      </c>
      <c r="DI8" s="72">
        <v>161.6</v>
      </c>
      <c r="DJ8" s="69">
        <v>122.6</v>
      </c>
      <c r="DK8" s="72">
        <v>231</v>
      </c>
      <c r="DL8" s="72">
        <v>219.3</v>
      </c>
      <c r="DM8" s="72">
        <v>205.9</v>
      </c>
      <c r="DN8" s="72">
        <v>195.6</v>
      </c>
      <c r="DO8" s="72">
        <v>176.8</v>
      </c>
      <c r="DP8" s="72">
        <v>139.4</v>
      </c>
      <c r="DQ8" s="72">
        <v>142.6</v>
      </c>
      <c r="DR8" s="72">
        <v>138.5</v>
      </c>
      <c r="DS8" s="72">
        <v>139.1</v>
      </c>
      <c r="DT8" s="72">
        <v>137.1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2018-02-09T01:44:02Z</dcterms:created>
  <dcterms:modified xsi:type="dcterms:W3CDTF">2018-03-16T02:11:35Z</dcterms:modified>
  <cp:category/>
</cp:coreProperties>
</file>