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op\Desktop\経営比較分析表（下水道）田中作業場所\法非適\30_おいらせ町\"/>
    </mc:Choice>
  </mc:AlternateContent>
  <workbookProtection workbookAlgorithmName="SHA-512" workbookHashValue="W0TbS3jI2wugYZuRLYbjpAasE2MMHConRAwFxt5y0lwqXmYRphneYdiWSH8EiW5d0fvoiTAFLoRFi3ZhNrGKnA==" workbookSaltValue="rwxV4gD4XVGvaZ5B6CBOwg=="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<sst xmlns="http://schemas.openxmlformats.org/spreadsheetml/2006/main" count="228" uniqueCount="114">
  <si>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</si>
  <si>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</si>
  <si>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</si>
  <si>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</si>
  <si>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</si>
  <si>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</si>
  <si>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</si>
  <si>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</si>
  <si>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</si>
  <si>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</si>
  <si>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</si>
  <si>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</si>
  <si>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</si>
  <si>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</si>
  <si>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</si>
  <si>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</si>
  <si>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</si>
  <si>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</si>
  <si>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</si>
  <si>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</si>
  <si>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</si>
  <si>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</si>
  <si>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</si>
  <si>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</si>
  <si>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</si>
  <si>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</si>
  <si>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</si>
  <si>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</si>
  <si>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</si>
  <si>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</si>
  <si>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</si>
  <si>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</si>
  <si>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</si>
  <si>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</si>
  <si>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</si>
  <si>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</si>
  <si>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</si>
  <si>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</si>
  <si>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</si>
  <si>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</si>
  <si>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</si>
  <si>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</si>
  <si>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</si>
  <si>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</si>
  <si>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</si>
  <si>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</si>
  <si>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</si>
  <si>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</si>
  <si>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</si>
  <si>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</si>
  <si>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</si>
  <si>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</si>
  <si>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</si>
  <si>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</si>
  <si>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</si>
  <si>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</si>
  <si>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</si>
  <si>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</si>
  <si>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</si>
  <si>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</si>
  <si>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</si>
  <si>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</si>
  <si>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</si>
  <si>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</si>
  <si>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</si>
  <si>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</si>
  <si>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</si>
  <si>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</si>
  <si>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</si>
  <si>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</si>
  <si>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</si>
  <si>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</si>
  <si>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</si>
  <si>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</si>
  <si>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</si>
  <si>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</si>
  <si>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</si>
  <si>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</si>
  <si>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</si>
  <si>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</si>
  <si>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</si>
  <si>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</si>
  <si>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</si>
  <si>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</si>
  <si>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</si>
  <si>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</si>
  <si>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</si>
  <si>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</si>
  <si>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</si>
  <si>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</si>
  <si>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</si>
  <si>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</si>
  <si>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</si>
  <si>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</si>
  <si>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</si>
  <si>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</si>
  <si>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</si>
  <si>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</si>
  <si>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おいらせ町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</si>
  <si>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</si>
  <si>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</si>
  <si>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</si>
  <si>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</si>
  <si>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</si>
  <si>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</si>
  <si>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</si>
  <si>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</si>
  <si>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</si>
  <si>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</si>
  <si>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</si>
  <si>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</si>
  <si>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・供用開始後、17年経過している。
・処理施設、管渠施設については、老朽化は進んでいない。しかし、電気、機械設備は、耐用年数からも、修繕や一部取替えが増加している。
　処理場を保持しているため、施設全体の老朽化の見極め、更新費用等の平準化やライフサイクルコストを抑える目的で、最適整備構想の策定を進める。また、目の前の課題である電気機械設備の老朽化については、計画的に更新を進める。</t>
    <rPh sb="19" eb="21">
      <t>ショリ</t>
    </rPh>
    <rPh sb="21" eb="23">
      <t>シセツ</t>
    </rPh>
    <rPh sb="58" eb="60">
      <t>タイヨウ</t>
    </rPh>
    <rPh sb="60" eb="62">
      <t>ネンスウ</t>
    </rPh>
    <phoneticPr fontId="4"/>
  </si>
  <si>
    <t>・「料金水準の適切性」と「費用の効率性」以外は、各数値について、類似団体平均値を上回る状況から表面的に健全性は、ある程度保たれていると言える。
・収益的収支比率は60%台で推移し改善傾向であると共に、企業債残高も高いものの改善傾向にある。
・水洗化率が100％であり、将来の使用料収入の増額が見込めないこと、今後の施設の修繕費と更新費用の増加が見込まれる状況を加味すると、将来に向け、この状況を維持していけるか危惧されるところである。</t>
    <rPh sb="2" eb="4">
      <t>リョウキン</t>
    </rPh>
    <rPh sb="4" eb="6">
      <t>スイジュン</t>
    </rPh>
    <rPh sb="7" eb="9">
      <t>テキセツ</t>
    </rPh>
    <rPh sb="9" eb="10">
      <t>セイ</t>
    </rPh>
    <rPh sb="13" eb="15">
      <t>ヒヨウ</t>
    </rPh>
    <rPh sb="16" eb="19">
      <t>コウリツセイ</t>
    </rPh>
    <rPh sb="40" eb="42">
      <t>ウワマワ</t>
    </rPh>
    <rPh sb="58" eb="60">
      <t>テイド</t>
    </rPh>
    <rPh sb="67" eb="68">
      <t>イ</t>
    </rPh>
    <phoneticPr fontId="4"/>
  </si>
  <si>
    <t>・類似団体平均値との比較によるものではあるが、経営面の健全性はある状況である。
　しかし、企業債残高は高い状況であり負債を抱えていることに留意する必要がある。
・将来の更新対策がなされていない状況であり、経営面での改善努力は続ける必要があることから、収入面においては、使用料改定の検討を行うと共に、支出面については、経費縮減について随時見直し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</si>
</sst>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29-478A-BE9A-7421E429010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0.01</c:v>
                </c:pt>
                <c:pt idx="2">
                  <c:v>2.0499999999999998</c:v>
                </c:pt>
                <c:pt idx="3">
                  <c:v>0.01</c:v>
                </c:pt>
                <c:pt idx="4">
                  <c:v>0.01</c:v>
                </c:pt>
              </c:numCache>
            </c:numRef>
          </c:val>
          <c:smooth val="0"/>
          <c:extLst>
            <c:ext xmlns:c16="http://schemas.microsoft.com/office/drawing/2014/chart" uri="{C3380CC4-5D6E-409C-BE32-E72D297353CC}">
              <c16:uniqueId val="{00000001-C929-478A-BE9A-7421E429010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64.349999999999994</c:v>
                </c:pt>
                <c:pt idx="1">
                  <c:v>63.55</c:v>
                </c:pt>
                <c:pt idx="2">
                  <c:v>64.239999999999995</c:v>
                </c:pt>
                <c:pt idx="3">
                  <c:v>64.239999999999995</c:v>
                </c:pt>
                <c:pt idx="4">
                  <c:v>63.21</c:v>
                </c:pt>
              </c:numCache>
            </c:numRef>
          </c:val>
          <c:extLst>
            <c:ext xmlns:c16="http://schemas.microsoft.com/office/drawing/2014/chart" uri="{C3380CC4-5D6E-409C-BE32-E72D297353CC}">
              <c16:uniqueId val="{00000000-2B34-49EA-B06D-75B2D32956D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52.31</c:v>
                </c:pt>
                <c:pt idx="2">
                  <c:v>60.65</c:v>
                </c:pt>
                <c:pt idx="3">
                  <c:v>51.75</c:v>
                </c:pt>
                <c:pt idx="4">
                  <c:v>50.68</c:v>
                </c:pt>
              </c:numCache>
            </c:numRef>
          </c:val>
          <c:smooth val="0"/>
          <c:extLst>
            <c:ext xmlns:c16="http://schemas.microsoft.com/office/drawing/2014/chart" uri="{C3380CC4-5D6E-409C-BE32-E72D297353CC}">
              <c16:uniqueId val="{00000001-2B34-49EA-B06D-75B2D32956D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585-44C7-B92F-DDDCCEFC805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84.32</c:v>
                </c:pt>
                <c:pt idx="2">
                  <c:v>84.58</c:v>
                </c:pt>
                <c:pt idx="3">
                  <c:v>84.84</c:v>
                </c:pt>
                <c:pt idx="4">
                  <c:v>84.86</c:v>
                </c:pt>
              </c:numCache>
            </c:numRef>
          </c:val>
          <c:smooth val="0"/>
          <c:extLst>
            <c:ext xmlns:c16="http://schemas.microsoft.com/office/drawing/2014/chart" uri="{C3380CC4-5D6E-409C-BE32-E72D297353CC}">
              <c16:uniqueId val="{00000001-F585-44C7-B92F-DDDCCEFC805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62.07</c:v>
                </c:pt>
                <c:pt idx="1">
                  <c:v>65.790000000000006</c:v>
                </c:pt>
                <c:pt idx="2">
                  <c:v>67.78</c:v>
                </c:pt>
                <c:pt idx="3">
                  <c:v>62.51</c:v>
                </c:pt>
                <c:pt idx="4">
                  <c:v>61.52</c:v>
                </c:pt>
              </c:numCache>
            </c:numRef>
          </c:val>
          <c:extLst>
            <c:ext xmlns:c16="http://schemas.microsoft.com/office/drawing/2014/chart" uri="{C3380CC4-5D6E-409C-BE32-E72D297353CC}">
              <c16:uniqueId val="{00000000-A65A-43E6-85D0-BFB0521B624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5A-43E6-85D0-BFB0521B624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2C-4887-A86E-34A8814A360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2C-4887-A86E-34A8814A360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83-4BE4-B67E-D2EE775AC2F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83-4BE4-B67E-D2EE775AC2F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6C-42E0-8E8F-F238DE30A65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6C-42E0-8E8F-F238DE30A65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F0-4776-9BC7-935872D53F9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F0-4776-9BC7-935872D53F9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1909.42</c:v>
                </c:pt>
                <c:pt idx="1">
                  <c:v>1152.43</c:v>
                </c:pt>
                <c:pt idx="2">
                  <c:v>1064.2</c:v>
                </c:pt>
                <c:pt idx="3">
                  <c:v>968.53</c:v>
                </c:pt>
                <c:pt idx="4">
                  <c:v>786.08</c:v>
                </c:pt>
              </c:numCache>
            </c:numRef>
          </c:val>
          <c:extLst>
            <c:ext xmlns:c16="http://schemas.microsoft.com/office/drawing/2014/chart" uri="{C3380CC4-5D6E-409C-BE32-E72D297353CC}">
              <c16:uniqueId val="{00000000-11BF-4CCE-ACC8-BC1596B5B29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1081.8</c:v>
                </c:pt>
                <c:pt idx="2">
                  <c:v>974.93</c:v>
                </c:pt>
                <c:pt idx="3">
                  <c:v>855.8</c:v>
                </c:pt>
                <c:pt idx="4">
                  <c:v>789.46</c:v>
                </c:pt>
              </c:numCache>
            </c:numRef>
          </c:val>
          <c:smooth val="0"/>
          <c:extLst>
            <c:ext xmlns:c16="http://schemas.microsoft.com/office/drawing/2014/chart" uri="{C3380CC4-5D6E-409C-BE32-E72D297353CC}">
              <c16:uniqueId val="{00000001-11BF-4CCE-ACC8-BC1596B5B29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38.21</c:v>
                </c:pt>
                <c:pt idx="1">
                  <c:v>42.83</c:v>
                </c:pt>
                <c:pt idx="2">
                  <c:v>42.86</c:v>
                </c:pt>
                <c:pt idx="3">
                  <c:v>44.89</c:v>
                </c:pt>
                <c:pt idx="4">
                  <c:v>48.64</c:v>
                </c:pt>
              </c:numCache>
            </c:numRef>
          </c:val>
          <c:extLst>
            <c:ext xmlns:c16="http://schemas.microsoft.com/office/drawing/2014/chart" uri="{C3380CC4-5D6E-409C-BE32-E72D297353CC}">
              <c16:uniqueId val="{00000000-1EE3-49B1-BCF0-702EE0CFE1E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52.19</c:v>
                </c:pt>
                <c:pt idx="2">
                  <c:v>55.32</c:v>
                </c:pt>
                <c:pt idx="3">
                  <c:v>59.8</c:v>
                </c:pt>
                <c:pt idx="4">
                  <c:v>57.77</c:v>
                </c:pt>
              </c:numCache>
            </c:numRef>
          </c:val>
          <c:smooth val="0"/>
          <c:extLst>
            <c:ext xmlns:c16="http://schemas.microsoft.com/office/drawing/2014/chart" uri="{C3380CC4-5D6E-409C-BE32-E72D297353CC}">
              <c16:uniqueId val="{00000001-1EE3-49B1-BCF0-702EE0CFE1E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364.6</c:v>
                </c:pt>
                <c:pt idx="1">
                  <c:v>330.48</c:v>
                </c:pt>
                <c:pt idx="2">
                  <c:v>330.8</c:v>
                </c:pt>
                <c:pt idx="3">
                  <c:v>315.98</c:v>
                </c:pt>
                <c:pt idx="4">
                  <c:v>291.92</c:v>
                </c:pt>
              </c:numCache>
            </c:numRef>
          </c:val>
          <c:extLst>
            <c:ext xmlns:c16="http://schemas.microsoft.com/office/drawing/2014/chart" uri="{C3380CC4-5D6E-409C-BE32-E72D297353CC}">
              <c16:uniqueId val="{00000000-B338-44CE-A5E4-FB4CC313FE2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296.14</c:v>
                </c:pt>
                <c:pt idx="2">
                  <c:v>283.17</c:v>
                </c:pt>
                <c:pt idx="3">
                  <c:v>263.76</c:v>
                </c:pt>
                <c:pt idx="4">
                  <c:v>274.35000000000002</c:v>
                </c:pt>
              </c:numCache>
            </c:numRef>
          </c:val>
          <c:smooth val="0"/>
          <c:extLst>
            <c:ext xmlns:c16="http://schemas.microsoft.com/office/drawing/2014/chart" uri="{C3380CC4-5D6E-409C-BE32-E72D297353CC}">
              <c16:uniqueId val="{00000001-B338-44CE-A5E4-FB4CC313FE2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7" zoomScaleNormal="100" workbookViewId="0">
      <selection activeCell="CD68" sqref="CD6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おいらせ町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25214</v>
      </c>
      <c r="AM8" s="50"/>
      <c r="AN8" s="50"/>
      <c r="AO8" s="50"/>
      <c r="AP8" s="50"/>
      <c r="AQ8" s="50"/>
      <c r="AR8" s="50"/>
      <c r="AS8" s="50"/>
      <c r="AT8" s="45">
        <f>データ!T6</f>
        <v>71.959999999999994</v>
      </c>
      <c r="AU8" s="45"/>
      <c r="AV8" s="45"/>
      <c r="AW8" s="45"/>
      <c r="AX8" s="45"/>
      <c r="AY8" s="45"/>
      <c r="AZ8" s="45"/>
      <c r="BA8" s="45"/>
      <c r="BB8" s="45">
        <f>データ!U6</f>
        <v>350.39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12.94</v>
      </c>
      <c r="Q10" s="45"/>
      <c r="R10" s="45"/>
      <c r="S10" s="45"/>
      <c r="T10" s="45"/>
      <c r="U10" s="45"/>
      <c r="V10" s="45"/>
      <c r="W10" s="45">
        <f>データ!Q6</f>
        <v>97.72</v>
      </c>
      <c r="X10" s="45"/>
      <c r="Y10" s="45"/>
      <c r="Z10" s="45"/>
      <c r="AA10" s="45"/>
      <c r="AB10" s="45"/>
      <c r="AC10" s="45"/>
      <c r="AD10" s="50">
        <f>データ!R6</f>
        <v>2592</v>
      </c>
      <c r="AE10" s="50"/>
      <c r="AF10" s="50"/>
      <c r="AG10" s="50"/>
      <c r="AH10" s="50"/>
      <c r="AI10" s="50"/>
      <c r="AJ10" s="50"/>
      <c r="AK10" s="2"/>
      <c r="AL10" s="50">
        <f>データ!V6</f>
        <v>3250</v>
      </c>
      <c r="AM10" s="50"/>
      <c r="AN10" s="50"/>
      <c r="AO10" s="50"/>
      <c r="AP10" s="50"/>
      <c r="AQ10" s="50"/>
      <c r="AR10" s="50"/>
      <c r="AS10" s="50"/>
      <c r="AT10" s="45">
        <f>データ!W6</f>
        <v>1.83</v>
      </c>
      <c r="AU10" s="45"/>
      <c r="AV10" s="45"/>
      <c r="AW10" s="45"/>
      <c r="AX10" s="45"/>
      <c r="AY10" s="45"/>
      <c r="AZ10" s="45"/>
      <c r="BA10" s="45"/>
      <c r="BB10" s="45">
        <f>データ!X6</f>
        <v>1775.96</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aU7w+ETOvY7Wc41Qt3OwSO5xZblzheRdeVKBHLCDiEN6qwQA7OV/NncT/AV5+hvDXUEgXkf8SFJU7Xo4SAxDOA==" saltValue="7uC6WD0Hz8ROosG1XWEp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24121</v>
      </c>
      <c r="D6" s="33">
        <f t="shared" si="3"/>
        <v>47</v>
      </c>
      <c r="E6" s="33">
        <f t="shared" si="3"/>
        <v>17</v>
      </c>
      <c r="F6" s="33">
        <f t="shared" si="3"/>
        <v>5</v>
      </c>
      <c r="G6" s="33">
        <f t="shared" si="3"/>
        <v>0</v>
      </c>
      <c r="H6" s="33" t="str">
        <f t="shared" si="3"/>
        <v>青森県　おいらせ町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12.94</v>
      </c>
      <c r="Q6" s="34">
        <f t="shared" si="3"/>
        <v>97.72</v>
      </c>
      <c r="R6" s="34">
        <f t="shared" si="3"/>
        <v>2592</v>
      </c>
      <c r="S6" s="34">
        <f t="shared" si="3"/>
        <v>25214</v>
      </c>
      <c r="T6" s="34">
        <f t="shared" si="3"/>
        <v>71.959999999999994</v>
      </c>
      <c r="U6" s="34">
        <f t="shared" si="3"/>
        <v>350.39</v>
      </c>
      <c r="V6" s="34">
        <f t="shared" si="3"/>
        <v>3250</v>
      </c>
      <c r="W6" s="34">
        <f t="shared" si="3"/>
        <v>1.83</v>
      </c>
      <c r="X6" s="34">
        <f t="shared" si="3"/>
        <v>1775.96</v>
      </c>
      <c r="Y6" s="35">
        <f>IF(Y7="",NA(),Y7)</f>
        <v>62.07</v>
      </c>
      <c r="Z6" s="35">
        <f t="shared" ref="Z6:AH6" si="4">IF(Z7="",NA(),Z7)</f>
        <v>65.790000000000006</v>
      </c>
      <c r="AA6" s="35">
        <f t="shared" si="4"/>
        <v>67.78</v>
      </c>
      <c r="AB6" s="35">
        <f t="shared" si="4"/>
        <v>62.51</v>
      </c>
      <c r="AC6" s="35">
        <f t="shared" si="4"/>
        <v>61.52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1909.42</v>
      </c>
      <c r="BG6" s="35">
        <f t="shared" ref="BG6:BO6" si="7">IF(BG7="",NA(),BG7)</f>
        <v>1152.43</v>
      </c>
      <c r="BH6" s="35">
        <f t="shared" si="7"/>
        <v>1064.2</v>
      </c>
      <c r="BI6" s="35">
        <f t="shared" si="7"/>
        <v>968.53</v>
      </c>
      <c r="BJ6" s="35">
        <f t="shared" si="7"/>
        <v>786.08</v>
      </c>
      <c r="BK6" s="35">
        <f t="shared" si="7"/>
        <v>1161.05</v>
      </c>
      <c r="BL6" s="35">
        <f t="shared" si="7"/>
        <v>1081.8</v>
      </c>
      <c r="BM6" s="35">
        <f t="shared" si="7"/>
        <v>974.93</v>
      </c>
      <c r="BN6" s="35">
        <f t="shared" si="7"/>
        <v>855.8</v>
      </c>
      <c r="BO6" s="35">
        <f t="shared" si="7"/>
        <v>789.46</v>
      </c>
      <c r="BP6" s="34" t="str">
        <f>IF(BP7="","",IF(BP7="-","【-】","【"&amp;SUBSTITUTE(TEXT(BP7,"#,##0.00"),"-","△")&amp;"】"))</f>
        <v>【747.76】</v>
      </c>
      <c r="BQ6" s="35">
        <f>IF(BQ7="",NA(),BQ7)</f>
        <v>38.21</v>
      </c>
      <c r="BR6" s="35">
        <f t="shared" ref="BR6:BZ6" si="8">IF(BR7="",NA(),BR7)</f>
        <v>42.83</v>
      </c>
      <c r="BS6" s="35">
        <f t="shared" si="8"/>
        <v>42.86</v>
      </c>
      <c r="BT6" s="35">
        <f t="shared" si="8"/>
        <v>44.89</v>
      </c>
      <c r="BU6" s="35">
        <f t="shared" si="8"/>
        <v>48.64</v>
      </c>
      <c r="BV6" s="35">
        <f t="shared" si="8"/>
        <v>41.08</v>
      </c>
      <c r="BW6" s="35">
        <f t="shared" si="8"/>
        <v>52.19</v>
      </c>
      <c r="BX6" s="35">
        <f t="shared" si="8"/>
        <v>55.32</v>
      </c>
      <c r="BY6" s="35">
        <f t="shared" si="8"/>
        <v>59.8</v>
      </c>
      <c r="BZ6" s="35">
        <f t="shared" si="8"/>
        <v>57.77</v>
      </c>
      <c r="CA6" s="34" t="str">
        <f>IF(CA7="","",IF(CA7="-","【-】","【"&amp;SUBSTITUTE(TEXT(CA7,"#,##0.00"),"-","△")&amp;"】"))</f>
        <v>【59.51】</v>
      </c>
      <c r="CB6" s="35">
        <f>IF(CB7="",NA(),CB7)</f>
        <v>364.6</v>
      </c>
      <c r="CC6" s="35">
        <f t="shared" ref="CC6:CK6" si="9">IF(CC7="",NA(),CC7)</f>
        <v>330.48</v>
      </c>
      <c r="CD6" s="35">
        <f t="shared" si="9"/>
        <v>330.8</v>
      </c>
      <c r="CE6" s="35">
        <f t="shared" si="9"/>
        <v>315.98</v>
      </c>
      <c r="CF6" s="35">
        <f t="shared" si="9"/>
        <v>291.92</v>
      </c>
      <c r="CG6" s="35">
        <f t="shared" si="9"/>
        <v>378.08</v>
      </c>
      <c r="CH6" s="35">
        <f t="shared" si="9"/>
        <v>296.14</v>
      </c>
      <c r="CI6" s="35">
        <f t="shared" si="9"/>
        <v>283.17</v>
      </c>
      <c r="CJ6" s="35">
        <f t="shared" si="9"/>
        <v>263.76</v>
      </c>
      <c r="CK6" s="35">
        <f t="shared" si="9"/>
        <v>274.35000000000002</v>
      </c>
      <c r="CL6" s="34" t="str">
        <f>IF(CL7="","",IF(CL7="-","【-】","【"&amp;SUBSTITUTE(TEXT(CL7,"#,##0.00"),"-","△")&amp;"】"))</f>
        <v>【261.46】</v>
      </c>
      <c r="CM6" s="35">
        <f>IF(CM7="",NA(),CM7)</f>
        <v>64.349999999999994</v>
      </c>
      <c r="CN6" s="35">
        <f t="shared" ref="CN6:CV6" si="10">IF(CN7="",NA(),CN7)</f>
        <v>63.55</v>
      </c>
      <c r="CO6" s="35">
        <f t="shared" si="10"/>
        <v>64.239999999999995</v>
      </c>
      <c r="CP6" s="35">
        <f t="shared" si="10"/>
        <v>64.239999999999995</v>
      </c>
      <c r="CQ6" s="35">
        <f t="shared" si="10"/>
        <v>63.21</v>
      </c>
      <c r="CR6" s="35">
        <f t="shared" si="10"/>
        <v>44.69</v>
      </c>
      <c r="CS6" s="35">
        <f t="shared" si="10"/>
        <v>52.31</v>
      </c>
      <c r="CT6" s="35">
        <f t="shared" si="10"/>
        <v>60.65</v>
      </c>
      <c r="CU6" s="35">
        <f t="shared" si="10"/>
        <v>51.75</v>
      </c>
      <c r="CV6" s="35">
        <f t="shared" si="10"/>
        <v>50.68</v>
      </c>
      <c r="CW6" s="34" t="str">
        <f>IF(CW7="","",IF(CW7="-","【-】","【"&amp;SUBSTITUTE(TEXT(CW7,"#,##0.00"),"-","△")&amp;"】"))</f>
        <v>【52.23】</v>
      </c>
      <c r="CX6" s="35">
        <f>IF(CX7="",NA(),CX7)</f>
        <v>100</v>
      </c>
      <c r="CY6" s="35">
        <f t="shared" ref="CY6:DG6" si="11">IF(CY7="",NA(),CY7)</f>
        <v>100</v>
      </c>
      <c r="CZ6" s="35">
        <f t="shared" si="11"/>
        <v>100</v>
      </c>
      <c r="DA6" s="35">
        <f t="shared" si="11"/>
        <v>100</v>
      </c>
      <c r="DB6" s="35">
        <f t="shared" si="11"/>
        <v>100</v>
      </c>
      <c r="DC6" s="35">
        <f t="shared" si="11"/>
        <v>70.59</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24121</v>
      </c>
      <c r="D7" s="37">
        <v>47</v>
      </c>
      <c r="E7" s="37">
        <v>17</v>
      </c>
      <c r="F7" s="37">
        <v>5</v>
      </c>
      <c r="G7" s="37">
        <v>0</v>
      </c>
      <c r="H7" s="37" t="s">
        <v>98</v>
      </c>
      <c r="I7" s="37" t="s">
        <v>99</v>
      </c>
      <c r="J7" s="37" t="s">
        <v>100</v>
      </c>
      <c r="K7" s="37" t="s">
        <v>101</v>
      </c>
      <c r="L7" s="37" t="s">
        <v>102</v>
      </c>
      <c r="M7" s="37" t="s">
        <v>103</v>
      </c>
      <c r="N7" s="38" t="s">
        <v>104</v>
      </c>
      <c r="O7" s="38" t="s">
        <v>105</v>
      </c>
      <c r="P7" s="38">
        <v>12.94</v>
      </c>
      <c r="Q7" s="38">
        <v>97.72</v>
      </c>
      <c r="R7" s="38">
        <v>2592</v>
      </c>
      <c r="S7" s="38">
        <v>25214</v>
      </c>
      <c r="T7" s="38">
        <v>71.959999999999994</v>
      </c>
      <c r="U7" s="38">
        <v>350.39</v>
      </c>
      <c r="V7" s="38">
        <v>3250</v>
      </c>
      <c r="W7" s="38">
        <v>1.83</v>
      </c>
      <c r="X7" s="38">
        <v>1775.96</v>
      </c>
      <c r="Y7" s="38">
        <v>62.07</v>
      </c>
      <c r="Z7" s="38">
        <v>65.790000000000006</v>
      </c>
      <c r="AA7" s="38">
        <v>67.78</v>
      </c>
      <c r="AB7" s="38">
        <v>62.51</v>
      </c>
      <c r="AC7" s="38">
        <v>61.52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1909.42</v>
      </c>
      <c r="BG7" s="38">
        <v>1152.43</v>
      </c>
      <c r="BH7" s="38">
        <v>1064.2</v>
      </c>
      <c r="BI7" s="38">
        <v>968.53</v>
      </c>
      <c r="BJ7" s="38">
        <v>786.08</v>
      </c>
      <c r="BK7" s="38">
        <v>1161.05</v>
      </c>
      <c r="BL7" s="38">
        <v>1081.8</v>
      </c>
      <c r="BM7" s="38">
        <v>974.93</v>
      </c>
      <c r="BN7" s="38">
        <v>855.8</v>
      </c>
      <c r="BO7" s="38">
        <v>789.46</v>
      </c>
      <c r="BP7" s="38">
        <v>747.76</v>
      </c>
      <c r="BQ7" s="38">
        <v>38.21</v>
      </c>
      <c r="BR7" s="38">
        <v>42.83</v>
      </c>
      <c r="BS7" s="38">
        <v>42.86</v>
      </c>
      <c r="BT7" s="38">
        <v>44.89</v>
      </c>
      <c r="BU7" s="38">
        <v>48.64</v>
      </c>
      <c r="BV7" s="38">
        <v>41.08</v>
      </c>
      <c r="BW7" s="38">
        <v>52.19</v>
      </c>
      <c r="BX7" s="38">
        <v>55.32</v>
      </c>
      <c r="BY7" s="38">
        <v>59.8</v>
      </c>
      <c r="BZ7" s="38">
        <v>57.77</v>
      </c>
      <c r="CA7" s="38">
        <v>59.51</v>
      </c>
      <c r="CB7" s="38">
        <v>364.6</v>
      </c>
      <c r="CC7" s="38">
        <v>330.48</v>
      </c>
      <c r="CD7" s="38">
        <v>330.8</v>
      </c>
      <c r="CE7" s="38">
        <v>315.98</v>
      </c>
      <c r="CF7" s="38">
        <v>291.92</v>
      </c>
      <c r="CG7" s="38">
        <v>378.08</v>
      </c>
      <c r="CH7" s="38">
        <v>296.14</v>
      </c>
      <c r="CI7" s="38">
        <v>283.17</v>
      </c>
      <c r="CJ7" s="38">
        <v>263.76</v>
      </c>
      <c r="CK7" s="38">
        <v>274.35000000000002</v>
      </c>
      <c r="CL7" s="38">
        <v>261.45999999999998</v>
      </c>
      <c r="CM7" s="38">
        <v>64.349999999999994</v>
      </c>
      <c r="CN7" s="38">
        <v>63.55</v>
      </c>
      <c r="CO7" s="38">
        <v>64.239999999999995</v>
      </c>
      <c r="CP7" s="38">
        <v>64.239999999999995</v>
      </c>
      <c r="CQ7" s="38">
        <v>63.21</v>
      </c>
      <c r="CR7" s="38">
        <v>44.69</v>
      </c>
      <c r="CS7" s="38">
        <v>52.31</v>
      </c>
      <c r="CT7" s="38">
        <v>60.65</v>
      </c>
      <c r="CU7" s="38">
        <v>51.75</v>
      </c>
      <c r="CV7" s="38">
        <v>50.68</v>
      </c>
      <c r="CW7" s="38">
        <v>52.23</v>
      </c>
      <c r="CX7" s="38">
        <v>100</v>
      </c>
      <c r="CY7" s="38">
        <v>100</v>
      </c>
      <c r="CZ7" s="38">
        <v>100</v>
      </c>
      <c r="DA7" s="38">
        <v>100</v>
      </c>
      <c r="DB7" s="38">
        <v>100</v>
      </c>
      <c r="DC7" s="38">
        <v>70.59</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2019-12-05T05:15:53Z</dcterms:created>
  <dcterms:modified xsi:type="dcterms:W3CDTF">2020-02-06T02:33:04Z</dcterms:modified>
  <cp:category/>
</cp:coreProperties>
</file>