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op\Desktop\経営比較分析表\01_下水\35_三戸町　担当不在\02_確認\"/>
    </mc:Choice>
  </mc:AlternateContent>
  <workbookProtection workbookAlgorithmName="SHA-512" workbookHashValue="orw2EGKOwHv+1aqPpBUZfUluEmn94GP9POQHvy7YYhnPQPYi8N/NwyK8WGrkFiEzoRKZBRZmw/qnHqSLdoqYOA==" workbookSaltValue="LdRqagSCOaqOJynBSVyrLQ==" workbookSpinCount="100000" lockStructure="1"/>
  <bookViews>
    <workbookView xWindow="-120" yWindow="-120" windowWidth="29040" windowHeight="159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<sst xmlns="http://schemas.openxmlformats.org/spreadsheetml/2006/main" count="236" uniqueCount="120">
  <si>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</si>
  <si>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</si>
  <si>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</si>
  <si>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</si>
  <si>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</si>
  <si>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</si>
  <si>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</si>
  <si>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</si>
  <si>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</si>
  <si>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</si>
  <si>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</si>
  <si>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</si>
  <si>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</si>
  <si>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</si>
  <si>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</si>
  <si>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</si>
  <si>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</si>
  <si>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</si>
  <si>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</si>
  <si>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</si>
  <si>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</si>
  <si>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</si>
  <si>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</si>
  <si>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</si>
  <si>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</si>
  <si>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</si>
  <si>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</si>
  <si>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</si>
  <si>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</si>
  <si>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</si>
  <si>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</si>
  <si>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</si>
  <si>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</si>
  <si>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</si>
  <si>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</si>
  <si>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</si>
  <si>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</si>
  <si>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</si>
  <si>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</si>
  <si>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</si>
  <si>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</si>
  <si>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</si>
  <si>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</si>
  <si>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</si>
  <si>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</si>
  <si>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</si>
  <si>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</si>
  <si>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</si>
  <si>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</si>
  <si>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</si>
  <si>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</si>
  <si>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</si>
  <si>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</si>
  <si>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</si>
  <si>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</si>
  <si>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</si>
  <si>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</si>
  <si>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</si>
  <si>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</si>
  <si>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</si>
  <si>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</si>
  <si>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</si>
  <si>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</si>
  <si>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</si>
  <si>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</si>
  <si>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</si>
  <si>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</si>
  <si>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</si>
  <si>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</si>
  <si>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</si>
  <si>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</si>
  <si>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</si>
  <si>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</si>
  <si>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</si>
  <si>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</si>
  <si>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</si>
  <si>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</si>
  <si>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</si>
  <si>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</si>
  <si>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</si>
  <si>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</si>
  <si>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</si>
  <si>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</si>
  <si>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</si>
  <si>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</si>
  <si>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</si>
  <si>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</si>
  <si>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</si>
  <si>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</si>
  <si>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</si>
  <si>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</si>
  <si>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</si>
  <si>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</si>
  <si>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</si>
  <si>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</si>
  <si>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</si>
  <si>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</si>
  <si>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</si>
  <si>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三戸町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</si>
  <si>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</si>
  <si>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</si>
  <si>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</si>
  <si>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</si>
  <si>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</si>
  <si>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</si>
  <si>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</si>
  <si>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</si>
  <si>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</si>
  <si>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</si>
  <si>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</si>
  <si>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</si>
  <si>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</si>
  <si>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</si>
  <si>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</si>
  <si>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</si>
  <si>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</si>
  <si>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</si>
  <si>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増加傾向にあるものの依然として低く、収入面において一般会計繰入金が占める割合が大きい。
④企業債残高対事業規模比率
　減少傾向にあるが、類似団体と比較すると依然として高い。
⑤経費回収率
　増加傾向にあるものの依然として低く、収入面において一般会計繰入金が占める割合が大きい。
⑥汚水処理原価
　近年はほぼ横ばいとなっているが、類似団体の平均値に近づいてきていることから、汚水処理が効率的になってきている。
⑦施設利用率
　接続数の増加に伴い増加傾向にあるが、新たな管渠整備を行っていないため、微増にとどまっている。
⑧水洗化率
　接続数の増加に伴い増加傾向にあるが、新たな管渠整備を行っていないため、微増にとどまっている。</t>
    <rPh sb="1" eb="4">
      <t>シュウエキテキ</t>
    </rPh>
    <rPh sb="4" eb="6">
      <t>シュウシ</t>
    </rPh>
    <rPh sb="6" eb="8">
      <t>ヒリツ</t>
    </rPh>
    <rPh sb="10" eb="12">
      <t>ゾウカ</t>
    </rPh>
    <rPh sb="12" eb="14">
      <t>ケイコウ</t>
    </rPh>
    <rPh sb="20" eb="22">
      <t>イゼン</t>
    </rPh>
    <rPh sb="25" eb="26">
      <t>ヒク</t>
    </rPh>
    <rPh sb="28" eb="31">
      <t>シュウニュウメン</t>
    </rPh>
    <rPh sb="35" eb="37">
      <t>イッパン</t>
    </rPh>
    <rPh sb="37" eb="39">
      <t>カイケイ</t>
    </rPh>
    <rPh sb="39" eb="41">
      <t>クリイレ</t>
    </rPh>
    <rPh sb="41" eb="42">
      <t>キン</t>
    </rPh>
    <rPh sb="43" eb="44">
      <t>シ</t>
    </rPh>
    <rPh sb="46" eb="48">
      <t>ワリアイ</t>
    </rPh>
    <rPh sb="49" eb="50">
      <t>オオ</t>
    </rPh>
    <rPh sb="56" eb="58">
      <t>キギョウ</t>
    </rPh>
    <rPh sb="58" eb="59">
      <t>サイ</t>
    </rPh>
    <rPh sb="59" eb="61">
      <t>ザンダカ</t>
    </rPh>
    <rPh sb="61" eb="62">
      <t>タイ</t>
    </rPh>
    <rPh sb="62" eb="64">
      <t>ジギョウ</t>
    </rPh>
    <rPh sb="64" eb="66">
      <t>キボ</t>
    </rPh>
    <rPh sb="66" eb="68">
      <t>ヒリツ</t>
    </rPh>
    <rPh sb="70" eb="72">
      <t>ゲンショウ</t>
    </rPh>
    <rPh sb="72" eb="74">
      <t>ケイコウ</t>
    </rPh>
    <rPh sb="79" eb="81">
      <t>ルイジ</t>
    </rPh>
    <rPh sb="81" eb="83">
      <t>ダンタイ</t>
    </rPh>
    <rPh sb="84" eb="86">
      <t>ヒカク</t>
    </rPh>
    <rPh sb="89" eb="91">
      <t>イゼン</t>
    </rPh>
    <rPh sb="94" eb="95">
      <t>タカ</t>
    </rPh>
    <rPh sb="100" eb="102">
      <t>ケイヒ</t>
    </rPh>
    <rPh sb="102" eb="104">
      <t>カイシュウ</t>
    </rPh>
    <rPh sb="104" eb="105">
      <t>リツ</t>
    </rPh>
    <rPh sb="153" eb="155">
      <t>オスイ</t>
    </rPh>
    <rPh sb="155" eb="157">
      <t>ショリ</t>
    </rPh>
    <rPh sb="157" eb="159">
      <t>ゲンカ</t>
    </rPh>
    <rPh sb="161" eb="163">
      <t>キンネン</t>
    </rPh>
    <rPh sb="166" eb="167">
      <t>ヨコ</t>
    </rPh>
    <rPh sb="177" eb="179">
      <t>ルイジ</t>
    </rPh>
    <rPh sb="179" eb="181">
      <t>ダンタイ</t>
    </rPh>
    <rPh sb="182" eb="185">
      <t>ヘイキンチ</t>
    </rPh>
    <rPh sb="186" eb="187">
      <t>チカ</t>
    </rPh>
    <rPh sb="199" eb="201">
      <t>オスイ</t>
    </rPh>
    <rPh sb="201" eb="203">
      <t>ショリ</t>
    </rPh>
    <rPh sb="204" eb="207">
      <t>コウリツテキ</t>
    </rPh>
    <rPh sb="219" eb="221">
      <t>シセツ</t>
    </rPh>
    <rPh sb="221" eb="224">
      <t>リヨウリツ</t>
    </rPh>
    <rPh sb="226" eb="228">
      <t>セツゾク</t>
    </rPh>
    <rPh sb="228" eb="229">
      <t>スウ</t>
    </rPh>
    <rPh sb="230" eb="232">
      <t>ゾウカ</t>
    </rPh>
    <rPh sb="233" eb="234">
      <t>トモナ</t>
    </rPh>
    <rPh sb="235" eb="237">
      <t>ゾウカ</t>
    </rPh>
    <rPh sb="237" eb="239">
      <t>ケイコウ</t>
    </rPh>
    <rPh sb="244" eb="245">
      <t>アラ</t>
    </rPh>
    <rPh sb="247" eb="249">
      <t>カンキョ</t>
    </rPh>
    <rPh sb="249" eb="251">
      <t>セイビ</t>
    </rPh>
    <rPh sb="252" eb="253">
      <t>オコナ</t>
    </rPh>
    <rPh sb="261" eb="263">
      <t>ビゾウ</t>
    </rPh>
    <rPh sb="275" eb="278">
      <t>スイセンカ</t>
    </rPh>
    <rPh sb="278" eb="279">
      <t>リツ</t>
    </rPh>
    <phoneticPr fontId="4"/>
  </si>
  <si>
    <t>③管渠改善率
　供用開始から１１年が経過したが、管渠の老朽化等大きな異常が無いため、管渠の更新は実施していない。</t>
    <rPh sb="1" eb="3">
      <t>カンキョ</t>
    </rPh>
    <rPh sb="3" eb="5">
      <t>カイゼン</t>
    </rPh>
    <rPh sb="5" eb="6">
      <t>リツ</t>
    </rPh>
    <rPh sb="8" eb="10">
      <t>キョウヨウ</t>
    </rPh>
    <rPh sb="10" eb="12">
      <t>カイシ</t>
    </rPh>
    <rPh sb="16" eb="17">
      <t>ネン</t>
    </rPh>
    <rPh sb="18" eb="20">
      <t>ケイカ</t>
    </rPh>
    <rPh sb="24" eb="26">
      <t>カンキョ</t>
    </rPh>
    <rPh sb="27" eb="30">
      <t>ロウキュウカ</t>
    </rPh>
    <rPh sb="30" eb="31">
      <t>トウ</t>
    </rPh>
    <rPh sb="31" eb="32">
      <t>オオ</t>
    </rPh>
    <rPh sb="34" eb="36">
      <t>イジョウ</t>
    </rPh>
    <rPh sb="37" eb="38">
      <t>ナ</t>
    </rPh>
    <rPh sb="42" eb="44">
      <t>カンキョ</t>
    </rPh>
    <rPh sb="45" eb="47">
      <t>コウシン</t>
    </rPh>
    <rPh sb="48" eb="50">
      <t>ジッシ</t>
    </rPh>
    <phoneticPr fontId="4"/>
  </si>
  <si>
    <t>　施設利用率及び水洗化率を増加させるため、費用対効果を考慮しながら管渠整備を進める必要がある。
　経費回収率の増加及び汚水処理原価の減少させるため、維持管理に係る業務委託内容の見直しを行い、維持管理費用の削減を図る。
　使用料収入の増加に向けて、未接続世帯への接続依頼を引き続き行うとともに、管渠整備がある程度進んだ段階で使用料の見直しについて検討する。
　老朽化について、令和２年度に実施した腐食する恐れが大きい箇所の点検では、緊急性の高い異常が見られなかった。今後も計画的に点検・調査を実施し、その結果改築・修繕が必要な箇所が生じた場合は、計画的に改築・修繕を実施する。</t>
    <rPh sb="240" eb="241">
      <t>テキ</t>
    </rPh>
    <rPh sb="248" eb="25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</si>
</sst>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9E-4829-AC7D-376FB05DEB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0.56999999999999995</c:v>
                </c:pt>
                <c:pt idx="3" formatCode="#,##0.00;&quot;△&quot;#,##0.00">
                  <c:v>0</c:v>
                </c:pt>
                <c:pt idx="4" formatCode="#,##0.00;&quot;△&quot;#,##0.00">
                  <c:v>0</c:v>
                </c:pt>
              </c:numCache>
            </c:numRef>
          </c:val>
          <c:smooth val="0"/>
          <c:extLst>
            <c:ext xmlns:c16="http://schemas.microsoft.com/office/drawing/2014/chart" uri="{C3380CC4-5D6E-409C-BE32-E72D297353CC}">
              <c16:uniqueId val="{00000001-9E9E-4829-AC7D-376FB05DEB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22.57</c:v>
                </c:pt>
                <c:pt idx="1">
                  <c:v>24.71</c:v>
                </c:pt>
                <c:pt idx="2">
                  <c:v>24.07</c:v>
                </c:pt>
                <c:pt idx="3">
                  <c:v>25.64</c:v>
                </c:pt>
                <c:pt idx="4">
                  <c:v>27.57</c:v>
                </c:pt>
              </c:numCache>
            </c:numRef>
          </c:val>
          <c:extLst>
            <c:ext xmlns:c16="http://schemas.microsoft.com/office/drawing/2014/chart" uri="{C3380CC4-5D6E-409C-BE32-E72D297353CC}">
              <c16:uniqueId val="{00000000-1964-4B4A-84EE-7324BE694F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36.97</c:v>
                </c:pt>
                <c:pt idx="3">
                  <c:v>39.51</c:v>
                </c:pt>
                <c:pt idx="4">
                  <c:v>41.6</c:v>
                </c:pt>
              </c:numCache>
            </c:numRef>
          </c:val>
          <c:smooth val="0"/>
          <c:extLst>
            <c:ext xmlns:c16="http://schemas.microsoft.com/office/drawing/2014/chart" uri="{C3380CC4-5D6E-409C-BE32-E72D297353CC}">
              <c16:uniqueId val="{00000001-1964-4B4A-84EE-7324BE694F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38.83</c:v>
                </c:pt>
                <c:pt idx="1">
                  <c:v>40.65</c:v>
                </c:pt>
                <c:pt idx="2">
                  <c:v>43.07</c:v>
                </c:pt>
                <c:pt idx="3">
                  <c:v>45.72</c:v>
                </c:pt>
                <c:pt idx="4">
                  <c:v>46.77</c:v>
                </c:pt>
              </c:numCache>
            </c:numRef>
          </c:val>
          <c:extLst>
            <c:ext xmlns:c16="http://schemas.microsoft.com/office/drawing/2014/chart" uri="{C3380CC4-5D6E-409C-BE32-E72D297353CC}">
              <c16:uniqueId val="{00000000-06A9-49AB-BBA4-B77FAA3E86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67.12</c:v>
                </c:pt>
                <c:pt idx="3">
                  <c:v>61.03</c:v>
                </c:pt>
                <c:pt idx="4">
                  <c:v>64.790000000000006</c:v>
                </c:pt>
              </c:numCache>
            </c:numRef>
          </c:val>
          <c:smooth val="0"/>
          <c:extLst>
            <c:ext xmlns:c16="http://schemas.microsoft.com/office/drawing/2014/chart" uri="{C3380CC4-5D6E-409C-BE32-E72D297353CC}">
              <c16:uniqueId val="{00000001-06A9-49AB-BBA4-B77FAA3E86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74.260000000000005</c:v>
                </c:pt>
                <c:pt idx="1">
                  <c:v>81.84</c:v>
                </c:pt>
                <c:pt idx="2">
                  <c:v>71.69</c:v>
                </c:pt>
                <c:pt idx="3">
                  <c:v>71.94</c:v>
                </c:pt>
                <c:pt idx="4">
                  <c:v>75.47</c:v>
                </c:pt>
              </c:numCache>
            </c:numRef>
          </c:val>
          <c:extLst>
            <c:ext xmlns:c16="http://schemas.microsoft.com/office/drawing/2014/chart" uri="{C3380CC4-5D6E-409C-BE32-E72D297353CC}">
              <c16:uniqueId val="{00000000-74E6-40B2-9D5B-93C6D8D646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E6-40B2-9D5B-93C6D8D646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39-43D5-82DE-19DDB41708C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39-43D5-82DE-19DDB41708C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19-4D2C-BE00-18F1978C50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19-4D2C-BE00-18F1978C50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BB-48C8-BF9A-9660B519F7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BB-48C8-BF9A-9660B519F7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80-499F-9167-A9E5EAC8B2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80-499F-9167-A9E5EAC8B2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6933.66</c:v>
                </c:pt>
                <c:pt idx="1">
                  <c:v>5333.13</c:v>
                </c:pt>
                <c:pt idx="2">
                  <c:v>4675.2299999999996</c:v>
                </c:pt>
                <c:pt idx="3">
                  <c:v>4155.53</c:v>
                </c:pt>
                <c:pt idx="4">
                  <c:v>3720.24</c:v>
                </c:pt>
              </c:numCache>
            </c:numRef>
          </c:val>
          <c:extLst>
            <c:ext xmlns:c16="http://schemas.microsoft.com/office/drawing/2014/chart" uri="{C3380CC4-5D6E-409C-BE32-E72D297353CC}">
              <c16:uniqueId val="{00000000-E705-42E4-9AA7-10EE5A04AED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1689.65</c:v>
                </c:pt>
                <c:pt idx="3">
                  <c:v>808.77</c:v>
                </c:pt>
                <c:pt idx="4">
                  <c:v>560.16</c:v>
                </c:pt>
              </c:numCache>
            </c:numRef>
          </c:val>
          <c:smooth val="0"/>
          <c:extLst>
            <c:ext xmlns:c16="http://schemas.microsoft.com/office/drawing/2014/chart" uri="{C3380CC4-5D6E-409C-BE32-E72D297353CC}">
              <c16:uniqueId val="{00000001-E705-42E4-9AA7-10EE5A04AED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15.7</c:v>
                </c:pt>
                <c:pt idx="1">
                  <c:v>20.81</c:v>
                </c:pt>
                <c:pt idx="2">
                  <c:v>25.17</c:v>
                </c:pt>
                <c:pt idx="3">
                  <c:v>24.37</c:v>
                </c:pt>
                <c:pt idx="4">
                  <c:v>26.23</c:v>
                </c:pt>
              </c:numCache>
            </c:numRef>
          </c:val>
          <c:extLst>
            <c:ext xmlns:c16="http://schemas.microsoft.com/office/drawing/2014/chart" uri="{C3380CC4-5D6E-409C-BE32-E72D297353CC}">
              <c16:uniqueId val="{00000000-9246-46F0-937C-CE224EF1B3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58.12</c:v>
                </c:pt>
                <c:pt idx="3">
                  <c:v>48.2</c:v>
                </c:pt>
                <c:pt idx="4">
                  <c:v>30.88</c:v>
                </c:pt>
              </c:numCache>
            </c:numRef>
          </c:val>
          <c:smooth val="0"/>
          <c:extLst>
            <c:ext xmlns:c16="http://schemas.microsoft.com/office/drawing/2014/chart" uri="{C3380CC4-5D6E-409C-BE32-E72D297353CC}">
              <c16:uniqueId val="{00000001-9246-46F0-937C-CE224EF1B3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1124.68</c:v>
                </c:pt>
                <c:pt idx="1">
                  <c:v>844.07</c:v>
                </c:pt>
                <c:pt idx="2">
                  <c:v>696.92</c:v>
                </c:pt>
                <c:pt idx="3">
                  <c:v>728.47</c:v>
                </c:pt>
                <c:pt idx="4">
                  <c:v>685.9</c:v>
                </c:pt>
              </c:numCache>
            </c:numRef>
          </c:val>
          <c:extLst>
            <c:ext xmlns:c16="http://schemas.microsoft.com/office/drawing/2014/chart" uri="{C3380CC4-5D6E-409C-BE32-E72D297353CC}">
              <c16:uniqueId val="{00000000-00CB-4841-9F33-B1D1AC967F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304.98</c:v>
                </c:pt>
                <c:pt idx="3">
                  <c:v>345.96</c:v>
                </c:pt>
                <c:pt idx="4">
                  <c:v>525.91999999999996</c:v>
                </c:pt>
              </c:numCache>
            </c:numRef>
          </c:val>
          <c:smooth val="0"/>
          <c:extLst>
            <c:ext xmlns:c16="http://schemas.microsoft.com/office/drawing/2014/chart" uri="{C3380CC4-5D6E-409C-BE32-E72D297353CC}">
              <c16:uniqueId val="{00000001-00CB-4841-9F33-B1D1AC967F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Y6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三戸町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f>データ!S6</f>
        <v>9690</v>
      </c>
      <c r="AM8" s="51"/>
      <c r="AN8" s="51"/>
      <c r="AO8" s="51"/>
      <c r="AP8" s="51"/>
      <c r="AQ8" s="51"/>
      <c r="AR8" s="51"/>
      <c r="AS8" s="51"/>
      <c r="AT8" s="46">
        <f>データ!T6</f>
        <v>151.79</v>
      </c>
      <c r="AU8" s="46"/>
      <c r="AV8" s="46"/>
      <c r="AW8" s="46"/>
      <c r="AX8" s="46"/>
      <c r="AY8" s="46"/>
      <c r="AZ8" s="46"/>
      <c r="BA8" s="46"/>
      <c r="BB8" s="46">
        <f>データ!U6</f>
        <v>63.84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26.65</v>
      </c>
      <c r="Q10" s="46"/>
      <c r="R10" s="46"/>
      <c r="S10" s="46"/>
      <c r="T10" s="46"/>
      <c r="U10" s="46"/>
      <c r="V10" s="46"/>
      <c r="W10" s="46">
        <f>データ!Q6</f>
        <v>94.83</v>
      </c>
      <c r="X10" s="46"/>
      <c r="Y10" s="46"/>
      <c r="Z10" s="46"/>
      <c r="AA10" s="46"/>
      <c r="AB10" s="46"/>
      <c r="AC10" s="46"/>
      <c r="AD10" s="51">
        <f>データ!R6</f>
        <v>3300</v>
      </c>
      <c r="AE10" s="51"/>
      <c r="AF10" s="51"/>
      <c r="AG10" s="51"/>
      <c r="AH10" s="51"/>
      <c r="AI10" s="51"/>
      <c r="AJ10" s="51"/>
      <c r="AK10" s="2"/>
      <c r="AL10" s="51">
        <f>データ!V6</f>
        <v>2557</v>
      </c>
      <c r="AM10" s="51"/>
      <c r="AN10" s="51"/>
      <c r="AO10" s="51"/>
      <c r="AP10" s="51"/>
      <c r="AQ10" s="51"/>
      <c r="AR10" s="51"/>
      <c r="AS10" s="51"/>
      <c r="AT10" s="46">
        <f>データ!W6</f>
        <v>1.24</v>
      </c>
      <c r="AU10" s="46"/>
      <c r="AV10" s="46"/>
      <c r="AW10" s="46"/>
      <c r="AX10" s="46"/>
      <c r="AY10" s="46"/>
      <c r="AZ10" s="46"/>
      <c r="BA10" s="46"/>
      <c r="BB10" s="46">
        <f>データ!X6</f>
        <v>2062.1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01wz2tC+BToDIe86c0v1jMYQI2kWW296ueW672T337GWz1fkkNGTFHKIYsK5ixHqnby9Op1n8Oqo0mnmN5alCw==" saltValue="Ekm/xDQJJk0x9iipgZN3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24414</v>
      </c>
      <c r="D6" s="33">
        <f t="shared" si="3"/>
        <v>47</v>
      </c>
      <c r="E6" s="33">
        <f t="shared" si="3"/>
        <v>17</v>
      </c>
      <c r="F6" s="33">
        <f t="shared" si="3"/>
        <v>1</v>
      </c>
      <c r="G6" s="33">
        <f t="shared" si="3"/>
        <v>0</v>
      </c>
      <c r="H6" s="33" t="str">
        <f t="shared" si="3"/>
        <v>青森県　三戸町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26.65</v>
      </c>
      <c r="Q6" s="34">
        <f t="shared" si="3"/>
        <v>94.83</v>
      </c>
      <c r="R6" s="34">
        <f t="shared" si="3"/>
        <v>3300</v>
      </c>
      <c r="S6" s="34">
        <f t="shared" si="3"/>
        <v>9690</v>
      </c>
      <c r="T6" s="34">
        <f t="shared" si="3"/>
        <v>151.79</v>
      </c>
      <c r="U6" s="34">
        <f t="shared" si="3"/>
        <v>63.84</v>
      </c>
      <c r="V6" s="34">
        <f t="shared" si="3"/>
        <v>2557</v>
      </c>
      <c r="W6" s="34">
        <f t="shared" si="3"/>
        <v>1.24</v>
      </c>
      <c r="X6" s="34">
        <f t="shared" si="3"/>
        <v>2062.1</v>
      </c>
      <c r="Y6" s="35">
        <f>IF(Y7="",NA(),Y7)</f>
        <v>74.260000000000005</v>
      </c>
      <c r="Z6" s="35">
        <f t="shared" ref="Z6:AH6" si="4">IF(Z7="",NA(),Z7)</f>
        <v>81.84</v>
      </c>
      <c r="AA6" s="35">
        <f t="shared" si="4"/>
        <v>71.69</v>
      </c>
      <c r="AB6" s="35">
        <f t="shared" si="4"/>
        <v>71.94</v>
      </c>
      <c r="AC6" s="35">
        <f t="shared" si="4"/>
        <v>75.47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6933.66</v>
      </c>
      <c r="BG6" s="35">
        <f t="shared" ref="BG6:BO6" si="7">IF(BG7="",NA(),BG7)</f>
        <v>5333.13</v>
      </c>
      <c r="BH6" s="35">
        <f t="shared" si="7"/>
        <v>4675.2299999999996</v>
      </c>
      <c r="BI6" s="35">
        <f t="shared" si="7"/>
        <v>4155.53</v>
      </c>
      <c r="BJ6" s="35">
        <f t="shared" si="7"/>
        <v>3720.24</v>
      </c>
      <c r="BK6" s="35">
        <f t="shared" si="7"/>
        <v>1604.64</v>
      </c>
      <c r="BL6" s="35">
        <f t="shared" si="7"/>
        <v>1217.7</v>
      </c>
      <c r="BM6" s="35">
        <f t="shared" si="7"/>
        <v>1689.65</v>
      </c>
      <c r="BN6" s="35">
        <f t="shared" si="7"/>
        <v>808.77</v>
      </c>
      <c r="BO6" s="35">
        <f t="shared" si="7"/>
        <v>560.16</v>
      </c>
      <c r="BP6" s="34" t="str">
        <f>IF(BP7="","",IF(BP7="-","【-】","【"&amp;SUBSTITUTE(TEXT(BP7,"#,##0.00"),"-","△")&amp;"】"))</f>
        <v>【705.21】</v>
      </c>
      <c r="BQ6" s="35">
        <f>IF(BQ7="",NA(),BQ7)</f>
        <v>15.7</v>
      </c>
      <c r="BR6" s="35">
        <f t="shared" ref="BR6:BZ6" si="8">IF(BR7="",NA(),BR7)</f>
        <v>20.81</v>
      </c>
      <c r="BS6" s="35">
        <f t="shared" si="8"/>
        <v>25.17</v>
      </c>
      <c r="BT6" s="35">
        <f t="shared" si="8"/>
        <v>24.37</v>
      </c>
      <c r="BU6" s="35">
        <f t="shared" si="8"/>
        <v>26.23</v>
      </c>
      <c r="BV6" s="35">
        <f t="shared" si="8"/>
        <v>60.01</v>
      </c>
      <c r="BW6" s="35">
        <f t="shared" si="8"/>
        <v>66.680000000000007</v>
      </c>
      <c r="BX6" s="35">
        <f t="shared" si="8"/>
        <v>58.12</v>
      </c>
      <c r="BY6" s="35">
        <f t="shared" si="8"/>
        <v>48.2</v>
      </c>
      <c r="BZ6" s="35">
        <f t="shared" si="8"/>
        <v>30.88</v>
      </c>
      <c r="CA6" s="34" t="str">
        <f>IF(CA7="","",IF(CA7="-","【-】","【"&amp;SUBSTITUTE(TEXT(CA7,"#,##0.00"),"-","△")&amp;"】"))</f>
        <v>【98.96】</v>
      </c>
      <c r="CB6" s="35">
        <f>IF(CB7="",NA(),CB7)</f>
        <v>1124.68</v>
      </c>
      <c r="CC6" s="35">
        <f t="shared" ref="CC6:CK6" si="9">IF(CC7="",NA(),CC7)</f>
        <v>844.07</v>
      </c>
      <c r="CD6" s="35">
        <f t="shared" si="9"/>
        <v>696.92</v>
      </c>
      <c r="CE6" s="35">
        <f t="shared" si="9"/>
        <v>728.47</v>
      </c>
      <c r="CF6" s="35">
        <f t="shared" si="9"/>
        <v>685.9</v>
      </c>
      <c r="CG6" s="35">
        <f t="shared" si="9"/>
        <v>277.67</v>
      </c>
      <c r="CH6" s="35">
        <f t="shared" si="9"/>
        <v>260.11</v>
      </c>
      <c r="CI6" s="35">
        <f t="shared" si="9"/>
        <v>304.98</v>
      </c>
      <c r="CJ6" s="35">
        <f t="shared" si="9"/>
        <v>345.96</v>
      </c>
      <c r="CK6" s="35">
        <f t="shared" si="9"/>
        <v>525.91999999999996</v>
      </c>
      <c r="CL6" s="34" t="str">
        <f>IF(CL7="","",IF(CL7="-","【-】","【"&amp;SUBSTITUTE(TEXT(CL7,"#,##0.00"),"-","△")&amp;"】"))</f>
        <v>【134.52】</v>
      </c>
      <c r="CM6" s="35">
        <f>IF(CM7="",NA(),CM7)</f>
        <v>22.57</v>
      </c>
      <c r="CN6" s="35">
        <f t="shared" ref="CN6:CV6" si="10">IF(CN7="",NA(),CN7)</f>
        <v>24.71</v>
      </c>
      <c r="CO6" s="35">
        <f t="shared" si="10"/>
        <v>24.07</v>
      </c>
      <c r="CP6" s="35">
        <f t="shared" si="10"/>
        <v>25.64</v>
      </c>
      <c r="CQ6" s="35">
        <f t="shared" si="10"/>
        <v>27.57</v>
      </c>
      <c r="CR6" s="35">
        <f t="shared" si="10"/>
        <v>41.28</v>
      </c>
      <c r="CS6" s="35">
        <f t="shared" si="10"/>
        <v>41.45</v>
      </c>
      <c r="CT6" s="35">
        <f t="shared" si="10"/>
        <v>36.97</v>
      </c>
      <c r="CU6" s="35">
        <f t="shared" si="10"/>
        <v>39.51</v>
      </c>
      <c r="CV6" s="35">
        <f t="shared" si="10"/>
        <v>41.6</v>
      </c>
      <c r="CW6" s="34" t="str">
        <f>IF(CW7="","",IF(CW7="-","【-】","【"&amp;SUBSTITUTE(TEXT(CW7,"#,##0.00"),"-","△")&amp;"】"))</f>
        <v>【59.57】</v>
      </c>
      <c r="CX6" s="35">
        <f>IF(CX7="",NA(),CX7)</f>
        <v>38.83</v>
      </c>
      <c r="CY6" s="35">
        <f t="shared" ref="CY6:DG6" si="11">IF(CY7="",NA(),CY7)</f>
        <v>40.65</v>
      </c>
      <c r="CZ6" s="35">
        <f t="shared" si="11"/>
        <v>43.07</v>
      </c>
      <c r="DA6" s="35">
        <f t="shared" si="11"/>
        <v>45.72</v>
      </c>
      <c r="DB6" s="35">
        <f t="shared" si="11"/>
        <v>46.77</v>
      </c>
      <c r="DC6" s="35">
        <f t="shared" si="11"/>
        <v>61.3</v>
      </c>
      <c r="DD6" s="35">
        <f t="shared" si="11"/>
        <v>64.510000000000005</v>
      </c>
      <c r="DE6" s="35">
        <f t="shared" si="11"/>
        <v>67.12</v>
      </c>
      <c r="DF6" s="35">
        <f t="shared" si="11"/>
        <v>61.03</v>
      </c>
      <c r="DG6" s="35">
        <f t="shared" si="11"/>
        <v>64.790000000000006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7.0000000000000007E-2</v>
      </c>
      <c r="EL6" s="35">
        <f t="shared" si="14"/>
        <v>0.56999999999999995</v>
      </c>
      <c r="EM6" s="34">
        <f t="shared" si="14"/>
        <v>0</v>
      </c>
      <c r="EN6" s="34">
        <f t="shared" si="14"/>
        <v>0</v>
      </c>
      <c r="EO6" s="34" t="str">
        <f>IF(EO7="","",IF(EO7="-","【-】","【"&amp;SUBSTITUTE(TEXT(EO7,"#,##0.00"),"-","△")&amp;"】"))</f>
        <v>【0.30】</v>
      </c>
    </row>
    <row r="7" spans="1:145" s="36" customFormat="1" x14ac:dyDescent="0.15">
      <c r="A7" s="28"/>
      <c r="B7" s="37">
        <v>2020</v>
      </c>
      <c r="C7" s="37">
        <v>24414</v>
      </c>
      <c r="D7" s="37">
        <v>47</v>
      </c>
      <c r="E7" s="37">
        <v>17</v>
      </c>
      <c r="F7" s="37">
        <v>1</v>
      </c>
      <c r="G7" s="37">
        <v>0</v>
      </c>
      <c r="H7" s="37" t="s">
        <v>98</v>
      </c>
      <c r="I7" s="37" t="s">
        <v>99</v>
      </c>
      <c r="J7" s="37" t="s">
        <v>100</v>
      </c>
      <c r="K7" s="37" t="s">
        <v>101</v>
      </c>
      <c r="L7" s="37" t="s">
        <v>102</v>
      </c>
      <c r="M7" s="37" t="s">
        <v>103</v>
      </c>
      <c r="N7" s="38" t="s">
        <v>104</v>
      </c>
      <c r="O7" s="38" t="s">
        <v>105</v>
      </c>
      <c r="P7" s="38">
        <v>26.65</v>
      </c>
      <c r="Q7" s="38">
        <v>94.83</v>
      </c>
      <c r="R7" s="38">
        <v>3300</v>
      </c>
      <c r="S7" s="38">
        <v>9690</v>
      </c>
      <c r="T7" s="38">
        <v>151.79</v>
      </c>
      <c r="U7" s="38">
        <v>63.84</v>
      </c>
      <c r="V7" s="38">
        <v>2557</v>
      </c>
      <c r="W7" s="38">
        <v>1.24</v>
      </c>
      <c r="X7" s="38">
        <v>2062.1</v>
      </c>
      <c r="Y7" s="38">
        <v>74.260000000000005</v>
      </c>
      <c r="Z7" s="38">
        <v>81.84</v>
      </c>
      <c r="AA7" s="38">
        <v>71.69</v>
      </c>
      <c r="AB7" s="38">
        <v>71.94</v>
      </c>
      <c r="AC7" s="38">
        <v>75.47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6933.66</v>
      </c>
      <c r="BG7" s="38">
        <v>5333.13</v>
      </c>
      <c r="BH7" s="38">
        <v>4675.2299999999996</v>
      </c>
      <c r="BI7" s="38">
        <v>4155.53</v>
      </c>
      <c r="BJ7" s="38">
        <v>3720.24</v>
      </c>
      <c r="BK7" s="38">
        <v>1604.64</v>
      </c>
      <c r="BL7" s="38">
        <v>1217.7</v>
      </c>
      <c r="BM7" s="38">
        <v>1689.65</v>
      </c>
      <c r="BN7" s="38">
        <v>808.77</v>
      </c>
      <c r="BO7" s="38">
        <v>560.16</v>
      </c>
      <c r="BP7" s="38">
        <v>705.21</v>
      </c>
      <c r="BQ7" s="38">
        <v>15.7</v>
      </c>
      <c r="BR7" s="38">
        <v>20.81</v>
      </c>
      <c r="BS7" s="38">
        <v>25.17</v>
      </c>
      <c r="BT7" s="38">
        <v>24.37</v>
      </c>
      <c r="BU7" s="38">
        <v>26.23</v>
      </c>
      <c r="BV7" s="38">
        <v>60.01</v>
      </c>
      <c r="BW7" s="38">
        <v>66.680000000000007</v>
      </c>
      <c r="BX7" s="38">
        <v>58.12</v>
      </c>
      <c r="BY7" s="38">
        <v>48.2</v>
      </c>
      <c r="BZ7" s="38">
        <v>30.88</v>
      </c>
      <c r="CA7" s="38">
        <v>98.96</v>
      </c>
      <c r="CB7" s="38">
        <v>1124.68</v>
      </c>
      <c r="CC7" s="38">
        <v>844.07</v>
      </c>
      <c r="CD7" s="38">
        <v>696.92</v>
      </c>
      <c r="CE7" s="38">
        <v>728.47</v>
      </c>
      <c r="CF7" s="38">
        <v>685.9</v>
      </c>
      <c r="CG7" s="38">
        <v>277.67</v>
      </c>
      <c r="CH7" s="38">
        <v>260.11</v>
      </c>
      <c r="CI7" s="38">
        <v>304.98</v>
      </c>
      <c r="CJ7" s="38">
        <v>345.96</v>
      </c>
      <c r="CK7" s="38">
        <v>525.91999999999996</v>
      </c>
      <c r="CL7" s="38">
        <v>134.52000000000001</v>
      </c>
      <c r="CM7" s="38">
        <v>22.57</v>
      </c>
      <c r="CN7" s="38">
        <v>24.71</v>
      </c>
      <c r="CO7" s="38">
        <v>24.07</v>
      </c>
      <c r="CP7" s="38">
        <v>25.64</v>
      </c>
      <c r="CQ7" s="38">
        <v>27.57</v>
      </c>
      <c r="CR7" s="38">
        <v>41.28</v>
      </c>
      <c r="CS7" s="38">
        <v>41.45</v>
      </c>
      <c r="CT7" s="38">
        <v>36.97</v>
      </c>
      <c r="CU7" s="38">
        <v>39.51</v>
      </c>
      <c r="CV7" s="38">
        <v>41.6</v>
      </c>
      <c r="CW7" s="38">
        <v>59.57</v>
      </c>
      <c r="CX7" s="38">
        <v>38.83</v>
      </c>
      <c r="CY7" s="38">
        <v>40.65</v>
      </c>
      <c r="CZ7" s="38">
        <v>43.07</v>
      </c>
      <c r="DA7" s="38">
        <v>45.72</v>
      </c>
      <c r="DB7" s="38">
        <v>46.77</v>
      </c>
      <c r="DC7" s="38">
        <v>61.3</v>
      </c>
      <c r="DD7" s="38">
        <v>64.510000000000005</v>
      </c>
      <c r="DE7" s="38">
        <v>67.12</v>
      </c>
      <c r="DF7" s="38">
        <v>61.03</v>
      </c>
      <c r="DG7" s="38">
        <v>64.790000000000006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7.0000000000000007E-2</v>
      </c>
      <c r="EL7" s="38">
        <v>0.56999999999999995</v>
      </c>
      <c r="EM7" s="38">
        <v>0</v>
      </c>
      <c r="EN7" s="38">
        <v>0</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202op</cp:lastModifiedBy>
  <cp:lastPrinted>2022-01-25T05:56:09Z</cp:lastPrinted>
  <dcterms:created xsi:type="dcterms:W3CDTF">2021-12-03T07:43:08Z</dcterms:created>
  <dcterms:modified xsi:type="dcterms:W3CDTF">2022-02-06T00:39:45Z</dcterms:modified>
  <cp:category/>
</cp:coreProperties>
</file>