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30おいらせ町　△\02_確認\02_確認①\"/>
    </mc:Choice>
  </mc:AlternateContent>
  <workbookProtection workbookAlgorithmName="SHA-512" workbookHashValue="p/jjuewO866W+AQmJMqMgXIbb5ridE0supBs2MjxFwFWstTVT2fMP7w+ATuvK1pXg9HIMh9TyiAnS/5Gin0TcQ==" workbookSaltValue="F1qu1oyxr5Auhnavp4te9w==" workbookSpinCount="100000" lockStructure="1"/>
  <bookViews>
    <workbookView xWindow="0" yWindow="0" windowWidth="15360" windowHeight="7635"/>
  </bookViews>
  <sheets>
    <sheet name="法非適用_下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<sst xmlns="http://schemas.openxmlformats.org/spreadsheetml/2006/main" count="241" uniqueCount="119">
  <si>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</si>
  <si>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</si>
  <si>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</si>
  <si>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</si>
  <si>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</si>
  <si>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</si>
  <si>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</si>
  <si>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</si>
  <si>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</si>
  <si>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</si>
  <si>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</si>
  <si>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</si>
  <si>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</si>
  <si>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</si>
  <si>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</si>
  <si>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</si>
  <si>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</si>
  <si>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</si>
  <si>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</si>
  <si>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</si>
  <si>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</si>
  <si>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</si>
  <si>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</si>
  <si>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</si>
  <si>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</si>
  <si>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</si>
  <si>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</si>
  <si>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</si>
  <si>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</si>
  <si>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</si>
  <si>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</si>
  <si>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</si>
  <si>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</si>
  <si>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</si>
  <si>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</si>
  <si>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</si>
  <si>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</si>
  <si>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</si>
  <si>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</si>
  <si>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</si>
  <si>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</si>
  <si>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</si>
  <si>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</si>
  <si>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</si>
  <si>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</si>
  <si>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</si>
  <si>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</si>
  <si>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</si>
  <si>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</si>
  <si>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</si>
  <si>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</si>
  <si>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</si>
  <si>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</si>
  <si>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</si>
  <si>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</si>
  <si>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</si>
  <si>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</si>
  <si>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</si>
  <si>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</si>
  <si>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</si>
  <si>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</si>
  <si>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</si>
  <si>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</si>
  <si>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</si>
  <si>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</si>
  <si>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</si>
  <si>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</si>
  <si>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</si>
  <si>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</si>
  <si>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</si>
  <si>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</si>
  <si>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</si>
  <si>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</si>
  <si>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</si>
  <si>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</si>
  <si>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</si>
  <si>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</si>
  <si>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</si>
  <si>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</si>
  <si>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</si>
  <si>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</si>
  <si>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</si>
  <si>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</si>
  <si>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</si>
  <si>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</si>
  <si>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</si>
  <si>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</si>
  <si>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</si>
  <si>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</si>
  <si>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</si>
  <si>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</si>
  <si>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</si>
  <si>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</si>
  <si>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</si>
  <si>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</si>
  <si>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</si>
  <si>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</si>
  <si>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</si>
  <si>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</si>
  <si>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</si>
  <si>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</si>
  <si>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</si>
  <si>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</si>
  <si>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</si>
  <si>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</si>
  <si>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</si>
  <si>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</si>
  <si>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</si>
  <si>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</si>
  <si>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</si>
  <si>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</si>
  <si>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</si>
  <si>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</si>
  <si>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</si>
  <si>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</si>
  <si>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</si>
  <si>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・一部供用開始から28年が経過し施設があるとともに、他の事業体から移管により38年経過した施設もあり老朽化は進んでいる。
・老朽化状況を把握するためカメラ調査を実施している。調査の結果、腐食や破損は少ないため、必要に応じて修繕工事で対応していくこととしている。
・ストックマネジメント計画を策定し、将来に備えた老朽化対策を進めていくことが必要となっている。</t>
    <rPh sb="1" eb="3">
      <t>イチブ</t>
    </rPh>
    <rPh sb="3" eb="5">
      <t>キョウヨウ</t>
    </rPh>
    <rPh sb="5" eb="7">
      <t>カイシ</t>
    </rPh>
    <rPh sb="11" eb="12">
      <t>ネン</t>
    </rPh>
    <rPh sb="13" eb="15">
      <t>ケイカ</t>
    </rPh>
    <rPh sb="16" eb="18">
      <t>シセツ</t>
    </rPh>
    <rPh sb="26" eb="27">
      <t>タ</t>
    </rPh>
    <rPh sb="28" eb="31">
      <t>ジギョウタイ</t>
    </rPh>
    <rPh sb="33" eb="35">
      <t>イカン</t>
    </rPh>
    <rPh sb="40" eb="41">
      <t>ネン</t>
    </rPh>
    <rPh sb="41" eb="43">
      <t>ケイカ</t>
    </rPh>
    <rPh sb="45" eb="47">
      <t>シセツ</t>
    </rPh>
    <rPh sb="50" eb="53">
      <t>ロウキュウカ</t>
    </rPh>
    <rPh sb="54" eb="55">
      <t>スス</t>
    </rPh>
    <rPh sb="62" eb="65">
      <t>ロウキュウカ</t>
    </rPh>
    <rPh sb="65" eb="67">
      <t>ジョウキョウ</t>
    </rPh>
    <rPh sb="68" eb="70">
      <t>ハアク</t>
    </rPh>
    <rPh sb="77" eb="79">
      <t>チョウサ</t>
    </rPh>
    <rPh sb="80" eb="82">
      <t>ジッシ</t>
    </rPh>
    <rPh sb="87" eb="89">
      <t>チョウサ</t>
    </rPh>
    <rPh sb="90" eb="92">
      <t>ケッカ</t>
    </rPh>
    <rPh sb="93" eb="95">
      <t>フショク</t>
    </rPh>
    <rPh sb="96" eb="98">
      <t>ハソン</t>
    </rPh>
    <rPh sb="99" eb="100">
      <t>スク</t>
    </rPh>
    <rPh sb="105" eb="107">
      <t>ヒツヨウ</t>
    </rPh>
    <rPh sb="108" eb="109">
      <t>オウ</t>
    </rPh>
    <rPh sb="111" eb="113">
      <t>シュウゼン</t>
    </rPh>
    <rPh sb="113" eb="115">
      <t>コウジ</t>
    </rPh>
    <rPh sb="116" eb="118">
      <t>タイオウ</t>
    </rPh>
    <rPh sb="142" eb="144">
      <t>ケイカク</t>
    </rPh>
    <rPh sb="145" eb="147">
      <t>サクテイ</t>
    </rPh>
    <rPh sb="149" eb="151">
      <t>ショウライ</t>
    </rPh>
    <rPh sb="152" eb="153">
      <t>ソナ</t>
    </rPh>
    <rPh sb="155" eb="158">
      <t>ロウキュウカ</t>
    </rPh>
    <rPh sb="158" eb="160">
      <t>タイサク</t>
    </rPh>
    <rPh sb="161" eb="162">
      <t>スス</t>
    </rPh>
    <rPh sb="169" eb="171">
      <t>ヒツヨウヨウインスイセンカリツタカコンゴオオハバシヨウリョウシュウニュウゾウカミコシヨウリョウカイテイトウバッポンテキミナオヒツヨウ</t>
    </rPh>
    <phoneticPr fontId="4"/>
  </si>
  <si>
    <t>・持続可能な下水道事業運営のため経営面の改善努力が必要であり、使用料の改定等により収入の増額を図り、併せて支出の見直しも行う必要がある。
・流域下水道事業において、流域全体では人口減少が始まっており、それらを加味した各施設のスペックダウン等も含めた検討を行い、各種費用を抑えることや、町においても維持管理費の経費見直しや、各施設の更新時期等の精査、不明水対策等を徹底していく必要がある。</t>
    <rPh sb="1" eb="5">
      <t>ジゾクカノウ</t>
    </rPh>
    <rPh sb="6" eb="9">
      <t>ゲスイドウ</t>
    </rPh>
    <rPh sb="9" eb="11">
      <t>ジギョウ</t>
    </rPh>
    <rPh sb="11" eb="13">
      <t>ウンエイ</t>
    </rPh>
    <rPh sb="16" eb="18">
      <t>ケイエイ</t>
    </rPh>
    <rPh sb="18" eb="19">
      <t>メン</t>
    </rPh>
    <rPh sb="20" eb="22">
      <t>カイゼン</t>
    </rPh>
    <rPh sb="22" eb="24">
      <t>ドリョク</t>
    </rPh>
    <rPh sb="25" eb="27">
      <t>ヒツヨウ</t>
    </rPh>
    <rPh sb="31" eb="34">
      <t>シヨウリョウ</t>
    </rPh>
    <rPh sb="35" eb="38">
      <t>カイテイトウ</t>
    </rPh>
    <rPh sb="41" eb="43">
      <t>シュウニュウ</t>
    </rPh>
    <rPh sb="44" eb="46">
      <t>ゾウガク</t>
    </rPh>
    <rPh sb="47" eb="48">
      <t>ハカ</t>
    </rPh>
    <rPh sb="50" eb="51">
      <t>アワ</t>
    </rPh>
    <rPh sb="53" eb="55">
      <t>シシュツ</t>
    </rPh>
    <rPh sb="56" eb="58">
      <t>ミナオ</t>
    </rPh>
    <rPh sb="60" eb="61">
      <t>オコナ</t>
    </rPh>
    <rPh sb="62" eb="64">
      <t>ヒツヨウ</t>
    </rPh>
    <rPh sb="70" eb="75">
      <t>リュウイキゲスイドウ</t>
    </rPh>
    <rPh sb="75" eb="77">
      <t>ジギョウ</t>
    </rPh>
    <rPh sb="82" eb="84">
      <t>リュウイキ</t>
    </rPh>
    <rPh sb="84" eb="86">
      <t>ゼンタイ</t>
    </rPh>
    <rPh sb="88" eb="90">
      <t>ジンコウ</t>
    </rPh>
    <rPh sb="90" eb="92">
      <t>ゲンショウ</t>
    </rPh>
    <rPh sb="93" eb="94">
      <t>ハジ</t>
    </rPh>
    <rPh sb="104" eb="106">
      <t>カミ</t>
    </rPh>
    <rPh sb="108" eb="111">
      <t>カクシセツ</t>
    </rPh>
    <rPh sb="119" eb="120">
      <t>トウ</t>
    </rPh>
    <rPh sb="121" eb="122">
      <t>フク</t>
    </rPh>
    <rPh sb="124" eb="126">
      <t>ケントウ</t>
    </rPh>
    <rPh sb="127" eb="128">
      <t>オコナ</t>
    </rPh>
    <rPh sb="130" eb="132">
      <t>カクシュ</t>
    </rPh>
    <rPh sb="132" eb="134">
      <t>ヒヨウ</t>
    </rPh>
    <rPh sb="135" eb="136">
      <t>オサ</t>
    </rPh>
    <rPh sb="142" eb="143">
      <t>マチ</t>
    </rPh>
    <rPh sb="148" eb="150">
      <t>イジ</t>
    </rPh>
    <rPh sb="150" eb="152">
      <t>カンリ</t>
    </rPh>
    <rPh sb="152" eb="153">
      <t>ヒ</t>
    </rPh>
    <rPh sb="154" eb="156">
      <t>ケイヒ</t>
    </rPh>
    <rPh sb="156" eb="158">
      <t>ミナオ</t>
    </rPh>
    <rPh sb="161" eb="164">
      <t>カクシセツ</t>
    </rPh>
    <rPh sb="165" eb="167">
      <t>コウシン</t>
    </rPh>
    <rPh sb="167" eb="169">
      <t>ジキ</t>
    </rPh>
    <rPh sb="169" eb="170">
      <t>トウ</t>
    </rPh>
    <rPh sb="171" eb="173">
      <t>セイサ</t>
    </rPh>
    <rPh sb="174" eb="176">
      <t>フメイ</t>
    </rPh>
    <rPh sb="176" eb="177">
      <t>スイ</t>
    </rPh>
    <rPh sb="177" eb="179">
      <t>タイサク</t>
    </rPh>
    <rPh sb="179" eb="180">
      <t>トウ</t>
    </rPh>
    <rPh sb="181" eb="183">
      <t>テッテイ</t>
    </rPh>
    <rPh sb="187" eb="189">
      <t>ヒツヨウ</t>
    </rPh>
    <phoneticPr fontId="4"/>
  </si>
  <si>
    <t>・水洗化率を除き、各数値とも類似団体平均値と比較し健全性に欠けている。
・収益的収支比率はほぼ横ばいだが、自立運営できる状態となっていない。
・企業債残高対事業規模比率は、類似団体平均値と比較し、約2倍となっている。結果、地方債償還費用が多額であるため、一般会計に頼らざるを得ない状況である。
・経費回収率は、類似団体平均値と比較し半分以下であり、維持管理費も賄えていない状態である。
・汚水処理原価が、類似団体平均値の約2倍であり費用面の効率の低さが顕著である。地方債償還金と流域下水道維持管理負担金が大きいことが要因としてあげられる。
・水洗化率の高さから、今後大幅な使用料収入の増加が見込めないため、使用料改定等の抜本的な見直しが必要である（令和６年度から法適化予定）。</t>
    <rPh sb="1" eb="4">
      <t>スイセンカ</t>
    </rPh>
    <rPh sb="4" eb="5">
      <t>リツ</t>
    </rPh>
    <rPh sb="6" eb="7">
      <t>ノゾ</t>
    </rPh>
    <rPh sb="9" eb="12">
      <t>カクスウチ</t>
    </rPh>
    <rPh sb="14" eb="16">
      <t>ルイジ</t>
    </rPh>
    <rPh sb="16" eb="18">
      <t>ダンタイ</t>
    </rPh>
    <rPh sb="18" eb="21">
      <t>ヘイキンチ</t>
    </rPh>
    <rPh sb="22" eb="24">
      <t>ヒカク</t>
    </rPh>
    <rPh sb="25" eb="28">
      <t>ケンゼンセイ</t>
    </rPh>
    <rPh sb="29" eb="30">
      <t>カ</t>
    </rPh>
    <rPh sb="37" eb="39">
      <t>シュウエキ</t>
    </rPh>
    <rPh sb="39" eb="40">
      <t>テキ</t>
    </rPh>
    <rPh sb="40" eb="42">
      <t>シュウシ</t>
    </rPh>
    <rPh sb="42" eb="44">
      <t>ヒリツ</t>
    </rPh>
    <rPh sb="47" eb="48">
      <t>ヨコ</t>
    </rPh>
    <rPh sb="53" eb="55">
      <t>ジリツ</t>
    </rPh>
    <rPh sb="55" eb="57">
      <t>ウンエイ</t>
    </rPh>
    <rPh sb="60" eb="62">
      <t>ジョウタイ</t>
    </rPh>
    <rPh sb="72" eb="74">
      <t>キギョウ</t>
    </rPh>
    <rPh sb="74" eb="75">
      <t>サイ</t>
    </rPh>
    <rPh sb="75" eb="77">
      <t>ザンダカ</t>
    </rPh>
    <rPh sb="77" eb="78">
      <t>タイ</t>
    </rPh>
    <rPh sb="78" eb="80">
      <t>ジギョウ</t>
    </rPh>
    <rPh sb="80" eb="82">
      <t>キボ</t>
    </rPh>
    <rPh sb="82" eb="84">
      <t>ヒリツ</t>
    </rPh>
    <rPh sb="86" eb="88">
      <t>ルイジ</t>
    </rPh>
    <rPh sb="88" eb="93">
      <t>ダンタイヘイキンチ</t>
    </rPh>
    <rPh sb="94" eb="96">
      <t>ヒカク</t>
    </rPh>
    <rPh sb="98" eb="99">
      <t>ヤク</t>
    </rPh>
    <rPh sb="100" eb="101">
      <t>バイ</t>
    </rPh>
    <rPh sb="108" eb="110">
      <t>ケッカ</t>
    </rPh>
    <rPh sb="111" eb="114">
      <t>チホウサイ</t>
    </rPh>
    <rPh sb="114" eb="116">
      <t>ショウカン</t>
    </rPh>
    <rPh sb="116" eb="118">
      <t>ヒヨウ</t>
    </rPh>
    <rPh sb="119" eb="121">
      <t>タガク</t>
    </rPh>
    <rPh sb="127" eb="129">
      <t>イッパン</t>
    </rPh>
    <rPh sb="129" eb="131">
      <t>カイケイ</t>
    </rPh>
    <rPh sb="132" eb="133">
      <t>タヨ</t>
    </rPh>
    <rPh sb="137" eb="138">
      <t>エ</t>
    </rPh>
    <rPh sb="140" eb="142">
      <t>ジョウキョウ</t>
    </rPh>
    <rPh sb="148" eb="150">
      <t>ケイヒ</t>
    </rPh>
    <rPh sb="150" eb="152">
      <t>カイシュウ</t>
    </rPh>
    <rPh sb="152" eb="153">
      <t>リツ</t>
    </rPh>
    <rPh sb="155" eb="162">
      <t>ルイジダンタイヘイキンチ</t>
    </rPh>
    <rPh sb="163" eb="165">
      <t>ヒカク</t>
    </rPh>
    <rPh sb="166" eb="168">
      <t>ハンブン</t>
    </rPh>
    <rPh sb="168" eb="170">
      <t>イカ</t>
    </rPh>
    <rPh sb="174" eb="179">
      <t>イジカンリヒ</t>
    </rPh>
    <rPh sb="180" eb="181">
      <t>マカナ</t>
    </rPh>
    <rPh sb="186" eb="188">
      <t>ジョウタイ</t>
    </rPh>
    <rPh sb="194" eb="196">
      <t>オスイ</t>
    </rPh>
    <rPh sb="196" eb="198">
      <t>ショリ</t>
    </rPh>
    <rPh sb="198" eb="200">
      <t>ゲンカ</t>
    </rPh>
    <rPh sb="202" eb="209">
      <t>ルイジダンタイヘイキンチ</t>
    </rPh>
    <rPh sb="210" eb="211">
      <t>ヤク</t>
    </rPh>
    <rPh sb="212" eb="213">
      <t>バイ</t>
    </rPh>
    <rPh sb="216" eb="219">
      <t>ヒヨウメン</t>
    </rPh>
    <rPh sb="220" eb="222">
      <t>コウリツ</t>
    </rPh>
    <rPh sb="223" eb="224">
      <t>ヒク</t>
    </rPh>
    <rPh sb="226" eb="228">
      <t>ケンチョ</t>
    </rPh>
    <rPh sb="232" eb="235">
      <t>チホウサイ</t>
    </rPh>
    <rPh sb="235" eb="237">
      <t>ショウカン</t>
    </rPh>
    <rPh sb="237" eb="238">
      <t>キン</t>
    </rPh>
    <rPh sb="239" eb="241">
      <t>リュウイキ</t>
    </rPh>
    <rPh sb="241" eb="244">
      <t>ゲスイドウ</t>
    </rPh>
    <rPh sb="244" eb="246">
      <t>イジ</t>
    </rPh>
    <rPh sb="246" eb="248">
      <t>カンリ</t>
    </rPh>
    <rPh sb="248" eb="251">
      <t>フタンキン</t>
    </rPh>
    <rPh sb="252" eb="253">
      <t>オオ</t>
    </rPh>
    <rPh sb="258" eb="260">
      <t>ヨウイン</t>
    </rPh>
    <rPh sb="271" eb="274">
      <t>スイセンカ</t>
    </rPh>
    <rPh sb="274" eb="275">
      <t>リツ</t>
    </rPh>
    <rPh sb="276" eb="277">
      <t>タカ</t>
    </rPh>
    <rPh sb="281" eb="283">
      <t>コンゴ</t>
    </rPh>
    <rPh sb="283" eb="285">
      <t>オオハバ</t>
    </rPh>
    <rPh sb="286" eb="289">
      <t>シヨウリョウ</t>
    </rPh>
    <rPh sb="289" eb="291">
      <t>シュウニュウ</t>
    </rPh>
    <rPh sb="292" eb="294">
      <t>ゾウカ</t>
    </rPh>
    <rPh sb="295" eb="297">
      <t>ミコ</t>
    </rPh>
    <rPh sb="303" eb="306">
      <t>シヨウリョウ</t>
    </rPh>
    <rPh sb="306" eb="308">
      <t>カイテイ</t>
    </rPh>
    <rPh sb="308" eb="309">
      <t>トウ</t>
    </rPh>
    <rPh sb="310" eb="313">
      <t>バッポンテキ</t>
    </rPh>
    <rPh sb="314" eb="316">
      <t>ミナオ</t>
    </rPh>
    <rPh sb="318" eb="320">
      <t>ヒツヨウ</t>
    </rPh>
    <rPh sb="324" eb="326">
      <t>レイワ</t>
    </rPh>
    <rPh sb="327" eb="328">
      <t>ネン</t>
    </rPh>
    <rPh sb="328" eb="329">
      <t>ド</t>
    </rPh>
    <rPh sb="331" eb="332">
      <t>ホウ</t>
    </rPh>
    <rPh sb="332" eb="333">
      <t>テキ</t>
    </rPh>
    <rPh sb="333" eb="334">
      <t>カ</t>
    </rPh>
    <rPh sb="334" eb="3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</si>
</sst>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1D-42B4-9FB2-DB640EC570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A71D-42B4-9FB2-DB640EC570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39-4617-8D30-041070368A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3939-4617-8D30-041070368A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91.37</c:v>
                </c:pt>
                <c:pt idx="1">
                  <c:v>92.73</c:v>
                </c:pt>
                <c:pt idx="2">
                  <c:v>94.61</c:v>
                </c:pt>
                <c:pt idx="3">
                  <c:v>96.26</c:v>
                </c:pt>
                <c:pt idx="4">
                  <c:v>96.26</c:v>
                </c:pt>
              </c:numCache>
            </c:numRef>
          </c:val>
          <c:extLst>
            <c:ext xmlns:c16="http://schemas.microsoft.com/office/drawing/2014/chart" uri="{C3380CC4-5D6E-409C-BE32-E72D297353CC}">
              <c16:uniqueId val="{00000000-1B10-41DA-B2A1-F2B2FE9CBC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1B10-41DA-B2A1-F2B2FE9CBC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50.08</c:v>
                </c:pt>
                <c:pt idx="1">
                  <c:v>68.709999999999994</c:v>
                </c:pt>
                <c:pt idx="2">
                  <c:v>73.22</c:v>
                </c:pt>
                <c:pt idx="3">
                  <c:v>69.64</c:v>
                </c:pt>
                <c:pt idx="4">
                  <c:v>67.27</c:v>
                </c:pt>
              </c:numCache>
            </c:numRef>
          </c:val>
          <c:extLst>
            <c:ext xmlns:c16="http://schemas.microsoft.com/office/drawing/2014/chart" uri="{C3380CC4-5D6E-409C-BE32-E72D297353CC}">
              <c16:uniqueId val="{00000000-E204-4A86-AF1B-6563AAEEBE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4-4A86-AF1B-6563AAEEBE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0-4D0A-82A2-D709267489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0-4D0A-82A2-D709267489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9-4198-AC7E-0E79D33B9F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9-4198-AC7E-0E79D33B9F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3E-4041-9BA2-AD7DDB89B1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3E-4041-9BA2-AD7DDB89B1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3-4B4C-82E0-A123C30859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3-4B4C-82E0-A123C30859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2928.08</c:v>
                </c:pt>
                <c:pt idx="1">
                  <c:v>2716.53</c:v>
                </c:pt>
                <c:pt idx="2">
                  <c:v>2566.89</c:v>
                </c:pt>
                <c:pt idx="3">
                  <c:v>2734.19</c:v>
                </c:pt>
                <c:pt idx="4">
                  <c:v>2358.09</c:v>
                </c:pt>
              </c:numCache>
            </c:numRef>
          </c:val>
          <c:extLst>
            <c:ext xmlns:c16="http://schemas.microsoft.com/office/drawing/2014/chart" uri="{C3380CC4-5D6E-409C-BE32-E72D297353CC}">
              <c16:uniqueId val="{00000000-B869-4525-99CB-0851D9FB09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B869-4525-99CB-0851D9FB09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23.64</c:v>
                </c:pt>
                <c:pt idx="1">
                  <c:v>25.87</c:v>
                </c:pt>
                <c:pt idx="2">
                  <c:v>27.8</c:v>
                </c:pt>
                <c:pt idx="3">
                  <c:v>31.33</c:v>
                </c:pt>
                <c:pt idx="4">
                  <c:v>30.97</c:v>
                </c:pt>
              </c:numCache>
            </c:numRef>
          </c:val>
          <c:extLst>
            <c:ext xmlns:c16="http://schemas.microsoft.com/office/drawing/2014/chart" uri="{C3380CC4-5D6E-409C-BE32-E72D297353CC}">
              <c16:uniqueId val="{00000000-4DE9-4E75-9CFF-BAB3E00E28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4DE9-4E75-9CFF-BAB3E00E28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638.83000000000004</c:v>
                </c:pt>
                <c:pt idx="1">
                  <c:v>584.35</c:v>
                </c:pt>
                <c:pt idx="2">
                  <c:v>546.16999999999996</c:v>
                </c:pt>
                <c:pt idx="3">
                  <c:v>486.03</c:v>
                </c:pt>
                <c:pt idx="4">
                  <c:v>496.14</c:v>
                </c:pt>
              </c:numCache>
            </c:numRef>
          </c:val>
          <c:extLst>
            <c:ext xmlns:c16="http://schemas.microsoft.com/office/drawing/2014/chart" uri="{C3380CC4-5D6E-409C-BE32-E72D297353CC}">
              <c16:uniqueId val="{00000000-4489-48B4-9633-610707CBD9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4489-48B4-9633-610707CBD9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I37"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おいらせ町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25288</v>
      </c>
      <c r="AM8" s="69"/>
      <c r="AN8" s="69"/>
      <c r="AO8" s="69"/>
      <c r="AP8" s="69"/>
      <c r="AQ8" s="69"/>
      <c r="AR8" s="69"/>
      <c r="AS8" s="69"/>
      <c r="AT8" s="68">
        <f>データ!T6</f>
        <v>71.959999999999994</v>
      </c>
      <c r="AU8" s="68"/>
      <c r="AV8" s="68"/>
      <c r="AW8" s="68"/>
      <c r="AX8" s="68"/>
      <c r="AY8" s="68"/>
      <c r="AZ8" s="68"/>
      <c r="BA8" s="68"/>
      <c r="BB8" s="68">
        <f>データ!U6</f>
        <v>351.42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58.61</v>
      </c>
      <c r="Q10" s="68"/>
      <c r="R10" s="68"/>
      <c r="S10" s="68"/>
      <c r="T10" s="68"/>
      <c r="U10" s="68"/>
      <c r="V10" s="68"/>
      <c r="W10" s="68">
        <f>データ!Q6</f>
        <v>83.81</v>
      </c>
      <c r="X10" s="68"/>
      <c r="Y10" s="68"/>
      <c r="Z10" s="68"/>
      <c r="AA10" s="68"/>
      <c r="AB10" s="68"/>
      <c r="AC10" s="68"/>
      <c r="AD10" s="69">
        <f>データ!R6</f>
        <v>2640</v>
      </c>
      <c r="AE10" s="69"/>
      <c r="AF10" s="69"/>
      <c r="AG10" s="69"/>
      <c r="AH10" s="69"/>
      <c r="AI10" s="69"/>
      <c r="AJ10" s="69"/>
      <c r="AK10" s="2"/>
      <c r="AL10" s="69">
        <f>データ!V6</f>
        <v>14793</v>
      </c>
      <c r="AM10" s="69"/>
      <c r="AN10" s="69"/>
      <c r="AO10" s="69"/>
      <c r="AP10" s="69"/>
      <c r="AQ10" s="69"/>
      <c r="AR10" s="69"/>
      <c r="AS10" s="69"/>
      <c r="AT10" s="68">
        <f>データ!W6</f>
        <v>6.15</v>
      </c>
      <c r="AU10" s="68"/>
      <c r="AV10" s="68"/>
      <c r="AW10" s="68"/>
      <c r="AX10" s="68"/>
      <c r="AY10" s="68"/>
      <c r="AZ10" s="68"/>
      <c r="BA10" s="68"/>
      <c r="BB10" s="68">
        <f>データ!X6</f>
        <v>2405.37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1x1sQfr74qQ+q7fsRaa64/Fsf+UaKcbSyoVp2JhmwAv/79QG7X5fMxvi3LVsDUnd2QQEDyk+kWlqJwY1T5k4EA==" saltValue="V0e6gWN7mqS/C80jGIrU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24121</v>
      </c>
      <c r="D6" s="33">
        <f t="shared" si="3"/>
        <v>47</v>
      </c>
      <c r="E6" s="33">
        <f t="shared" si="3"/>
        <v>17</v>
      </c>
      <c r="F6" s="33">
        <f t="shared" si="3"/>
        <v>1</v>
      </c>
      <c r="G6" s="33">
        <f t="shared" si="3"/>
        <v>0</v>
      </c>
      <c r="H6" s="33" t="str">
        <f t="shared" si="3"/>
        <v>青森県　おいらせ町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58.61</v>
      </c>
      <c r="Q6" s="34">
        <f t="shared" si="3"/>
        <v>83.81</v>
      </c>
      <c r="R6" s="34">
        <f t="shared" si="3"/>
        <v>2640</v>
      </c>
      <c r="S6" s="34">
        <f t="shared" si="3"/>
        <v>25288</v>
      </c>
      <c r="T6" s="34">
        <f t="shared" si="3"/>
        <v>71.959999999999994</v>
      </c>
      <c r="U6" s="34">
        <f t="shared" si="3"/>
        <v>351.42</v>
      </c>
      <c r="V6" s="34">
        <f t="shared" si="3"/>
        <v>14793</v>
      </c>
      <c r="W6" s="34">
        <f t="shared" si="3"/>
        <v>6.15</v>
      </c>
      <c r="X6" s="34">
        <f t="shared" si="3"/>
        <v>2405.37</v>
      </c>
      <c r="Y6" s="35">
        <f>IF(Y7="",NA(),Y7)</f>
        <v>50.08</v>
      </c>
      <c r="Z6" s="35">
        <f t="shared" ref="Z6:AH6" si="4">IF(Z7="",NA(),Z7)</f>
        <v>68.709999999999994</v>
      </c>
      <c r="AA6" s="35">
        <f t="shared" si="4"/>
        <v>73.22</v>
      </c>
      <c r="AB6" s="35">
        <f t="shared" si="4"/>
        <v>69.64</v>
      </c>
      <c r="AC6" s="35">
        <f t="shared" si="4"/>
        <v>67.27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2928.08</v>
      </c>
      <c r="BG6" s="35">
        <f t="shared" ref="BG6:BO6" si="7">IF(BG7="",NA(),BG7)</f>
        <v>2716.53</v>
      </c>
      <c r="BH6" s="35">
        <f t="shared" si="7"/>
        <v>2566.89</v>
      </c>
      <c r="BI6" s="35">
        <f t="shared" si="7"/>
        <v>2734.19</v>
      </c>
      <c r="BJ6" s="35">
        <f t="shared" si="7"/>
        <v>2358.09</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23.64</v>
      </c>
      <c r="BR6" s="35">
        <f t="shared" ref="BR6:BZ6" si="8">IF(BR7="",NA(),BR7)</f>
        <v>25.87</v>
      </c>
      <c r="BS6" s="35">
        <f t="shared" si="8"/>
        <v>27.8</v>
      </c>
      <c r="BT6" s="35">
        <f t="shared" si="8"/>
        <v>31.33</v>
      </c>
      <c r="BU6" s="35">
        <f t="shared" si="8"/>
        <v>30.97</v>
      </c>
      <c r="BV6" s="35">
        <f t="shared" si="8"/>
        <v>74.040000000000006</v>
      </c>
      <c r="BW6" s="35">
        <f t="shared" si="8"/>
        <v>80.58</v>
      </c>
      <c r="BX6" s="35">
        <f t="shared" si="8"/>
        <v>78.92</v>
      </c>
      <c r="BY6" s="35">
        <f t="shared" si="8"/>
        <v>74.17</v>
      </c>
      <c r="BZ6" s="35">
        <f t="shared" si="8"/>
        <v>79.77</v>
      </c>
      <c r="CA6" s="34" t="str">
        <f>IF(CA7="","",IF(CA7="-","【-】","【"&amp;SUBSTITUTE(TEXT(CA7,"#,##0.00"),"-","△")&amp;"】"))</f>
        <v>【98.96】</v>
      </c>
      <c r="CB6" s="35">
        <f>IF(CB7="",NA(),CB7)</f>
        <v>638.83000000000004</v>
      </c>
      <c r="CC6" s="35">
        <f t="shared" ref="CC6:CK6" si="9">IF(CC7="",NA(),CC7)</f>
        <v>584.35</v>
      </c>
      <c r="CD6" s="35">
        <f t="shared" si="9"/>
        <v>546.16999999999996</v>
      </c>
      <c r="CE6" s="35">
        <f t="shared" si="9"/>
        <v>486.03</v>
      </c>
      <c r="CF6" s="35">
        <f t="shared" si="9"/>
        <v>496.14</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91.37</v>
      </c>
      <c r="CY6" s="35">
        <f t="shared" ref="CY6:DG6" si="11">IF(CY7="",NA(),CY7)</f>
        <v>92.73</v>
      </c>
      <c r="CZ6" s="35">
        <f t="shared" si="11"/>
        <v>94.61</v>
      </c>
      <c r="DA6" s="35">
        <f t="shared" si="11"/>
        <v>96.26</v>
      </c>
      <c r="DB6" s="35">
        <f t="shared" si="11"/>
        <v>96.26</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24121</v>
      </c>
      <c r="D7" s="37">
        <v>47</v>
      </c>
      <c r="E7" s="37">
        <v>17</v>
      </c>
      <c r="F7" s="37">
        <v>1</v>
      </c>
      <c r="G7" s="37">
        <v>0</v>
      </c>
      <c r="H7" s="37" t="s">
        <v>97</v>
      </c>
      <c r="I7" s="37" t="s">
        <v>98</v>
      </c>
      <c r="J7" s="37" t="s">
        <v>99</v>
      </c>
      <c r="K7" s="37" t="s">
        <v>100</v>
      </c>
      <c r="L7" s="37" t="s">
        <v>101</v>
      </c>
      <c r="M7" s="37" t="s">
        <v>102</v>
      </c>
      <c r="N7" s="38" t="s">
        <v>103</v>
      </c>
      <c r="O7" s="38" t="s">
        <v>104</v>
      </c>
      <c r="P7" s="38">
        <v>58.61</v>
      </c>
      <c r="Q7" s="38">
        <v>83.81</v>
      </c>
      <c r="R7" s="38">
        <v>2640</v>
      </c>
      <c r="S7" s="38">
        <v>25288</v>
      </c>
      <c r="T7" s="38">
        <v>71.959999999999994</v>
      </c>
      <c r="U7" s="38">
        <v>351.42</v>
      </c>
      <c r="V7" s="38">
        <v>14793</v>
      </c>
      <c r="W7" s="38">
        <v>6.15</v>
      </c>
      <c r="X7" s="38">
        <v>2405.37</v>
      </c>
      <c r="Y7" s="38">
        <v>50.08</v>
      </c>
      <c r="Z7" s="38">
        <v>68.709999999999994</v>
      </c>
      <c r="AA7" s="38">
        <v>73.22</v>
      </c>
      <c r="AB7" s="38">
        <v>69.64</v>
      </c>
      <c r="AC7" s="38">
        <v>67.27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2928.08</v>
      </c>
      <c r="BG7" s="38">
        <v>2716.53</v>
      </c>
      <c r="BH7" s="38">
        <v>2566.89</v>
      </c>
      <c r="BI7" s="38">
        <v>2734.19</v>
      </c>
      <c r="BJ7" s="38">
        <v>2358.09</v>
      </c>
      <c r="BK7" s="38">
        <v>1047.6500000000001</v>
      </c>
      <c r="BL7" s="38">
        <v>1124.26</v>
      </c>
      <c r="BM7" s="38">
        <v>1048.23</v>
      </c>
      <c r="BN7" s="38">
        <v>1130.42</v>
      </c>
      <c r="BO7" s="38">
        <v>1245.0999999999999</v>
      </c>
      <c r="BP7" s="38">
        <v>705.21</v>
      </c>
      <c r="BQ7" s="38">
        <v>23.64</v>
      </c>
      <c r="BR7" s="38">
        <v>25.87</v>
      </c>
      <c r="BS7" s="38">
        <v>27.8</v>
      </c>
      <c r="BT7" s="38">
        <v>31.33</v>
      </c>
      <c r="BU7" s="38">
        <v>30.97</v>
      </c>
      <c r="BV7" s="38">
        <v>74.040000000000006</v>
      </c>
      <c r="BW7" s="38">
        <v>80.58</v>
      </c>
      <c r="BX7" s="38">
        <v>78.92</v>
      </c>
      <c r="BY7" s="38">
        <v>74.17</v>
      </c>
      <c r="BZ7" s="38">
        <v>79.77</v>
      </c>
      <c r="CA7" s="38">
        <v>98.96</v>
      </c>
      <c r="CB7" s="38">
        <v>638.83000000000004</v>
      </c>
      <c r="CC7" s="38">
        <v>584.35</v>
      </c>
      <c r="CD7" s="38">
        <v>546.16999999999996</v>
      </c>
      <c r="CE7" s="38">
        <v>486.03</v>
      </c>
      <c r="CF7" s="38">
        <v>496.14</v>
      </c>
      <c r="CG7" s="38">
        <v>235.61</v>
      </c>
      <c r="CH7" s="38">
        <v>216.21</v>
      </c>
      <c r="CI7" s="38">
        <v>220.31</v>
      </c>
      <c r="CJ7" s="38">
        <v>230.95</v>
      </c>
      <c r="CK7" s="38">
        <v>214.56</v>
      </c>
      <c r="CL7" s="38">
        <v>134.52000000000001</v>
      </c>
      <c r="CM7" s="38" t="s">
        <v>103</v>
      </c>
      <c r="CN7" s="38" t="s">
        <v>103</v>
      </c>
      <c r="CO7" s="38" t="s">
        <v>103</v>
      </c>
      <c r="CP7" s="38" t="s">
        <v>103</v>
      </c>
      <c r="CQ7" s="38" t="s">
        <v>103</v>
      </c>
      <c r="CR7" s="38">
        <v>49.25</v>
      </c>
      <c r="CS7" s="38">
        <v>50.24</v>
      </c>
      <c r="CT7" s="38">
        <v>49.68</v>
      </c>
      <c r="CU7" s="38">
        <v>49.27</v>
      </c>
      <c r="CV7" s="38">
        <v>49.47</v>
      </c>
      <c r="CW7" s="38">
        <v>59.57</v>
      </c>
      <c r="CX7" s="38">
        <v>91.37</v>
      </c>
      <c r="CY7" s="38">
        <v>92.73</v>
      </c>
      <c r="CZ7" s="38">
        <v>94.61</v>
      </c>
      <c r="DA7" s="38">
        <v>96.26</v>
      </c>
      <c r="DB7" s="38">
        <v>96.26</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dcterms:created xsi:type="dcterms:W3CDTF">2021-12-03T07:43:07Z</dcterms:created>
  <dcterms:modified xsi:type="dcterms:W3CDTF">2022-02-06T00:28:42Z</dcterms:modified>
  <cp:category/>
</cp:coreProperties>
</file>