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TSURUTA\Desktop\"/>
    </mc:Choice>
  </mc:AlternateContent>
  <xr:revisionPtr revIDLastSave="0" documentId="13_ncr:1_{F0F8FEA4-081F-4D62-9FAC-FD6C31B19BAD}" xr6:coauthVersionLast="44" xr6:coauthVersionMax="44" xr10:uidLastSave="{00000000-0000-0000-0000-000000000000}"/>
  <workbookProtection workbookAlgorithmName="SHA-512" workbookHashValue="wBxpfM8CVjrWE6EKB1gzNEotUgnYz53iO4QhQ8d9bC/246t/AplyeiD3MFrGNc3QGrUv0LrhUtw1S5Xyou76yA==" workbookSaltValue="w7Rc0DhNltlkQNRAKT+Evg==" workbookSpinCount="100000" lockStructure="1"/>
  <bookViews>
    <workbookView xWindow="-120" yWindow="-120" windowWidth="29040" windowHeight="1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AD10" i="4" s="1"/>
  <c r="Q6" i="5"/>
  <c r="W10" i="4" s="1"/>
  <c r="P6" i="5"/>
  <c r="P10" i="4" s="1"/>
  <c r="O6" i="5"/>
  <c r="I10" i="4" s="1"/>
  <c r="N6" i="5"/>
  <c r="B10" i="4" s="1"/>
  <c r="M6" i="5"/>
  <c r="L6" i="5"/>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F85" i="4"/>
  <c r="BB10" i="4"/>
  <c r="AD8" i="4"/>
  <c r="W8" i="4"/>
  <c r="I8"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<sst xmlns="http://schemas.openxmlformats.org/spreadsheetml/2006/main" count="231" uniqueCount="116">
  <si>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</si>
  <si>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</si>
  <si>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</si>
  <si>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</si>
  <si>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</si>
  <si>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</si>
  <si>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</si>
  <si>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</si>
  <si>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</si>
  <si>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</si>
  <si>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</si>
  <si>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</si>
  <si>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</si>
  <si>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</si>
  <si>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</si>
  <si>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</si>
  <si>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</si>
  <si>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</si>
  <si>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</si>
  <si>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</si>
  <si>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</si>
  <si>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</si>
  <si>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</si>
  <si>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</si>
  <si>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</si>
  <si>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</si>
  <si>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</si>
  <si>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</si>
  <si>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</si>
  <si>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</si>
  <si>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</si>
  <si>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</si>
  <si>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</si>
  <si>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</si>
  <si>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</si>
  <si>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</si>
  <si>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</si>
  <si>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</si>
  <si>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</si>
  <si>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</si>
  <si>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</si>
  <si>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</si>
  <si>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</si>
  <si>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</si>
  <si>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</si>
  <si>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</si>
  <si>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</si>
  <si>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</si>
  <si>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</si>
  <si>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</si>
  <si>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</si>
  <si>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</si>
  <si>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</si>
  <si>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</si>
  <si>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</si>
  <si>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</si>
  <si>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</si>
  <si>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</si>
  <si>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</si>
  <si>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</si>
  <si>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</si>
  <si>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</si>
  <si>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</si>
  <si>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</si>
  <si>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</si>
  <si>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</si>
  <si>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</si>
  <si>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</si>
  <si>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</si>
  <si>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</si>
  <si>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</si>
  <si>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</si>
  <si>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</si>
  <si>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</si>
  <si>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</si>
  <si>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</si>
  <si>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</si>
  <si>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</si>
  <si>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</si>
  <si>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</si>
  <si>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</si>
  <si>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</si>
  <si>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</si>
  <si>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</si>
  <si>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</si>
  <si>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</si>
  <si>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</si>
  <si>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</si>
  <si>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</si>
  <si>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</si>
  <si>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</si>
  <si>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</si>
  <si>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</si>
  <si>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</si>
  <si>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</si>
  <si>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</si>
  <si>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</si>
  <si>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</si>
  <si>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</si>
  <si>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</si>
  <si>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</si>
  <si>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</si>
  <si>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</si>
  <si>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</si>
  <si>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</si>
  <si>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</si>
  <si>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</si>
  <si>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</si>
  <si>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</si>
  <si>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</si>
  <si>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</si>
  <si>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</si>
  <si>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</si>
  <si>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　農業集落排水の処理施設5箇所のうち、一番古い処理施設が平成3年から供用開始しており、管渠布設等も平成元年頃から布設されている為、管渠の改善等の必要性は今現在では発生していない状況である。
　しかし、今後、管渠の老朽化が始まる頃までには改築等の財源を確保するため経営の健全性・効率性で分析した課題に早急に取り組み</t>
    </r>
    <r>
      <rPr>
        <sz val="11"/>
        <color rgb="FFFF0000"/>
        <rFont val="ＭＳ ゴシック"/>
        <family val="3"/>
        <charset val="128"/>
      </rPr>
      <t>、</t>
    </r>
    <r>
      <rPr>
        <sz val="11"/>
        <color theme="1"/>
        <rFont val="ＭＳ ゴシック"/>
        <family val="3"/>
        <charset val="128"/>
      </rPr>
      <t>経営を改善させ</t>
    </r>
    <r>
      <rPr>
        <sz val="11"/>
        <color rgb="FFFF0000"/>
        <rFont val="ＭＳ ゴシック"/>
        <family val="3"/>
        <charset val="128"/>
      </rPr>
      <t>、</t>
    </r>
    <r>
      <rPr>
        <sz val="11"/>
        <color theme="1"/>
        <rFont val="ＭＳ ゴシック"/>
        <family val="3"/>
        <charset val="128"/>
      </rPr>
      <t>基金の積立ができるように改善を図る。
　また、将来的に公共下水道への接続を検討しているためそれも踏まえて改善を図る。</t>
    </r>
    <rPh sb="188" eb="191">
      <t>ショウライテキ</t>
    </rPh>
    <rPh sb="192" eb="194">
      <t>コウキョウ</t>
    </rPh>
    <rPh sb="194" eb="197">
      <t>ゲスイドウ</t>
    </rPh>
    <rPh sb="199" eb="201">
      <t>セツゾク</t>
    </rPh>
    <rPh sb="202" eb="204">
      <t>ケントウ</t>
    </rPh>
    <rPh sb="213" eb="214">
      <t>フ</t>
    </rPh>
    <rPh sb="217" eb="219">
      <t>カイゼン</t>
    </rPh>
    <rPh sb="220" eb="221">
      <t>ハカ</t>
    </rPh>
    <phoneticPr fontId="4"/>
  </si>
  <si>
    <r>
      <t>　当</t>
    </r>
    <r>
      <rPr>
        <sz val="11"/>
        <rFont val="ＭＳ ゴシック"/>
        <family val="3"/>
        <charset val="128"/>
      </rPr>
      <t>町における経営の健全性・効率性を類似団体と比較すると、累積欠損金の比率が低下してきているが依然として高い状況である。
　また、施設利用率及び水洗化率は低推移のままという改善すべき点が多々見られる。
　累積欠損金の比率が高い状況に関しては、経常収支比率が向上してきている為、加入促進及び経費削減を進めつつ、一般会計からは基準どおりの繰入を確保し、一層の経営改善を図る必要がある。
　施設利用率及び水洗化率の向上は、一部の地域において水洗化率が8割を超えているが、多くの地域ではまだまだ低い状況の為に水洗化率の向上が必要である。
　しかし、現在進めている管渠の布設整備事業は令和6年度まで予定されている為、当分の間、水洗化率の大幅な上昇が見込めない状況にある。
　また、施設の利用率では、平成22年から供用開始した施設の利用率が計画汚水量の3割ほどしか稼働していない状況が一層の利用率低下の一因となっており、これは供用開始直後の地区において接続率が低く料金収入が少ないことに起因している。そのため、今後は未加入世帯への積極的な加入推進に努め、新規加入者を確保していく。</t>
    </r>
    <rPh sb="437" eb="439">
      <t>キイン</t>
    </rPh>
    <rPh sb="471" eb="473">
      <t>シンキ</t>
    </rPh>
    <rPh sb="473" eb="476">
      <t>カニュウシャ</t>
    </rPh>
    <phoneticPr fontId="4"/>
  </si>
  <si>
    <t>　今後の課題として、更なる経費削減を進めながら使用料の確保に向け加入促進も含め経営の改善を図り、累積欠損金比率の減少や施設利用率の増加に努める。
　また、将来的には公共下水道との接続も視野に入れながら、早急な管渠の布設や老朽化に伴う処理施設の維持更新を盛り込んだ長期計画等作成し、無駄なコストを発生させないような経営を進める必要がある。
　さらに、公共下水道への接続を目指して、維持管理の一元化を図りながら、組織の連携した取り組みが必要である。
　また、長期的な基本計画である経営戦略の改定を実施し、経営の健全化を図るための取組を進めていく。</t>
    <rPh sb="95" eb="97">
      <t>ソウキュウ</t>
    </rPh>
    <rPh sb="98" eb="100">
      <t>カンキョ</t>
    </rPh>
    <rPh sb="101" eb="103">
      <t>フセツ</t>
    </rPh>
    <rPh sb="126" eb="127">
      <t>モ</t>
    </rPh>
    <rPh sb="128" eb="129">
      <t>コ</t>
    </rPh>
    <rPh sb="174" eb="176">
      <t>コウキョウ</t>
    </rPh>
    <rPh sb="176" eb="179">
      <t>ゲスイドウ</t>
    </rPh>
    <rPh sb="181" eb="183">
      <t>セツゾク</t>
    </rPh>
    <rPh sb="184" eb="186">
      <t>メザ</t>
    </rPh>
    <rPh sb="189" eb="191">
      <t>イジ</t>
    </rPh>
    <rPh sb="191" eb="193">
      <t>カンリ</t>
    </rPh>
    <rPh sb="194" eb="197">
      <t>イチゲンカ</t>
    </rPh>
    <rPh sb="198" eb="199">
      <t>ハカ</t>
    </rPh>
    <rPh sb="204" eb="206">
      <t>ソシキ</t>
    </rPh>
    <rPh sb="207" eb="209">
      <t>レンケイ</t>
    </rPh>
    <rPh sb="211" eb="212">
      <t>ト</t>
    </rPh>
    <rPh sb="213" eb="214">
      <t>ク</t>
    </rPh>
    <rPh sb="216" eb="21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</si>
</sst>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quot;-&quot;">
                  <c:v>2.5299999999999998</c:v>
                </c:pt>
                <c:pt idx="1">
                  <c:v>0</c:v>
                </c:pt>
                <c:pt idx="2">
                  <c:v>0</c:v>
                </c:pt>
                <c:pt idx="3">
                  <c:v>0</c:v>
                </c:pt>
                <c:pt idx="4">
                  <c:v>0</c:v>
                </c:pt>
              </c:numCache>
            </c:numRef>
          </c:val>
          <c:extLst>
            <c:ext xmlns:c16="http://schemas.microsoft.com/office/drawing/2014/chart" uri="{C3380CC4-5D6E-409C-BE32-E72D297353CC}">
              <c16:uniqueId val="{00000000-4F0B-496D-88DE-93DC673990C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4F0B-496D-88DE-93DC673990C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35.619999999999997</c:v>
                </c:pt>
                <c:pt idx="1">
                  <c:v>36.97</c:v>
                </c:pt>
                <c:pt idx="2">
                  <c:v>37.479999999999997</c:v>
                </c:pt>
                <c:pt idx="3">
                  <c:v>36.82</c:v>
                </c:pt>
                <c:pt idx="4">
                  <c:v>39.64</c:v>
                </c:pt>
              </c:numCache>
            </c:numRef>
          </c:val>
          <c:extLst>
            <c:ext xmlns:c16="http://schemas.microsoft.com/office/drawing/2014/chart" uri="{C3380CC4-5D6E-409C-BE32-E72D297353CC}">
              <c16:uniqueId val="{00000000-1AD1-4C45-98F9-4C2C798AEA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1AD1-4C45-98F9-4C2C798AEA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60.52</c:v>
                </c:pt>
                <c:pt idx="1">
                  <c:v>62.13</c:v>
                </c:pt>
                <c:pt idx="2">
                  <c:v>63.44</c:v>
                </c:pt>
                <c:pt idx="3">
                  <c:v>64.98</c:v>
                </c:pt>
                <c:pt idx="4">
                  <c:v>67.040000000000006</c:v>
                </c:pt>
              </c:numCache>
            </c:numRef>
          </c:val>
          <c:extLst>
            <c:ext xmlns:c16="http://schemas.microsoft.com/office/drawing/2014/chart" uri="{C3380CC4-5D6E-409C-BE32-E72D297353CC}">
              <c16:uniqueId val="{00000000-F574-4988-8EFE-62AE9B40EF4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F574-4988-8EFE-62AE9B40EF4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121.59</c:v>
                </c:pt>
                <c:pt idx="1">
                  <c:v>126.91</c:v>
                </c:pt>
                <c:pt idx="2">
                  <c:v>123.91</c:v>
                </c:pt>
                <c:pt idx="3">
                  <c:v>132.58000000000001</c:v>
                </c:pt>
                <c:pt idx="4">
                  <c:v>132.24</c:v>
                </c:pt>
              </c:numCache>
            </c:numRef>
          </c:val>
          <c:extLst>
            <c:ext xmlns:c16="http://schemas.microsoft.com/office/drawing/2014/chart" uri="{C3380CC4-5D6E-409C-BE32-E72D297353CC}">
              <c16:uniqueId val="{00000000-B201-4CD5-8B27-57C384F7253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B201-4CD5-8B27-57C384F7253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21.36</c:v>
                </c:pt>
                <c:pt idx="1">
                  <c:v>23.4</c:v>
                </c:pt>
                <c:pt idx="2">
                  <c:v>25.36</c:v>
                </c:pt>
                <c:pt idx="3">
                  <c:v>27.47</c:v>
                </c:pt>
                <c:pt idx="4">
                  <c:v>29.48</c:v>
                </c:pt>
              </c:numCache>
            </c:numRef>
          </c:val>
          <c:extLst>
            <c:ext xmlns:c16="http://schemas.microsoft.com/office/drawing/2014/chart" uri="{C3380CC4-5D6E-409C-BE32-E72D297353CC}">
              <c16:uniqueId val="{00000000-BD91-4D13-A017-92F8D8AA69D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BD91-4D13-A017-92F8D8AA69D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1F-4416-A91E-1EB35A9FF45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31F-4416-A91E-1EB35A9FF45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1129.42</c:v>
                </c:pt>
                <c:pt idx="1">
                  <c:v>924.17</c:v>
                </c:pt>
                <c:pt idx="2">
                  <c:v>745.05</c:v>
                </c:pt>
                <c:pt idx="3">
                  <c:v>525.58000000000004</c:v>
                </c:pt>
                <c:pt idx="4">
                  <c:v>317.67</c:v>
                </c:pt>
              </c:numCache>
            </c:numRef>
          </c:val>
          <c:extLst>
            <c:ext xmlns:c16="http://schemas.microsoft.com/office/drawing/2014/chart" uri="{C3380CC4-5D6E-409C-BE32-E72D297353CC}">
              <c16:uniqueId val="{00000000-5FAE-4EDB-BF5A-A76234CCBA36}"/>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5FAE-4EDB-BF5A-A76234CCBA36}"/>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71.06</c:v>
                </c:pt>
                <c:pt idx="1">
                  <c:v>64.88</c:v>
                </c:pt>
                <c:pt idx="2">
                  <c:v>60.25</c:v>
                </c:pt>
                <c:pt idx="3">
                  <c:v>50.68</c:v>
                </c:pt>
                <c:pt idx="4">
                  <c:v>42.97</c:v>
                </c:pt>
              </c:numCache>
            </c:numRef>
          </c:val>
          <c:extLst>
            <c:ext xmlns:c16="http://schemas.microsoft.com/office/drawing/2014/chart" uri="{C3380CC4-5D6E-409C-BE32-E72D297353CC}">
              <c16:uniqueId val="{00000000-6BD0-4CF2-AA40-BB93743B91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6BD0-4CF2-AA40-BB93743B91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1259.98</c:v>
                </c:pt>
                <c:pt idx="1">
                  <c:v>1103.24</c:v>
                </c:pt>
                <c:pt idx="2">
                  <c:v>951.84</c:v>
                </c:pt>
                <c:pt idx="3">
                  <c:v>1354.28</c:v>
                </c:pt>
                <c:pt idx="4">
                  <c:v>736.13</c:v>
                </c:pt>
              </c:numCache>
            </c:numRef>
          </c:val>
          <c:extLst>
            <c:ext xmlns:c16="http://schemas.microsoft.com/office/drawing/2014/chart" uri="{C3380CC4-5D6E-409C-BE32-E72D297353CC}">
              <c16:uniqueId val="{00000000-13AE-4F2B-9B7E-24D6B690D81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13AE-4F2B-9B7E-24D6B690D81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60.81</c:v>
                </c:pt>
                <c:pt idx="1">
                  <c:v>63.76</c:v>
                </c:pt>
                <c:pt idx="2">
                  <c:v>63.37</c:v>
                </c:pt>
                <c:pt idx="3">
                  <c:v>67.069999999999993</c:v>
                </c:pt>
                <c:pt idx="4">
                  <c:v>66.81</c:v>
                </c:pt>
              </c:numCache>
            </c:numRef>
          </c:val>
          <c:extLst>
            <c:ext xmlns:c16="http://schemas.microsoft.com/office/drawing/2014/chart" uri="{C3380CC4-5D6E-409C-BE32-E72D297353CC}">
              <c16:uniqueId val="{00000000-E8DD-4A4B-8D6D-3E528A6DCA9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E8DD-4A4B-8D6D-3E528A6DCA9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236.14</c:v>
                </c:pt>
                <c:pt idx="1">
                  <c:v>225.04</c:v>
                </c:pt>
                <c:pt idx="2">
                  <c:v>226.42</c:v>
                </c:pt>
                <c:pt idx="3">
                  <c:v>213.73</c:v>
                </c:pt>
                <c:pt idx="4">
                  <c:v>213.92</c:v>
                </c:pt>
              </c:numCache>
            </c:numRef>
          </c:val>
          <c:extLst>
            <c:ext xmlns:c16="http://schemas.microsoft.com/office/drawing/2014/chart" uri="{C3380CC4-5D6E-409C-BE32-E72D297353CC}">
              <c16:uniqueId val="{00000000-3FB3-4B2B-9A67-6FC46C9FAE0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3FB3-4B2B-9A67-6FC46C9FAE0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T1" zoomScaleNormal="100" workbookViewId="0">
      <selection activeCell="CI69" sqref="CI6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鶴田町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12499</v>
      </c>
      <c r="AM8" s="69"/>
      <c r="AN8" s="69"/>
      <c r="AO8" s="69"/>
      <c r="AP8" s="69"/>
      <c r="AQ8" s="69"/>
      <c r="AR8" s="69"/>
      <c r="AS8" s="69"/>
      <c r="AT8" s="68">
        <f>データ!T6</f>
        <v>46.43</v>
      </c>
      <c r="AU8" s="68"/>
      <c r="AV8" s="68"/>
      <c r="AW8" s="68"/>
      <c r="AX8" s="68"/>
      <c r="AY8" s="68"/>
      <c r="AZ8" s="68"/>
      <c r="BA8" s="68"/>
      <c r="BB8" s="68">
        <f>データ!U6</f>
        <v>269.2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48.7</v>
      </c>
      <c r="J10" s="68"/>
      <c r="K10" s="68"/>
      <c r="L10" s="68"/>
      <c r="M10" s="68"/>
      <c r="N10" s="68"/>
      <c r="O10" s="68"/>
      <c r="P10" s="68">
        <f>データ!P6</f>
        <v>43.01</v>
      </c>
      <c r="Q10" s="68"/>
      <c r="R10" s="68"/>
      <c r="S10" s="68"/>
      <c r="T10" s="68"/>
      <c r="U10" s="68"/>
      <c r="V10" s="68"/>
      <c r="W10" s="68">
        <f>データ!Q6</f>
        <v>77.599999999999994</v>
      </c>
      <c r="X10" s="68"/>
      <c r="Y10" s="68"/>
      <c r="Z10" s="68"/>
      <c r="AA10" s="68"/>
      <c r="AB10" s="68"/>
      <c r="AC10" s="68"/>
      <c r="AD10" s="69">
        <f>データ!R6</f>
        <v>2860</v>
      </c>
      <c r="AE10" s="69"/>
      <c r="AF10" s="69"/>
      <c r="AG10" s="69"/>
      <c r="AH10" s="69"/>
      <c r="AI10" s="69"/>
      <c r="AJ10" s="69"/>
      <c r="AK10" s="2"/>
      <c r="AL10" s="69">
        <f>データ!V6</f>
        <v>5337</v>
      </c>
      <c r="AM10" s="69"/>
      <c r="AN10" s="69"/>
      <c r="AO10" s="69"/>
      <c r="AP10" s="69"/>
      <c r="AQ10" s="69"/>
      <c r="AR10" s="69"/>
      <c r="AS10" s="69"/>
      <c r="AT10" s="68">
        <f>データ!W6</f>
        <v>3.12</v>
      </c>
      <c r="AU10" s="68"/>
      <c r="AV10" s="68"/>
      <c r="AW10" s="68"/>
      <c r="AX10" s="68"/>
      <c r="AY10" s="68"/>
      <c r="AZ10" s="68"/>
      <c r="BA10" s="68"/>
      <c r="BB10" s="68">
        <f>データ!X6</f>
        <v>1710.58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HCJKLDl9eolAO9A/9yXdWBY+mTKln/OtGEXvKTnd0PafSNppFPq8j4RH5AwTwDJNT2I+pn/Rn2w9t280Cs/YAg==" saltValue="lXlTrQDJoiS4kd0S6NsD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23841</v>
      </c>
      <c r="D6" s="33">
        <f t="shared" si="3"/>
        <v>46</v>
      </c>
      <c r="E6" s="33">
        <f t="shared" si="3"/>
        <v>17</v>
      </c>
      <c r="F6" s="33">
        <f t="shared" si="3"/>
        <v>5</v>
      </c>
      <c r="G6" s="33">
        <f t="shared" si="3"/>
        <v>0</v>
      </c>
      <c r="H6" s="33" t="str">
        <f t="shared" si="3"/>
        <v>青森県　鶴田町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48.7</v>
      </c>
      <c r="P6" s="34">
        <f t="shared" si="3"/>
        <v>43.01</v>
      </c>
      <c r="Q6" s="34">
        <f t="shared" si="3"/>
        <v>77.599999999999994</v>
      </c>
      <c r="R6" s="34">
        <f t="shared" si="3"/>
        <v>2860</v>
      </c>
      <c r="S6" s="34">
        <f t="shared" si="3"/>
        <v>12499</v>
      </c>
      <c r="T6" s="34">
        <f t="shared" si="3"/>
        <v>46.43</v>
      </c>
      <c r="U6" s="34">
        <f t="shared" si="3"/>
        <v>269.2</v>
      </c>
      <c r="V6" s="34">
        <f t="shared" si="3"/>
        <v>5337</v>
      </c>
      <c r="W6" s="34">
        <f t="shared" si="3"/>
        <v>3.12</v>
      </c>
      <c r="X6" s="34">
        <f t="shared" si="3"/>
        <v>1710.58</v>
      </c>
      <c r="Y6" s="35">
        <f>IF(Y7="",NA(),Y7)</f>
        <v>121.59</v>
      </c>
      <c r="Z6" s="35">
        <f t="shared" ref="Z6:AH6" si="4">IF(Z7="",NA(),Z7)</f>
        <v>126.91</v>
      </c>
      <c r="AA6" s="35">
        <f t="shared" si="4"/>
        <v>123.91</v>
      </c>
      <c r="AB6" s="35">
        <f t="shared" si="4"/>
        <v>132.58000000000001</v>
      </c>
      <c r="AC6" s="35">
        <f t="shared" si="4"/>
        <v>132.24</v>
      </c>
      <c r="AD6" s="35">
        <f t="shared" si="4"/>
        <v>99.66</v>
      </c>
      <c r="AE6" s="35">
        <f t="shared" si="4"/>
        <v>100.95</v>
      </c>
      <c r="AF6" s="35">
        <f t="shared" si="4"/>
        <v>101.77</v>
      </c>
      <c r="AG6" s="35">
        <f t="shared" si="4"/>
        <v>103.6</v>
      </c>
      <c r="AH6" s="35">
        <f t="shared" si="4"/>
        <v>106.37</v>
      </c>
      <c r="AI6" s="34" t="str">
        <f>IF(AI7="","",IF(AI7="-","【-】","【"&amp;SUBSTITUTE(TEXT(AI7,"#,##0.00"),"-","△")&amp;"】"))</f>
        <v>【104.99】</v>
      </c>
      <c r="AJ6" s="35">
        <f>IF(AJ7="",NA(),AJ7)</f>
        <v>1129.42</v>
      </c>
      <c r="AK6" s="35">
        <f t="shared" ref="AK6:AS6" si="5">IF(AK7="",NA(),AK7)</f>
        <v>924.17</v>
      </c>
      <c r="AL6" s="35">
        <f t="shared" si="5"/>
        <v>745.05</v>
      </c>
      <c r="AM6" s="35">
        <f t="shared" si="5"/>
        <v>525.58000000000004</v>
      </c>
      <c r="AN6" s="35">
        <f t="shared" si="5"/>
        <v>317.67</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71.06</v>
      </c>
      <c r="AV6" s="35">
        <f t="shared" ref="AV6:BD6" si="6">IF(AV7="",NA(),AV7)</f>
        <v>64.88</v>
      </c>
      <c r="AW6" s="35">
        <f t="shared" si="6"/>
        <v>60.25</v>
      </c>
      <c r="AX6" s="35">
        <f t="shared" si="6"/>
        <v>50.68</v>
      </c>
      <c r="AY6" s="35">
        <f t="shared" si="6"/>
        <v>42.97</v>
      </c>
      <c r="AZ6" s="35">
        <f t="shared" si="6"/>
        <v>31.84</v>
      </c>
      <c r="BA6" s="35">
        <f t="shared" si="6"/>
        <v>29.91</v>
      </c>
      <c r="BB6" s="35">
        <f t="shared" si="6"/>
        <v>29.54</v>
      </c>
      <c r="BC6" s="35">
        <f t="shared" si="6"/>
        <v>26.99</v>
      </c>
      <c r="BD6" s="35">
        <f t="shared" si="6"/>
        <v>29.13</v>
      </c>
      <c r="BE6" s="34" t="str">
        <f>IF(BE7="","",IF(BE7="-","【-】","【"&amp;SUBSTITUTE(TEXT(BE7,"#,##0.00"),"-","△")&amp;"】"))</f>
        <v>【32.80】</v>
      </c>
      <c r="BF6" s="35">
        <f>IF(BF7="",NA(),BF7)</f>
        <v>1259.98</v>
      </c>
      <c r="BG6" s="35">
        <f t="shared" ref="BG6:BO6" si="7">IF(BG7="",NA(),BG7)</f>
        <v>1103.24</v>
      </c>
      <c r="BH6" s="35">
        <f t="shared" si="7"/>
        <v>951.84</v>
      </c>
      <c r="BI6" s="35">
        <f t="shared" si="7"/>
        <v>1354.28</v>
      </c>
      <c r="BJ6" s="35">
        <f t="shared" si="7"/>
        <v>736.13</v>
      </c>
      <c r="BK6" s="35">
        <f t="shared" si="7"/>
        <v>974.93</v>
      </c>
      <c r="BL6" s="35">
        <f t="shared" si="7"/>
        <v>855.8</v>
      </c>
      <c r="BM6" s="35">
        <f t="shared" si="7"/>
        <v>789.46</v>
      </c>
      <c r="BN6" s="35">
        <f t="shared" si="7"/>
        <v>826.83</v>
      </c>
      <c r="BO6" s="35">
        <f t="shared" si="7"/>
        <v>867.83</v>
      </c>
      <c r="BP6" s="34" t="str">
        <f>IF(BP7="","",IF(BP7="-","【-】","【"&amp;SUBSTITUTE(TEXT(BP7,"#,##0.00"),"-","△")&amp;"】"))</f>
        <v>【832.52】</v>
      </c>
      <c r="BQ6" s="35">
        <f>IF(BQ7="",NA(),BQ7)</f>
        <v>60.81</v>
      </c>
      <c r="BR6" s="35">
        <f t="shared" ref="BR6:BZ6" si="8">IF(BR7="",NA(),BR7)</f>
        <v>63.76</v>
      </c>
      <c r="BS6" s="35">
        <f t="shared" si="8"/>
        <v>63.37</v>
      </c>
      <c r="BT6" s="35">
        <f t="shared" si="8"/>
        <v>67.069999999999993</v>
      </c>
      <c r="BU6" s="35">
        <f t="shared" si="8"/>
        <v>66.81</v>
      </c>
      <c r="BV6" s="35">
        <f t="shared" si="8"/>
        <v>55.32</v>
      </c>
      <c r="BW6" s="35">
        <f t="shared" si="8"/>
        <v>59.8</v>
      </c>
      <c r="BX6" s="35">
        <f t="shared" si="8"/>
        <v>57.77</v>
      </c>
      <c r="BY6" s="35">
        <f t="shared" si="8"/>
        <v>57.31</v>
      </c>
      <c r="BZ6" s="35">
        <f t="shared" si="8"/>
        <v>57.08</v>
      </c>
      <c r="CA6" s="34" t="str">
        <f>IF(CA7="","",IF(CA7="-","【-】","【"&amp;SUBSTITUTE(TEXT(CA7,"#,##0.00"),"-","△")&amp;"】"))</f>
        <v>【60.94】</v>
      </c>
      <c r="CB6" s="35">
        <f>IF(CB7="",NA(),CB7)</f>
        <v>236.14</v>
      </c>
      <c r="CC6" s="35">
        <f t="shared" ref="CC6:CK6" si="9">IF(CC7="",NA(),CC7)</f>
        <v>225.04</v>
      </c>
      <c r="CD6" s="35">
        <f t="shared" si="9"/>
        <v>226.42</v>
      </c>
      <c r="CE6" s="35">
        <f t="shared" si="9"/>
        <v>213.73</v>
      </c>
      <c r="CF6" s="35">
        <f t="shared" si="9"/>
        <v>213.92</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35.619999999999997</v>
      </c>
      <c r="CN6" s="35">
        <f t="shared" ref="CN6:CV6" si="10">IF(CN7="",NA(),CN7)</f>
        <v>36.97</v>
      </c>
      <c r="CO6" s="35">
        <f t="shared" si="10"/>
        <v>37.479999999999997</v>
      </c>
      <c r="CP6" s="35">
        <f t="shared" si="10"/>
        <v>36.82</v>
      </c>
      <c r="CQ6" s="35">
        <f t="shared" si="10"/>
        <v>39.64</v>
      </c>
      <c r="CR6" s="35">
        <f t="shared" si="10"/>
        <v>60.65</v>
      </c>
      <c r="CS6" s="35">
        <f t="shared" si="10"/>
        <v>51.75</v>
      </c>
      <c r="CT6" s="35">
        <f t="shared" si="10"/>
        <v>50.68</v>
      </c>
      <c r="CU6" s="35">
        <f t="shared" si="10"/>
        <v>50.14</v>
      </c>
      <c r="CV6" s="35">
        <f t="shared" si="10"/>
        <v>54.83</v>
      </c>
      <c r="CW6" s="34" t="str">
        <f>IF(CW7="","",IF(CW7="-","【-】","【"&amp;SUBSTITUTE(TEXT(CW7,"#,##0.00"),"-","△")&amp;"】"))</f>
        <v>【54.84】</v>
      </c>
      <c r="CX6" s="35">
        <f>IF(CX7="",NA(),CX7)</f>
        <v>60.52</v>
      </c>
      <c r="CY6" s="35">
        <f t="shared" ref="CY6:DG6" si="11">IF(CY7="",NA(),CY7)</f>
        <v>62.13</v>
      </c>
      <c r="CZ6" s="35">
        <f t="shared" si="11"/>
        <v>63.44</v>
      </c>
      <c r="DA6" s="35">
        <f t="shared" si="11"/>
        <v>64.98</v>
      </c>
      <c r="DB6" s="35">
        <f t="shared" si="11"/>
        <v>67.040000000000006</v>
      </c>
      <c r="DC6" s="35">
        <f t="shared" si="11"/>
        <v>84.58</v>
      </c>
      <c r="DD6" s="35">
        <f t="shared" si="11"/>
        <v>84.84</v>
      </c>
      <c r="DE6" s="35">
        <f t="shared" si="11"/>
        <v>84.86</v>
      </c>
      <c r="DF6" s="35">
        <f t="shared" si="11"/>
        <v>84.98</v>
      </c>
      <c r="DG6" s="35">
        <f t="shared" si="11"/>
        <v>84.7</v>
      </c>
      <c r="DH6" s="34" t="str">
        <f>IF(DH7="","",IF(DH7="-","【-】","【"&amp;SUBSTITUTE(TEXT(DH7,"#,##0.00"),"-","△")&amp;"】"))</f>
        <v>【86.60】</v>
      </c>
      <c r="DI6" s="35">
        <f>IF(DI7="",NA(),DI7)</f>
        <v>21.36</v>
      </c>
      <c r="DJ6" s="35">
        <f t="shared" ref="DJ6:DR6" si="12">IF(DJ7="",NA(),DJ7)</f>
        <v>23.4</v>
      </c>
      <c r="DK6" s="35">
        <f t="shared" si="12"/>
        <v>25.36</v>
      </c>
      <c r="DL6" s="35">
        <f t="shared" si="12"/>
        <v>27.47</v>
      </c>
      <c r="DM6" s="35">
        <f t="shared" si="12"/>
        <v>29.48</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5">
        <f>IF(EE7="",NA(),EE7)</f>
        <v>2.5299999999999998</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23841</v>
      </c>
      <c r="D7" s="37">
        <v>46</v>
      </c>
      <c r="E7" s="37">
        <v>17</v>
      </c>
      <c r="F7" s="37">
        <v>5</v>
      </c>
      <c r="G7" s="37">
        <v>0</v>
      </c>
      <c r="H7" s="37" t="s">
        <v>96</v>
      </c>
      <c r="I7" s="37" t="s">
        <v>97</v>
      </c>
      <c r="J7" s="37" t="s">
        <v>98</v>
      </c>
      <c r="K7" s="37" t="s">
        <v>99</v>
      </c>
      <c r="L7" s="37" t="s">
        <v>100</v>
      </c>
      <c r="M7" s="37" t="s">
        <v>101</v>
      </c>
      <c r="N7" s="38" t="s">
        <v>102</v>
      </c>
      <c r="O7" s="38">
        <v>48.7</v>
      </c>
      <c r="P7" s="38">
        <v>43.01</v>
      </c>
      <c r="Q7" s="38">
        <v>77.599999999999994</v>
      </c>
      <c r="R7" s="38">
        <v>2860</v>
      </c>
      <c r="S7" s="38">
        <v>12499</v>
      </c>
      <c r="T7" s="38">
        <v>46.43</v>
      </c>
      <c r="U7" s="38">
        <v>269.2</v>
      </c>
      <c r="V7" s="38">
        <v>5337</v>
      </c>
      <c r="W7" s="38">
        <v>3.12</v>
      </c>
      <c r="X7" s="38">
        <v>1710.58</v>
      </c>
      <c r="Y7" s="38">
        <v>121.59</v>
      </c>
      <c r="Z7" s="38">
        <v>126.91</v>
      </c>
      <c r="AA7" s="38">
        <v>123.91</v>
      </c>
      <c r="AB7" s="38">
        <v>132.58000000000001</v>
      </c>
      <c r="AC7" s="38">
        <v>132.24</v>
      </c>
      <c r="AD7" s="38">
        <v>99.66</v>
      </c>
      <c r="AE7" s="38">
        <v>100.95</v>
      </c>
      <c r="AF7" s="38">
        <v>101.77</v>
      </c>
      <c r="AG7" s="38">
        <v>103.6</v>
      </c>
      <c r="AH7" s="38">
        <v>106.37</v>
      </c>
      <c r="AI7" s="38">
        <v>104.99</v>
      </c>
      <c r="AJ7" s="38">
        <v>1129.42</v>
      </c>
      <c r="AK7" s="38">
        <v>924.17</v>
      </c>
      <c r="AL7" s="38">
        <v>745.05</v>
      </c>
      <c r="AM7" s="38">
        <v>525.58000000000004</v>
      </c>
      <c r="AN7" s="38">
        <v>317.67</v>
      </c>
      <c r="AO7" s="38">
        <v>225.39</v>
      </c>
      <c r="AP7" s="38">
        <v>224.04</v>
      </c>
      <c r="AQ7" s="38">
        <v>227.4</v>
      </c>
      <c r="AR7" s="38">
        <v>193.99</v>
      </c>
      <c r="AS7" s="38">
        <v>139.02000000000001</v>
      </c>
      <c r="AT7" s="38">
        <v>121.19</v>
      </c>
      <c r="AU7" s="38">
        <v>71.06</v>
      </c>
      <c r="AV7" s="38">
        <v>64.88</v>
      </c>
      <c r="AW7" s="38">
        <v>60.25</v>
      </c>
      <c r="AX7" s="38">
        <v>50.68</v>
      </c>
      <c r="AY7" s="38">
        <v>42.97</v>
      </c>
      <c r="AZ7" s="38">
        <v>31.84</v>
      </c>
      <c r="BA7" s="38">
        <v>29.91</v>
      </c>
      <c r="BB7" s="38">
        <v>29.54</v>
      </c>
      <c r="BC7" s="38">
        <v>26.99</v>
      </c>
      <c r="BD7" s="38">
        <v>29.13</v>
      </c>
      <c r="BE7" s="38">
        <v>32.799999999999997</v>
      </c>
      <c r="BF7" s="38">
        <v>1259.98</v>
      </c>
      <c r="BG7" s="38">
        <v>1103.24</v>
      </c>
      <c r="BH7" s="38">
        <v>951.84</v>
      </c>
      <c r="BI7" s="38">
        <v>1354.28</v>
      </c>
      <c r="BJ7" s="38">
        <v>736.13</v>
      </c>
      <c r="BK7" s="38">
        <v>974.93</v>
      </c>
      <c r="BL7" s="38">
        <v>855.8</v>
      </c>
      <c r="BM7" s="38">
        <v>789.46</v>
      </c>
      <c r="BN7" s="38">
        <v>826.83</v>
      </c>
      <c r="BO7" s="38">
        <v>867.83</v>
      </c>
      <c r="BP7" s="38">
        <v>832.52</v>
      </c>
      <c r="BQ7" s="38">
        <v>60.81</v>
      </c>
      <c r="BR7" s="38">
        <v>63.76</v>
      </c>
      <c r="BS7" s="38">
        <v>63.37</v>
      </c>
      <c r="BT7" s="38">
        <v>67.069999999999993</v>
      </c>
      <c r="BU7" s="38">
        <v>66.81</v>
      </c>
      <c r="BV7" s="38">
        <v>55.32</v>
      </c>
      <c r="BW7" s="38">
        <v>59.8</v>
      </c>
      <c r="BX7" s="38">
        <v>57.77</v>
      </c>
      <c r="BY7" s="38">
        <v>57.31</v>
      </c>
      <c r="BZ7" s="38">
        <v>57.08</v>
      </c>
      <c r="CA7" s="38">
        <v>60.94</v>
      </c>
      <c r="CB7" s="38">
        <v>236.14</v>
      </c>
      <c r="CC7" s="38">
        <v>225.04</v>
      </c>
      <c r="CD7" s="38">
        <v>226.42</v>
      </c>
      <c r="CE7" s="38">
        <v>213.73</v>
      </c>
      <c r="CF7" s="38">
        <v>213.92</v>
      </c>
      <c r="CG7" s="38">
        <v>283.17</v>
      </c>
      <c r="CH7" s="38">
        <v>263.76</v>
      </c>
      <c r="CI7" s="38">
        <v>274.35000000000002</v>
      </c>
      <c r="CJ7" s="38">
        <v>273.52</v>
      </c>
      <c r="CK7" s="38">
        <v>274.99</v>
      </c>
      <c r="CL7" s="38">
        <v>253.04</v>
      </c>
      <c r="CM7" s="38">
        <v>35.619999999999997</v>
      </c>
      <c r="CN7" s="38">
        <v>36.97</v>
      </c>
      <c r="CO7" s="38">
        <v>37.479999999999997</v>
      </c>
      <c r="CP7" s="38">
        <v>36.82</v>
      </c>
      <c r="CQ7" s="38">
        <v>39.64</v>
      </c>
      <c r="CR7" s="38">
        <v>60.65</v>
      </c>
      <c r="CS7" s="38">
        <v>51.75</v>
      </c>
      <c r="CT7" s="38">
        <v>50.68</v>
      </c>
      <c r="CU7" s="38">
        <v>50.14</v>
      </c>
      <c r="CV7" s="38">
        <v>54.83</v>
      </c>
      <c r="CW7" s="38">
        <v>54.84</v>
      </c>
      <c r="CX7" s="38">
        <v>60.52</v>
      </c>
      <c r="CY7" s="38">
        <v>62.13</v>
      </c>
      <c r="CZ7" s="38">
        <v>63.44</v>
      </c>
      <c r="DA7" s="38">
        <v>64.98</v>
      </c>
      <c r="DB7" s="38">
        <v>67.040000000000006</v>
      </c>
      <c r="DC7" s="38">
        <v>84.58</v>
      </c>
      <c r="DD7" s="38">
        <v>84.84</v>
      </c>
      <c r="DE7" s="38">
        <v>84.86</v>
      </c>
      <c r="DF7" s="38">
        <v>84.98</v>
      </c>
      <c r="DG7" s="38">
        <v>84.7</v>
      </c>
      <c r="DH7" s="38">
        <v>86.6</v>
      </c>
      <c r="DI7" s="38">
        <v>21.36</v>
      </c>
      <c r="DJ7" s="38">
        <v>23.4</v>
      </c>
      <c r="DK7" s="38">
        <v>25.36</v>
      </c>
      <c r="DL7" s="38">
        <v>27.47</v>
      </c>
      <c r="DM7" s="38">
        <v>29.48</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2.5299999999999998</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相馬 悠太</cp:lastModifiedBy>
  <cp:lastPrinted>2022-01-18T05:31:40Z</cp:lastPrinted>
  <dcterms:created xsi:type="dcterms:W3CDTF">2021-12-03T07:28:56Z</dcterms:created>
  <dcterms:modified xsi:type="dcterms:W3CDTF">2022-02-09T06:24:39Z</dcterms:modified>
  <cp:category/>
</cp:coreProperties>
</file>