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ts-xel63a\share\2下水道係\け_経営分析\R02経営比較分析表\20220209_県修正\"/>
    </mc:Choice>
  </mc:AlternateContent>
  <xr:revisionPtr revIDLastSave="0" documentId="13_ncr:1_{7B64A5F2-8DED-4EEA-A2E0-1FD685C6B368}" xr6:coauthVersionLast="36" xr6:coauthVersionMax="36" xr10:uidLastSave="{00000000-0000-0000-0000-000000000000}"/>
  <workbookProtection workbookAlgorithmName="SHA-512" workbookHashValue="zjUJNkNayMQkL0j66Z3p2H+XsNUESQH2zBW3H35C9ZEvR3wE9DqylsJ0USBhoiaDQUuRBpsN5ewBI1SBC9NPeQ==" workbookSaltValue="XiphoLjZLnvADxwujGK7cA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AL8" i="4" s="1"/>
  <c r="R6" i="5"/>
  <c r="Q6" i="5"/>
  <c r="P6" i="5"/>
  <c r="P10" i="4" s="1"/>
  <c r="O6" i="5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AT10" i="4"/>
  <c r="AL10" i="4"/>
  <c r="AD10" i="4"/>
  <c r="W10" i="4"/>
  <c r="I10" i="4"/>
  <c r="B10" i="4"/>
  <c r="BB8" i="4"/>
  <c r="AD8" i="4"/>
  <c r="I8" i="4"/>
  <c r="B8" i="4"/>
</calcChain>
</file>

<file path=xl/sharedStrings.xml><?xml version="1.0" encoding="utf-8"?>
<sst xmlns="http://schemas.openxmlformats.org/spreadsheetml/2006/main" count="236" uniqueCount="116">
  <si>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</si>
  <si>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</si>
  <si>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</si>
  <si>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</si>
  <si>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</si>
  <si>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</si>
  <si>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</si>
  <si>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</si>
  <si>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</si>
  <si>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</si>
  <si>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</si>
  <si>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</si>
  <si>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</si>
  <si>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</si>
  <si>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</si>
  <si>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</si>
  <si>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</si>
  <si>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</si>
  <si>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</si>
  <si>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</si>
  <si>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</si>
  <si>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</si>
  <si>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</si>
  <si>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</si>
  <si>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</si>
  <si>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</si>
  <si>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</si>
  <si>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</si>
  <si>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</si>
  <si>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</si>
  <si>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</si>
  <si>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</si>
  <si>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</si>
  <si>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</si>
  <si>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</si>
  <si>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</si>
  <si>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</si>
  <si>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</si>
  <si>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</si>
  <si>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</si>
  <si>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</si>
  <si>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</si>
  <si>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</si>
  <si>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</si>
  <si>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</si>
  <si>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</si>
  <si>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</si>
  <si>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</si>
  <si>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</si>
  <si>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</si>
  <si>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</si>
  <si>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</si>
  <si>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</si>
  <si>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</si>
  <si>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</si>
  <si>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</si>
  <si>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</si>
  <si>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</si>
  <si>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</si>
  <si>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</si>
  <si>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</si>
  <si>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</si>
  <si>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</si>
  <si>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</si>
  <si>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</si>
  <si>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</si>
  <si>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</si>
  <si>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</si>
  <si>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</si>
  <si>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</si>
  <si>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</si>
  <si>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</si>
  <si>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</si>
  <si>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</si>
  <si>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</si>
  <si>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</si>
  <si>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</si>
  <si>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</si>
  <si>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</si>
  <si>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</si>
  <si>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</si>
  <si>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</si>
  <si>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</si>
  <si>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</si>
  <si>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</si>
  <si>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</si>
  <si>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</si>
  <si>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</si>
  <si>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</si>
  <si>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</si>
  <si>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</si>
  <si>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</si>
  <si>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</si>
  <si>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</si>
  <si>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</si>
  <si>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</si>
  <si>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板柳町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</si>
  <si>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</si>
  <si>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</si>
  <si>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</si>
  <si>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</si>
  <si>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</si>
  <si>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</si>
  <si>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</si>
  <si>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</si>
  <si>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</si>
  <si>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</si>
  <si>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</si>
  <si>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</si>
  <si>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</si>
  <si>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</si>
  <si>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</si>
  <si>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</si>
  <si>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 平成２年度から管渠工事を行っており、耐用年数を超えた管渠は無く、改築はない。
　有形固定資産減価償却率は、現在も未普及対策として、管渠整備を実施していることに伴い、類似団体に比べて高い状況にある。</t>
    <phoneticPr fontId="4"/>
  </si>
  <si>
    <r>
      <t xml:space="preserve">  経常収支比率は100％を上回っており、当該年度においては、雨水処理に係る一般会計からの繰入金の増、企業債支払利息の減により</t>
    </r>
    <r>
      <rPr>
        <sz val="11"/>
        <rFont val="ＭＳ ゴシック"/>
        <family val="3"/>
        <charset val="128"/>
      </rPr>
      <t>、</t>
    </r>
    <r>
      <rPr>
        <sz val="11"/>
        <color theme="1"/>
        <rFont val="ＭＳ ゴシック"/>
        <family val="3"/>
        <charset val="128"/>
      </rPr>
      <t>類似団体と比較しても高い数値となっている。
　現在のところ累積欠損金はなく、経営の健全性が図られている。
　企業債残高対事業規模比率は、整備開始が平成２年度から</t>
    </r>
    <r>
      <rPr>
        <sz val="11"/>
        <rFont val="ＭＳ ゴシック"/>
        <family val="3"/>
        <charset val="128"/>
      </rPr>
      <t>と</t>
    </r>
    <r>
      <rPr>
        <sz val="11"/>
        <color theme="1"/>
        <rFont val="ＭＳ ゴシック"/>
        <family val="3"/>
        <charset val="128"/>
      </rPr>
      <t xml:space="preserve">遅かったため、類似団体と比べ高い状況にある。
　水洗化率については、過疎化による処理区内人口の減、水洗化人口の減少に伴い、加入率が類似団体に比べ低く状況にある。
　将来の経営の健全性を保つためにも、更なる経費回収率の向上、汚水処理原価の低減、並びに水洗化率の向上による、より一層の効率化が求められる。
</t>
    </r>
    <rPh sb="21" eb="23">
      <t>トウガイ</t>
    </rPh>
    <rPh sb="23" eb="25">
      <t>ネンド</t>
    </rPh>
    <rPh sb="31" eb="33">
      <t>ウスイ</t>
    </rPh>
    <rPh sb="33" eb="35">
      <t>ショリ</t>
    </rPh>
    <rPh sb="36" eb="37">
      <t>カカ</t>
    </rPh>
    <rPh sb="38" eb="40">
      <t>イッパン</t>
    </rPh>
    <rPh sb="40" eb="42">
      <t>カイケイ</t>
    </rPh>
    <rPh sb="45" eb="48">
      <t>クリイレキン</t>
    </rPh>
    <rPh sb="49" eb="50">
      <t>ゾウ</t>
    </rPh>
    <rPh sb="51" eb="54">
      <t>キギョウサイ</t>
    </rPh>
    <rPh sb="54" eb="56">
      <t>シハライ</t>
    </rPh>
    <rPh sb="56" eb="58">
      <t>リソク</t>
    </rPh>
    <rPh sb="59" eb="60">
      <t>ゲン</t>
    </rPh>
    <rPh sb="69" eb="71">
      <t>ヒカク</t>
    </rPh>
    <rPh sb="74" eb="75">
      <t>タカ</t>
    </rPh>
    <rPh sb="76" eb="78">
      <t>スウチ</t>
    </rPh>
    <phoneticPr fontId="4"/>
  </si>
  <si>
    <t>　現在のところ、経営状況は安定しているが、今後は過疎化等による急激な人口減少に伴う使用料収入の減少、施設の改築（更新・長寿命化）に伴う費用の増加が見込まれるため、未収金の回収、維持管理費の削減等、事業運営について十分な検討が必要である。
　また、令和３年度に長期的な基本計画である経営戦略の改定を実施し、農業集落排水事業の公営企業会計移行時に、公共下水道事業も併せて経費回収率向上に向けたロードマップを作成し、経営の健全化を図るための取組を進めていく。</t>
    <rPh sb="21" eb="23">
      <t>コンゴ</t>
    </rPh>
    <rPh sb="65" eb="66">
      <t>トモナ</t>
    </rPh>
    <rPh sb="67" eb="69">
      <t>ヒヨウ</t>
    </rPh>
    <rPh sb="70" eb="72">
      <t>ゾウカ</t>
    </rPh>
    <rPh sb="123" eb="125">
      <t>レイワ</t>
    </rPh>
    <rPh sb="126" eb="128">
      <t>ネンド</t>
    </rPh>
    <rPh sb="129" eb="132">
      <t>チョウキテキ</t>
    </rPh>
    <rPh sb="133" eb="135">
      <t>キホン</t>
    </rPh>
    <rPh sb="135" eb="137">
      <t>ケイカク</t>
    </rPh>
    <rPh sb="140" eb="142">
      <t>ケイエイ</t>
    </rPh>
    <rPh sb="142" eb="144">
      <t>センリャク</t>
    </rPh>
    <rPh sb="145" eb="147">
      <t>カイテイ</t>
    </rPh>
    <rPh sb="148" eb="150">
      <t>ジッシ</t>
    </rPh>
    <rPh sb="152" eb="154">
      <t>ノウギョウ</t>
    </rPh>
    <rPh sb="154" eb="156">
      <t>シュウラク</t>
    </rPh>
    <rPh sb="156" eb="158">
      <t>ハイスイ</t>
    </rPh>
    <rPh sb="158" eb="160">
      <t>ジギョウ</t>
    </rPh>
    <rPh sb="161" eb="163">
      <t>コウエイ</t>
    </rPh>
    <rPh sb="163" eb="165">
      <t>キギョウ</t>
    </rPh>
    <rPh sb="165" eb="167">
      <t>カイケイ</t>
    </rPh>
    <rPh sb="167" eb="169">
      <t>イコウ</t>
    </rPh>
    <rPh sb="169" eb="170">
      <t>ジ</t>
    </rPh>
    <rPh sb="172" eb="177">
      <t>コウキョウゲスイドウ</t>
    </rPh>
    <rPh sb="177" eb="179">
      <t>ジギョウ</t>
    </rPh>
    <rPh sb="180" eb="181">
      <t>アワ</t>
    </rPh>
    <rPh sb="201" eb="203">
      <t>サクセイ</t>
    </rPh>
    <rPh sb="212" eb="213">
      <t>ハカ</t>
    </rPh>
    <rPh sb="217" eb="219">
      <t>トリクミ</t>
    </rPh>
    <rPh sb="220" eb="221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</si>
</sst>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7-4204-9067-4FE932073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0.15</c:v>
                </c:pt>
                <c:pt idx="1">
                  <c:v>0.13</c:v>
                </c:pt>
                <c:pt idx="2">
                  <c:v>0.12</c:v>
                </c:pt>
                <c:pt idx="3">
                  <c:v>0.1</c:v>
                </c:pt>
                <c:pt idx="4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F7-4204-9067-4FE932073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E-4736-9E83-3F30827A1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53.51</c:v>
                </c:pt>
                <c:pt idx="1">
                  <c:v>50.24</c:v>
                </c:pt>
                <c:pt idx="2">
                  <c:v>49.68</c:v>
                </c:pt>
                <c:pt idx="3">
                  <c:v>49.27</c:v>
                </c:pt>
                <c:pt idx="4">
                  <c:v>49.47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BE-4736-9E83-3F30827A1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75.92</c:v>
                </c:pt>
                <c:pt idx="1">
                  <c:v>76.930000000000007</c:v>
                </c:pt>
                <c:pt idx="2">
                  <c:v>76.989999999999995</c:v>
                </c:pt>
                <c:pt idx="3">
                  <c:v>76.510000000000005</c:v>
                </c:pt>
                <c:pt idx="4">
                  <c:v>76.69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1-425C-B04C-D65AFA421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83.91</c:v>
                </c:pt>
                <c:pt idx="1">
                  <c:v>84.17</c:v>
                </c:pt>
                <c:pt idx="2">
                  <c:v>83.35</c:v>
                </c:pt>
                <c:pt idx="3">
                  <c:v>83.16</c:v>
                </c:pt>
                <c:pt idx="4">
                  <c:v>82.06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1-425C-B04C-D65AFA421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101.23</c:v>
                </c:pt>
                <c:pt idx="1">
                  <c:v>106.55</c:v>
                </c:pt>
                <c:pt idx="2">
                  <c:v>109.29</c:v>
                </c:pt>
                <c:pt idx="3">
                  <c:v>113.22</c:v>
                </c:pt>
                <c:pt idx="4">
                  <c:v>117.07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A-45A4-859B-B8326583E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106.85</c:v>
                </c:pt>
                <c:pt idx="1">
                  <c:v>106.7</c:v>
                </c:pt>
                <c:pt idx="2">
                  <c:v>106.83</c:v>
                </c:pt>
                <c:pt idx="3">
                  <c:v>109.21</c:v>
                </c:pt>
                <c:pt idx="4">
                  <c:v>107.81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9A-45A4-859B-B8326583E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28.74</c:v>
                </c:pt>
                <c:pt idx="1">
                  <c:v>30.25</c:v>
                </c:pt>
                <c:pt idx="2">
                  <c:v>31.76</c:v>
                </c:pt>
                <c:pt idx="3">
                  <c:v>32.99</c:v>
                </c:pt>
                <c:pt idx="4">
                  <c:v>33.24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E-4649-8D3B-372E951BE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21.09</c:v>
                </c:pt>
                <c:pt idx="1">
                  <c:v>26.81</c:v>
                </c:pt>
                <c:pt idx="2">
                  <c:v>26.06</c:v>
                </c:pt>
                <c:pt idx="3">
                  <c:v>24.1</c:v>
                </c:pt>
                <c:pt idx="4">
                  <c:v>19.93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E-4649-8D3B-372E951BE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B-43D2-924F-0BDF4B13D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BB-43D2-924F-0BDF4B13D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3-4671-8A20-C2757AB8D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92.92</c:v>
                </c:pt>
                <c:pt idx="1">
                  <c:v>26.14</c:v>
                </c:pt>
                <c:pt idx="2">
                  <c:v>22.02</c:v>
                </c:pt>
                <c:pt idx="3">
                  <c:v>15.73</c:v>
                </c:pt>
                <c:pt idx="4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A3-4671-8A20-C2757AB8D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73.09</c:v>
                </c:pt>
                <c:pt idx="1">
                  <c:v>67.62</c:v>
                </c:pt>
                <c:pt idx="2">
                  <c:v>57.31</c:v>
                </c:pt>
                <c:pt idx="3">
                  <c:v>45.64</c:v>
                </c:pt>
                <c:pt idx="4">
                  <c:v>59.92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2-4CAE-9738-B5C86A953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68.290000000000006</c:v>
                </c:pt>
                <c:pt idx="2">
                  <c:v>68.040000000000006</c:v>
                </c:pt>
                <c:pt idx="3">
                  <c:v>57.26</c:v>
                </c:pt>
                <c:pt idx="4">
                  <c:v>48.56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2-4CAE-9738-B5C86A953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2875.07</c:v>
                </c:pt>
                <c:pt idx="1">
                  <c:v>2768.75</c:v>
                </c:pt>
                <c:pt idx="2">
                  <c:v>2902.03</c:v>
                </c:pt>
                <c:pt idx="3">
                  <c:v>2856.33</c:v>
                </c:pt>
                <c:pt idx="4">
                  <c:v>2909.32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6-4258-B719-4BDC1F44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1111.31</c:v>
                </c:pt>
                <c:pt idx="1">
                  <c:v>1124.26</c:v>
                </c:pt>
                <c:pt idx="2">
                  <c:v>1048.23</c:v>
                </c:pt>
                <c:pt idx="3">
                  <c:v>1130.42</c:v>
                </c:pt>
                <c:pt idx="4">
                  <c:v>1245.0999999999999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A6-4258-B719-4BDC1F44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87.79</c:v>
                </c:pt>
                <c:pt idx="1">
                  <c:v>108.22</c:v>
                </c:pt>
                <c:pt idx="2">
                  <c:v>131.47</c:v>
                </c:pt>
                <c:pt idx="3">
                  <c:v>163.96</c:v>
                </c:pt>
                <c:pt idx="4">
                  <c:v>158.83000000000001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2-477E-B715-5EDE57568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75.540000000000006</c:v>
                </c:pt>
                <c:pt idx="1">
                  <c:v>80.58</c:v>
                </c:pt>
                <c:pt idx="2">
                  <c:v>78.92</c:v>
                </c:pt>
                <c:pt idx="3">
                  <c:v>74.17</c:v>
                </c:pt>
                <c:pt idx="4">
                  <c:v>79.77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12-477E-B715-5EDE57568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172.26</c:v>
                </c:pt>
                <c:pt idx="1">
                  <c:v>139.76</c:v>
                </c:pt>
                <c:pt idx="2">
                  <c:v>114.09</c:v>
                </c:pt>
                <c:pt idx="3">
                  <c:v>91.63</c:v>
                </c:pt>
                <c:pt idx="4">
                  <c:v>89.39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C-4853-9AF4-5CF6DBE83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207.96</c:v>
                </c:pt>
                <c:pt idx="1">
                  <c:v>216.21</c:v>
                </c:pt>
                <c:pt idx="2">
                  <c:v>220.31</c:v>
                </c:pt>
                <c:pt idx="3">
                  <c:v>230.95</c:v>
                </c:pt>
                <c:pt idx="4">
                  <c:v>214.56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C-4853-9AF4-5CF6DBE83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 x14ac:dyDescent="0.15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 x14ac:dyDescent="0.15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6" t="str">
        <f>データ!H6</f>
        <v>青森県　板柳町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6" t="s">
        <v>1</v>
      </c>
      <c r="C7" s="66"/>
      <c r="D7" s="66"/>
      <c r="E7" s="66"/>
      <c r="F7" s="66"/>
      <c r="G7" s="66"/>
      <c r="H7" s="66"/>
      <c r="I7" s="66" t="s">
        <v>2</v>
      </c>
      <c r="J7" s="66"/>
      <c r="K7" s="66"/>
      <c r="L7" s="66"/>
      <c r="M7" s="66"/>
      <c r="N7" s="66"/>
      <c r="O7" s="66"/>
      <c r="P7" s="66" t="s">
        <v>3</v>
      </c>
      <c r="Q7" s="66"/>
      <c r="R7" s="66"/>
      <c r="S7" s="66"/>
      <c r="T7" s="66"/>
      <c r="U7" s="66"/>
      <c r="V7" s="66"/>
      <c r="W7" s="66" t="s">
        <v>4</v>
      </c>
      <c r="X7" s="66"/>
      <c r="Y7" s="66"/>
      <c r="Z7" s="66"/>
      <c r="AA7" s="66"/>
      <c r="AB7" s="66"/>
      <c r="AC7" s="66"/>
      <c r="AD7" s="66" t="s">
        <v>5</v>
      </c>
      <c r="AE7" s="66"/>
      <c r="AF7" s="66"/>
      <c r="AG7" s="66"/>
      <c r="AH7" s="66"/>
      <c r="AI7" s="66"/>
      <c r="AJ7" s="66"/>
      <c r="AK7" s="3"/>
      <c r="AL7" s="66" t="s">
        <v>6</v>
      </c>
      <c r="AM7" s="66"/>
      <c r="AN7" s="66"/>
      <c r="AO7" s="66"/>
      <c r="AP7" s="66"/>
      <c r="AQ7" s="66"/>
      <c r="AR7" s="66"/>
      <c r="AS7" s="66"/>
      <c r="AT7" s="66" t="s">
        <v>7</v>
      </c>
      <c r="AU7" s="66"/>
      <c r="AV7" s="66"/>
      <c r="AW7" s="66"/>
      <c r="AX7" s="66"/>
      <c r="AY7" s="66"/>
      <c r="AZ7" s="66"/>
      <c r="BA7" s="66"/>
      <c r="BB7" s="66" t="s">
        <v>8</v>
      </c>
      <c r="BC7" s="66"/>
      <c r="BD7" s="66"/>
      <c r="BE7" s="66"/>
      <c r="BF7" s="66"/>
      <c r="BG7" s="66"/>
      <c r="BH7" s="66"/>
      <c r="BI7" s="6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公共下水道</v>
      </c>
      <c r="Q8" s="73"/>
      <c r="R8" s="73"/>
      <c r="S8" s="73"/>
      <c r="T8" s="73"/>
      <c r="U8" s="73"/>
      <c r="V8" s="73"/>
      <c r="W8" s="73" t="str">
        <f>データ!L6</f>
        <v>Cd2</v>
      </c>
      <c r="X8" s="73"/>
      <c r="Y8" s="73"/>
      <c r="Z8" s="73"/>
      <c r="AA8" s="73"/>
      <c r="AB8" s="73"/>
      <c r="AC8" s="73"/>
      <c r="AD8" s="74" t="str">
        <f>データ!$M$6</f>
        <v>非設置</v>
      </c>
      <c r="AE8" s="74"/>
      <c r="AF8" s="74"/>
      <c r="AG8" s="74"/>
      <c r="AH8" s="74"/>
      <c r="AI8" s="74"/>
      <c r="AJ8" s="74"/>
      <c r="AK8" s="3"/>
      <c r="AL8" s="70">
        <f>データ!S6</f>
        <v>13211</v>
      </c>
      <c r="AM8" s="70"/>
      <c r="AN8" s="70"/>
      <c r="AO8" s="70"/>
      <c r="AP8" s="70"/>
      <c r="AQ8" s="70"/>
      <c r="AR8" s="70"/>
      <c r="AS8" s="70"/>
      <c r="AT8" s="69">
        <f>データ!T6</f>
        <v>41.88</v>
      </c>
      <c r="AU8" s="69"/>
      <c r="AV8" s="69"/>
      <c r="AW8" s="69"/>
      <c r="AX8" s="69"/>
      <c r="AY8" s="69"/>
      <c r="AZ8" s="69"/>
      <c r="BA8" s="69"/>
      <c r="BB8" s="69">
        <f>データ!U6</f>
        <v>315.45</v>
      </c>
      <c r="BC8" s="69"/>
      <c r="BD8" s="69"/>
      <c r="BE8" s="69"/>
      <c r="BF8" s="69"/>
      <c r="BG8" s="69"/>
      <c r="BH8" s="69"/>
      <c r="BI8" s="69"/>
      <c r="BJ8" s="3"/>
      <c r="BK8" s="3"/>
      <c r="BL8" s="71" t="s">
        <v>10</v>
      </c>
      <c r="BM8" s="72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6" t="s">
        <v>12</v>
      </c>
      <c r="C9" s="66"/>
      <c r="D9" s="66"/>
      <c r="E9" s="66"/>
      <c r="F9" s="66"/>
      <c r="G9" s="66"/>
      <c r="H9" s="66"/>
      <c r="I9" s="66" t="s">
        <v>13</v>
      </c>
      <c r="J9" s="66"/>
      <c r="K9" s="66"/>
      <c r="L9" s="66"/>
      <c r="M9" s="66"/>
      <c r="N9" s="66"/>
      <c r="O9" s="66"/>
      <c r="P9" s="66" t="s">
        <v>14</v>
      </c>
      <c r="Q9" s="66"/>
      <c r="R9" s="66"/>
      <c r="S9" s="66"/>
      <c r="T9" s="66"/>
      <c r="U9" s="66"/>
      <c r="V9" s="66"/>
      <c r="W9" s="66" t="s">
        <v>15</v>
      </c>
      <c r="X9" s="66"/>
      <c r="Y9" s="66"/>
      <c r="Z9" s="66"/>
      <c r="AA9" s="66"/>
      <c r="AB9" s="66"/>
      <c r="AC9" s="66"/>
      <c r="AD9" s="66" t="s">
        <v>16</v>
      </c>
      <c r="AE9" s="66"/>
      <c r="AF9" s="66"/>
      <c r="AG9" s="66"/>
      <c r="AH9" s="66"/>
      <c r="AI9" s="66"/>
      <c r="AJ9" s="66"/>
      <c r="AK9" s="3"/>
      <c r="AL9" s="66" t="s">
        <v>17</v>
      </c>
      <c r="AM9" s="66"/>
      <c r="AN9" s="66"/>
      <c r="AO9" s="66"/>
      <c r="AP9" s="66"/>
      <c r="AQ9" s="66"/>
      <c r="AR9" s="66"/>
      <c r="AS9" s="66"/>
      <c r="AT9" s="66" t="s">
        <v>18</v>
      </c>
      <c r="AU9" s="66"/>
      <c r="AV9" s="66"/>
      <c r="AW9" s="66"/>
      <c r="AX9" s="66"/>
      <c r="AY9" s="66"/>
      <c r="AZ9" s="66"/>
      <c r="BA9" s="66"/>
      <c r="BB9" s="66" t="s">
        <v>19</v>
      </c>
      <c r="BC9" s="66"/>
      <c r="BD9" s="66"/>
      <c r="BE9" s="66"/>
      <c r="BF9" s="66"/>
      <c r="BG9" s="66"/>
      <c r="BH9" s="66"/>
      <c r="BI9" s="66"/>
      <c r="BJ9" s="3"/>
      <c r="BK9" s="3"/>
      <c r="BL9" s="67" t="s">
        <v>20</v>
      </c>
      <c r="BM9" s="68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9" t="str">
        <f>データ!N6</f>
        <v>-</v>
      </c>
      <c r="C10" s="69"/>
      <c r="D10" s="69"/>
      <c r="E10" s="69"/>
      <c r="F10" s="69"/>
      <c r="G10" s="69"/>
      <c r="H10" s="69"/>
      <c r="I10" s="69">
        <f>データ!O6</f>
        <v>46.52</v>
      </c>
      <c r="J10" s="69"/>
      <c r="K10" s="69"/>
      <c r="L10" s="69"/>
      <c r="M10" s="69"/>
      <c r="N10" s="69"/>
      <c r="O10" s="69"/>
      <c r="P10" s="69">
        <f>データ!P6</f>
        <v>55.57</v>
      </c>
      <c r="Q10" s="69"/>
      <c r="R10" s="69"/>
      <c r="S10" s="69"/>
      <c r="T10" s="69"/>
      <c r="U10" s="69"/>
      <c r="V10" s="69"/>
      <c r="W10" s="69">
        <f>データ!Q6</f>
        <v>97.56</v>
      </c>
      <c r="X10" s="69"/>
      <c r="Y10" s="69"/>
      <c r="Z10" s="69"/>
      <c r="AA10" s="69"/>
      <c r="AB10" s="69"/>
      <c r="AC10" s="69"/>
      <c r="AD10" s="70">
        <f>データ!R6</f>
        <v>2920</v>
      </c>
      <c r="AE10" s="70"/>
      <c r="AF10" s="70"/>
      <c r="AG10" s="70"/>
      <c r="AH10" s="70"/>
      <c r="AI10" s="70"/>
      <c r="AJ10" s="70"/>
      <c r="AK10" s="2"/>
      <c r="AL10" s="70">
        <f>データ!V6</f>
        <v>7272</v>
      </c>
      <c r="AM10" s="70"/>
      <c r="AN10" s="70"/>
      <c r="AO10" s="70"/>
      <c r="AP10" s="70"/>
      <c r="AQ10" s="70"/>
      <c r="AR10" s="70"/>
      <c r="AS10" s="70"/>
      <c r="AT10" s="69">
        <f>データ!W6</f>
        <v>3.07</v>
      </c>
      <c r="AU10" s="69"/>
      <c r="AV10" s="69"/>
      <c r="AW10" s="69"/>
      <c r="AX10" s="69"/>
      <c r="AY10" s="69"/>
      <c r="AZ10" s="69"/>
      <c r="BA10" s="69"/>
      <c r="BB10" s="69">
        <f>データ!X6</f>
        <v>2368.73</v>
      </c>
      <c r="BC10" s="69"/>
      <c r="BD10" s="69"/>
      <c r="BE10" s="69"/>
      <c r="BF10" s="69"/>
      <c r="BG10" s="69"/>
      <c r="BH10" s="69"/>
      <c r="BI10" s="69"/>
      <c r="BJ10" s="2"/>
      <c r="BK10" s="2"/>
      <c r="BL10" s="59" t="s">
        <v>22</v>
      </c>
      <c r="BM10" s="6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1" t="s">
        <v>24</v>
      </c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</row>
    <row r="14" spans="1:78" ht="13.5" customHeight="1" x14ac:dyDescent="0.15">
      <c r="A14" s="2"/>
      <c r="B14" s="63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114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113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lTdO6dqKfpFWEoMECf6/UlKYC6/XfP4+0rjBCLzlJKCpDjcv3Sjkrw+L4bkU1v84zSIGe+9OKd87i1RXHo1qzg==" saltValue="c03u/AN+CXRMc2OaqRzfP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8" t="s">
        <v>52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53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54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56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57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58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59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60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61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62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63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64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65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66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23817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青森県　板柳町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 t="str">
        <f t="shared" si="3"/>
        <v>非設置</v>
      </c>
      <c r="N6" s="34" t="str">
        <f t="shared" si="3"/>
        <v>-</v>
      </c>
      <c r="O6" s="34">
        <f t="shared" si="3"/>
        <v>46.52</v>
      </c>
      <c r="P6" s="34">
        <f t="shared" si="3"/>
        <v>55.57</v>
      </c>
      <c r="Q6" s="34">
        <f t="shared" si="3"/>
        <v>97.56</v>
      </c>
      <c r="R6" s="34">
        <f t="shared" si="3"/>
        <v>2920</v>
      </c>
      <c r="S6" s="34">
        <f t="shared" si="3"/>
        <v>13211</v>
      </c>
      <c r="T6" s="34">
        <f t="shared" si="3"/>
        <v>41.88</v>
      </c>
      <c r="U6" s="34">
        <f t="shared" si="3"/>
        <v>315.45</v>
      </c>
      <c r="V6" s="34">
        <f t="shared" si="3"/>
        <v>7272</v>
      </c>
      <c r="W6" s="34">
        <f t="shared" si="3"/>
        <v>3.07</v>
      </c>
      <c r="X6" s="34">
        <f t="shared" si="3"/>
        <v>2368.73</v>
      </c>
      <c r="Y6" s="35">
        <f>IF(Y7="",NA(),Y7)</f>
        <v>101.23</v>
      </c>
      <c r="Z6" s="35">
        <f t="shared" ref="Z6:AH6" si="4">IF(Z7="",NA(),Z7)</f>
        <v>106.55</v>
      </c>
      <c r="AA6" s="35">
        <f t="shared" si="4"/>
        <v>109.29</v>
      </c>
      <c r="AB6" s="35">
        <f t="shared" si="4"/>
        <v>113.22</v>
      </c>
      <c r="AC6" s="35">
        <f t="shared" si="4"/>
        <v>117.07</v>
      </c>
      <c r="AD6" s="35">
        <f t="shared" si="4"/>
        <v>106.85</v>
      </c>
      <c r="AE6" s="35">
        <f t="shared" si="4"/>
        <v>106.7</v>
      </c>
      <c r="AF6" s="35">
        <f t="shared" si="4"/>
        <v>106.83</v>
      </c>
      <c r="AG6" s="35">
        <f t="shared" si="4"/>
        <v>109.21</v>
      </c>
      <c r="AH6" s="35">
        <f t="shared" si="4"/>
        <v>107.81</v>
      </c>
      <c r="AI6" s="34" t="str">
        <f>IF(AI7="","",IF(AI7="-","【-】","【"&amp;SUBSTITUTE(TEXT(AI7,"#,##0.00"),"-","△")&amp;"】"))</f>
        <v>【106.67】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92.92</v>
      </c>
      <c r="AP6" s="35">
        <f t="shared" si="5"/>
        <v>26.14</v>
      </c>
      <c r="AQ6" s="35">
        <f t="shared" si="5"/>
        <v>22.02</v>
      </c>
      <c r="AR6" s="35">
        <f t="shared" si="5"/>
        <v>15.73</v>
      </c>
      <c r="AS6" s="35">
        <f t="shared" si="5"/>
        <v>18.2</v>
      </c>
      <c r="AT6" s="34" t="str">
        <f>IF(AT7="","",IF(AT7="-","【-】","【"&amp;SUBSTITUTE(TEXT(AT7,"#,##0.00"),"-","△")&amp;"】"))</f>
        <v>【3.64】</v>
      </c>
      <c r="AU6" s="35">
        <f>IF(AU7="",NA(),AU7)</f>
        <v>73.09</v>
      </c>
      <c r="AV6" s="35">
        <f t="shared" ref="AV6:BD6" si="6">IF(AV7="",NA(),AV7)</f>
        <v>67.62</v>
      </c>
      <c r="AW6" s="35">
        <f t="shared" si="6"/>
        <v>57.31</v>
      </c>
      <c r="AX6" s="35">
        <f t="shared" si="6"/>
        <v>45.64</v>
      </c>
      <c r="AY6" s="35">
        <f t="shared" si="6"/>
        <v>59.92</v>
      </c>
      <c r="AZ6" s="35">
        <f t="shared" si="6"/>
        <v>50.66</v>
      </c>
      <c r="BA6" s="35">
        <f t="shared" si="6"/>
        <v>68.290000000000006</v>
      </c>
      <c r="BB6" s="35">
        <f t="shared" si="6"/>
        <v>68.040000000000006</v>
      </c>
      <c r="BC6" s="35">
        <f t="shared" si="6"/>
        <v>57.26</v>
      </c>
      <c r="BD6" s="35">
        <f t="shared" si="6"/>
        <v>48.56</v>
      </c>
      <c r="BE6" s="34" t="str">
        <f>IF(BE7="","",IF(BE7="-","【-】","【"&amp;SUBSTITUTE(TEXT(BE7,"#,##0.00"),"-","△")&amp;"】"))</f>
        <v>【67.52】</v>
      </c>
      <c r="BF6" s="35">
        <f>IF(BF7="",NA(),BF7)</f>
        <v>2875.07</v>
      </c>
      <c r="BG6" s="35">
        <f t="shared" ref="BG6:BO6" si="7">IF(BG7="",NA(),BG7)</f>
        <v>2768.75</v>
      </c>
      <c r="BH6" s="35">
        <f t="shared" si="7"/>
        <v>2902.03</v>
      </c>
      <c r="BI6" s="35">
        <f t="shared" si="7"/>
        <v>2856.33</v>
      </c>
      <c r="BJ6" s="35">
        <f t="shared" si="7"/>
        <v>2909.32</v>
      </c>
      <c r="BK6" s="35">
        <f t="shared" si="7"/>
        <v>1111.31</v>
      </c>
      <c r="BL6" s="35">
        <f t="shared" si="7"/>
        <v>1124.26</v>
      </c>
      <c r="BM6" s="35">
        <f t="shared" si="7"/>
        <v>1048.23</v>
      </c>
      <c r="BN6" s="35">
        <f t="shared" si="7"/>
        <v>1130.42</v>
      </c>
      <c r="BO6" s="35">
        <f t="shared" si="7"/>
        <v>1245.0999999999999</v>
      </c>
      <c r="BP6" s="34" t="str">
        <f>IF(BP7="","",IF(BP7="-","【-】","【"&amp;SUBSTITUTE(TEXT(BP7,"#,##0.00"),"-","△")&amp;"】"))</f>
        <v>【705.21】</v>
      </c>
      <c r="BQ6" s="35">
        <f>IF(BQ7="",NA(),BQ7)</f>
        <v>87.79</v>
      </c>
      <c r="BR6" s="35">
        <f t="shared" ref="BR6:BZ6" si="8">IF(BR7="",NA(),BR7)</f>
        <v>108.22</v>
      </c>
      <c r="BS6" s="35">
        <f t="shared" si="8"/>
        <v>131.47</v>
      </c>
      <c r="BT6" s="35">
        <f t="shared" si="8"/>
        <v>163.96</v>
      </c>
      <c r="BU6" s="35">
        <f t="shared" si="8"/>
        <v>158.83000000000001</v>
      </c>
      <c r="BV6" s="35">
        <f t="shared" si="8"/>
        <v>75.540000000000006</v>
      </c>
      <c r="BW6" s="35">
        <f t="shared" si="8"/>
        <v>80.58</v>
      </c>
      <c r="BX6" s="35">
        <f t="shared" si="8"/>
        <v>78.92</v>
      </c>
      <c r="BY6" s="35">
        <f t="shared" si="8"/>
        <v>74.17</v>
      </c>
      <c r="BZ6" s="35">
        <f t="shared" si="8"/>
        <v>79.77</v>
      </c>
      <c r="CA6" s="34" t="str">
        <f>IF(CA7="","",IF(CA7="-","【-】","【"&amp;SUBSTITUTE(TEXT(CA7,"#,##0.00"),"-","△")&amp;"】"))</f>
        <v>【98.96】</v>
      </c>
      <c r="CB6" s="35">
        <f>IF(CB7="",NA(),CB7)</f>
        <v>172.26</v>
      </c>
      <c r="CC6" s="35">
        <f t="shared" ref="CC6:CK6" si="9">IF(CC7="",NA(),CC7)</f>
        <v>139.76</v>
      </c>
      <c r="CD6" s="35">
        <f t="shared" si="9"/>
        <v>114.09</v>
      </c>
      <c r="CE6" s="35">
        <f t="shared" si="9"/>
        <v>91.63</v>
      </c>
      <c r="CF6" s="35">
        <f t="shared" si="9"/>
        <v>89.39</v>
      </c>
      <c r="CG6" s="35">
        <f t="shared" si="9"/>
        <v>207.96</v>
      </c>
      <c r="CH6" s="35">
        <f t="shared" si="9"/>
        <v>216.21</v>
      </c>
      <c r="CI6" s="35">
        <f t="shared" si="9"/>
        <v>220.31</v>
      </c>
      <c r="CJ6" s="35">
        <f t="shared" si="9"/>
        <v>230.95</v>
      </c>
      <c r="CK6" s="35">
        <f t="shared" si="9"/>
        <v>214.56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53.51</v>
      </c>
      <c r="CS6" s="35">
        <f t="shared" si="10"/>
        <v>50.24</v>
      </c>
      <c r="CT6" s="35">
        <f t="shared" si="10"/>
        <v>49.68</v>
      </c>
      <c r="CU6" s="35">
        <f t="shared" si="10"/>
        <v>49.27</v>
      </c>
      <c r="CV6" s="35">
        <f t="shared" si="10"/>
        <v>49.47</v>
      </c>
      <c r="CW6" s="34" t="str">
        <f>IF(CW7="","",IF(CW7="-","【-】","【"&amp;SUBSTITUTE(TEXT(CW7,"#,##0.00"),"-","△")&amp;"】"))</f>
        <v>【59.57】</v>
      </c>
      <c r="CX6" s="35">
        <f>IF(CX7="",NA(),CX7)</f>
        <v>75.92</v>
      </c>
      <c r="CY6" s="35">
        <f t="shared" ref="CY6:DG6" si="11">IF(CY7="",NA(),CY7)</f>
        <v>76.930000000000007</v>
      </c>
      <c r="CZ6" s="35">
        <f t="shared" si="11"/>
        <v>76.989999999999995</v>
      </c>
      <c r="DA6" s="35">
        <f t="shared" si="11"/>
        <v>76.510000000000005</v>
      </c>
      <c r="DB6" s="35">
        <f t="shared" si="11"/>
        <v>76.69</v>
      </c>
      <c r="DC6" s="35">
        <f t="shared" si="11"/>
        <v>83.91</v>
      </c>
      <c r="DD6" s="35">
        <f t="shared" si="11"/>
        <v>84.17</v>
      </c>
      <c r="DE6" s="35">
        <f t="shared" si="11"/>
        <v>83.35</v>
      </c>
      <c r="DF6" s="35">
        <f t="shared" si="11"/>
        <v>83.16</v>
      </c>
      <c r="DG6" s="35">
        <f t="shared" si="11"/>
        <v>82.06</v>
      </c>
      <c r="DH6" s="34" t="str">
        <f>IF(DH7="","",IF(DH7="-","【-】","【"&amp;SUBSTITUTE(TEXT(DH7,"#,##0.00"),"-","△")&amp;"】"))</f>
        <v>【95.57】</v>
      </c>
      <c r="DI6" s="35">
        <f>IF(DI7="",NA(),DI7)</f>
        <v>28.74</v>
      </c>
      <c r="DJ6" s="35">
        <f t="shared" ref="DJ6:DR6" si="12">IF(DJ7="",NA(),DJ7)</f>
        <v>30.25</v>
      </c>
      <c r="DK6" s="35">
        <f t="shared" si="12"/>
        <v>31.76</v>
      </c>
      <c r="DL6" s="35">
        <f t="shared" si="12"/>
        <v>32.99</v>
      </c>
      <c r="DM6" s="35">
        <f t="shared" si="12"/>
        <v>33.24</v>
      </c>
      <c r="DN6" s="35">
        <f t="shared" si="12"/>
        <v>21.09</v>
      </c>
      <c r="DO6" s="35">
        <f t="shared" si="12"/>
        <v>26.81</v>
      </c>
      <c r="DP6" s="35">
        <f t="shared" si="12"/>
        <v>26.06</v>
      </c>
      <c r="DQ6" s="35">
        <f t="shared" si="12"/>
        <v>24.1</v>
      </c>
      <c r="DR6" s="35">
        <f t="shared" si="12"/>
        <v>19.93</v>
      </c>
      <c r="DS6" s="34" t="str">
        <f>IF(DS7="","",IF(DS7="-","【-】","【"&amp;SUBSTITUTE(TEXT(DS7,"#,##0.00"),"-","△")&amp;"】"))</f>
        <v>【36.52】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【5.72】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0.15</v>
      </c>
      <c r="EK6" s="35">
        <f t="shared" si="14"/>
        <v>0.13</v>
      </c>
      <c r="EL6" s="35">
        <f t="shared" si="14"/>
        <v>0.12</v>
      </c>
      <c r="EM6" s="35">
        <f t="shared" si="14"/>
        <v>0.1</v>
      </c>
      <c r="EN6" s="35">
        <f t="shared" si="14"/>
        <v>0.32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23817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46.52</v>
      </c>
      <c r="P7" s="38">
        <v>55.57</v>
      </c>
      <c r="Q7" s="38">
        <v>97.56</v>
      </c>
      <c r="R7" s="38">
        <v>2920</v>
      </c>
      <c r="S7" s="38">
        <v>13211</v>
      </c>
      <c r="T7" s="38">
        <v>41.88</v>
      </c>
      <c r="U7" s="38">
        <v>315.45</v>
      </c>
      <c r="V7" s="38">
        <v>7272</v>
      </c>
      <c r="W7" s="38">
        <v>3.07</v>
      </c>
      <c r="X7" s="38">
        <v>2368.73</v>
      </c>
      <c r="Y7" s="38">
        <v>101.23</v>
      </c>
      <c r="Z7" s="38">
        <v>106.55</v>
      </c>
      <c r="AA7" s="38">
        <v>109.29</v>
      </c>
      <c r="AB7" s="38">
        <v>113.22</v>
      </c>
      <c r="AC7" s="38">
        <v>117.07</v>
      </c>
      <c r="AD7" s="38">
        <v>106.85</v>
      </c>
      <c r="AE7" s="38">
        <v>106.7</v>
      </c>
      <c r="AF7" s="38">
        <v>106.83</v>
      </c>
      <c r="AG7" s="38">
        <v>109.21</v>
      </c>
      <c r="AH7" s="38">
        <v>107.81</v>
      </c>
      <c r="AI7" s="38">
        <v>106.67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92.92</v>
      </c>
      <c r="AP7" s="38">
        <v>26.14</v>
      </c>
      <c r="AQ7" s="38">
        <v>22.02</v>
      </c>
      <c r="AR7" s="38">
        <v>15.73</v>
      </c>
      <c r="AS7" s="38">
        <v>18.2</v>
      </c>
      <c r="AT7" s="38">
        <v>3.64</v>
      </c>
      <c r="AU7" s="38">
        <v>73.09</v>
      </c>
      <c r="AV7" s="38">
        <v>67.62</v>
      </c>
      <c r="AW7" s="38">
        <v>57.31</v>
      </c>
      <c r="AX7" s="38">
        <v>45.64</v>
      </c>
      <c r="AY7" s="38">
        <v>59.92</v>
      </c>
      <c r="AZ7" s="38">
        <v>50.66</v>
      </c>
      <c r="BA7" s="38">
        <v>68.290000000000006</v>
      </c>
      <c r="BB7" s="38">
        <v>68.040000000000006</v>
      </c>
      <c r="BC7" s="38">
        <v>57.26</v>
      </c>
      <c r="BD7" s="38">
        <v>48.56</v>
      </c>
      <c r="BE7" s="38">
        <v>67.52</v>
      </c>
      <c r="BF7" s="38">
        <v>2875.07</v>
      </c>
      <c r="BG7" s="38">
        <v>2768.75</v>
      </c>
      <c r="BH7" s="38">
        <v>2902.03</v>
      </c>
      <c r="BI7" s="38">
        <v>2856.33</v>
      </c>
      <c r="BJ7" s="38">
        <v>2909.32</v>
      </c>
      <c r="BK7" s="38">
        <v>1111.31</v>
      </c>
      <c r="BL7" s="38">
        <v>1124.26</v>
      </c>
      <c r="BM7" s="38">
        <v>1048.23</v>
      </c>
      <c r="BN7" s="38">
        <v>1130.42</v>
      </c>
      <c r="BO7" s="38">
        <v>1245.0999999999999</v>
      </c>
      <c r="BP7" s="38">
        <v>705.21</v>
      </c>
      <c r="BQ7" s="38">
        <v>87.79</v>
      </c>
      <c r="BR7" s="38">
        <v>108.22</v>
      </c>
      <c r="BS7" s="38">
        <v>131.47</v>
      </c>
      <c r="BT7" s="38">
        <v>163.96</v>
      </c>
      <c r="BU7" s="38">
        <v>158.83000000000001</v>
      </c>
      <c r="BV7" s="38">
        <v>75.540000000000006</v>
      </c>
      <c r="BW7" s="38">
        <v>80.58</v>
      </c>
      <c r="BX7" s="38">
        <v>78.92</v>
      </c>
      <c r="BY7" s="38">
        <v>74.17</v>
      </c>
      <c r="BZ7" s="38">
        <v>79.77</v>
      </c>
      <c r="CA7" s="38">
        <v>98.96</v>
      </c>
      <c r="CB7" s="38">
        <v>172.26</v>
      </c>
      <c r="CC7" s="38">
        <v>139.76</v>
      </c>
      <c r="CD7" s="38">
        <v>114.09</v>
      </c>
      <c r="CE7" s="38">
        <v>91.63</v>
      </c>
      <c r="CF7" s="38">
        <v>89.39</v>
      </c>
      <c r="CG7" s="38">
        <v>207.96</v>
      </c>
      <c r="CH7" s="38">
        <v>216.21</v>
      </c>
      <c r="CI7" s="38">
        <v>220.31</v>
      </c>
      <c r="CJ7" s="38">
        <v>230.95</v>
      </c>
      <c r="CK7" s="38">
        <v>214.56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53.51</v>
      </c>
      <c r="CS7" s="38">
        <v>50.24</v>
      </c>
      <c r="CT7" s="38">
        <v>49.68</v>
      </c>
      <c r="CU7" s="38">
        <v>49.27</v>
      </c>
      <c r="CV7" s="38">
        <v>49.47</v>
      </c>
      <c r="CW7" s="38">
        <v>59.57</v>
      </c>
      <c r="CX7" s="38">
        <v>75.92</v>
      </c>
      <c r="CY7" s="38">
        <v>76.930000000000007</v>
      </c>
      <c r="CZ7" s="38">
        <v>76.989999999999995</v>
      </c>
      <c r="DA7" s="38">
        <v>76.510000000000005</v>
      </c>
      <c r="DB7" s="38">
        <v>76.69</v>
      </c>
      <c r="DC7" s="38">
        <v>83.91</v>
      </c>
      <c r="DD7" s="38">
        <v>84.17</v>
      </c>
      <c r="DE7" s="38">
        <v>83.35</v>
      </c>
      <c r="DF7" s="38">
        <v>83.16</v>
      </c>
      <c r="DG7" s="38">
        <v>82.06</v>
      </c>
      <c r="DH7" s="38">
        <v>95.57</v>
      </c>
      <c r="DI7" s="38">
        <v>28.74</v>
      </c>
      <c r="DJ7" s="38">
        <v>30.25</v>
      </c>
      <c r="DK7" s="38">
        <v>31.76</v>
      </c>
      <c r="DL7" s="38">
        <v>32.99</v>
      </c>
      <c r="DM7" s="38">
        <v>33.24</v>
      </c>
      <c r="DN7" s="38">
        <v>21.09</v>
      </c>
      <c r="DO7" s="38">
        <v>26.81</v>
      </c>
      <c r="DP7" s="38">
        <v>26.06</v>
      </c>
      <c r="DQ7" s="38">
        <v>24.1</v>
      </c>
      <c r="DR7" s="38">
        <v>19.93</v>
      </c>
      <c r="DS7" s="38">
        <v>36.520000000000003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5.72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0.15</v>
      </c>
      <c r="EK7" s="38">
        <v>0.13</v>
      </c>
      <c r="EL7" s="38">
        <v>0.12</v>
      </c>
      <c r="EM7" s="38">
        <v>0.1</v>
      </c>
      <c r="EN7" s="38">
        <v>0.32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