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192.168.10.3\建設課\61下水道\企業会計・財務関係\企業会計・経営分析\R2\公営企業に係る経営比較分析表（令和元年度決算）の分析等について\提出\"/>
    </mc:Choice>
  </mc:AlternateContent>
  <xr:revisionPtr revIDLastSave="0" documentId="13_ncr:1_{2521D7E6-4E75-4B57-92E7-23C3CAAB689B}" xr6:coauthVersionLast="43" xr6:coauthVersionMax="43" xr10:uidLastSave="{00000000-0000-0000-0000-000000000000}"/>
  <workbookProtection workbookAlgorithmName="SHA-512" workbookHashValue="BR4PrGtH0Ysx4zEPzYpIr54deNQHe1dGPiC9xIMXGtf30RFabistDcdy9vTOcSMFTxVQV8SU2AAgdOl8WfeiHQ==" workbookSaltValue="2EmqSqZoPR8bcxnTJnvgLg==" workbookSpinCount="100000" lockStructure="1"/>
  <bookViews>
    <workbookView xWindow="-120" yWindow="-120" windowWidth="19440" windowHeight="1515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<sst xmlns="http://schemas.openxmlformats.org/spreadsheetml/2006/main" count="236" uniqueCount="120">
  <si>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</si>
  <si>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</si>
  <si>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</si>
  <si>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</si>
  <si>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</si>
  <si>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</si>
  <si>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</si>
  <si>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</si>
  <si>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</si>
  <si>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</si>
  <si>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</si>
  <si>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</si>
  <si>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</si>
  <si>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</si>
  <si>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</si>
  <si>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</si>
  <si>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</si>
  <si>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</si>
  <si>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</si>
  <si>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</si>
  <si>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</si>
  <si>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</si>
  <si>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</si>
  <si>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</si>
  <si>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</si>
  <si>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</si>
  <si>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</si>
  <si>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</si>
  <si>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</si>
  <si>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</si>
  <si>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</si>
  <si>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</si>
  <si>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</si>
  <si>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</si>
  <si>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</si>
  <si>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</si>
  <si>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</si>
  <si>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</si>
  <si>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</si>
  <si>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</si>
  <si>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</si>
  <si>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</si>
  <si>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</si>
  <si>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</si>
  <si>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</si>
  <si>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</si>
  <si>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</si>
  <si>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</si>
  <si>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</si>
  <si>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</si>
  <si>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</si>
  <si>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</si>
  <si>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</si>
  <si>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</si>
  <si>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</si>
  <si>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</si>
  <si>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</si>
  <si>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</si>
  <si>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</si>
  <si>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</si>
  <si>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</si>
  <si>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</si>
  <si>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</si>
  <si>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</si>
  <si>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</si>
  <si>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</si>
  <si>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</si>
  <si>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</si>
  <si>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</si>
  <si>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</si>
  <si>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</si>
  <si>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</si>
  <si>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</si>
  <si>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</si>
  <si>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</si>
  <si>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</si>
  <si>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</si>
  <si>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</si>
  <si>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</si>
  <si>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</si>
  <si>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</si>
  <si>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</si>
  <si>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</si>
  <si>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</si>
  <si>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</si>
  <si>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</si>
  <si>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</si>
  <si>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</si>
  <si>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</si>
  <si>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</si>
  <si>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</si>
  <si>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</si>
  <si>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</si>
  <si>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</si>
  <si>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</si>
  <si>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</si>
  <si>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</si>
  <si>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</si>
  <si>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三戸町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</si>
  <si>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</si>
  <si>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</si>
  <si>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</si>
  <si>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</si>
  <si>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</si>
  <si>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</si>
  <si>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</si>
  <si>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</si>
  <si>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</si>
  <si>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</si>
  <si>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</si>
  <si>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</si>
  <si>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</si>
  <si>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</si>
  <si>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</si>
  <si>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</si>
  <si>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</si>
  <si>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</si>
  <si>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③管渠改善率
　供用開始から１０年目であり、管渠の老朽化等大きな異常が無いため、管渠の更新は実施していない。
　</t>
    <rPh sb="1" eb="3">
      <t>カンキョ</t>
    </rPh>
    <rPh sb="3" eb="5">
      <t>カイゼン</t>
    </rPh>
    <rPh sb="5" eb="6">
      <t>リツ</t>
    </rPh>
    <rPh sb="8" eb="10">
      <t>キョウヨウ</t>
    </rPh>
    <rPh sb="10" eb="12">
      <t>カイシ</t>
    </rPh>
    <rPh sb="16" eb="18">
      <t>ネンメ</t>
    </rPh>
    <rPh sb="22" eb="24">
      <t>カンキョ</t>
    </rPh>
    <rPh sb="25" eb="28">
      <t>ロウキュウカ</t>
    </rPh>
    <rPh sb="28" eb="29">
      <t>トウ</t>
    </rPh>
    <rPh sb="29" eb="30">
      <t>オオ</t>
    </rPh>
    <rPh sb="32" eb="34">
      <t>イジョウ</t>
    </rPh>
    <rPh sb="35" eb="36">
      <t>ナ</t>
    </rPh>
    <rPh sb="40" eb="42">
      <t>カンキョ</t>
    </rPh>
    <rPh sb="43" eb="45">
      <t>コウシン</t>
    </rPh>
    <rPh sb="46" eb="48">
      <t>ジッシ</t>
    </rPh>
    <phoneticPr fontId="4"/>
  </si>
  <si>
    <t>　施設利用率及び水洗化率を増加させるため、費用対効果を考慮しながら管渠整備を進める必要がある。
　経費回収率の増加及び汚水処理原価の減少させるため、維持管理に係る業務委託内容の見直しを行い、維持管理費用の削減を図る。
　使用料収入の増加に向けて、未接続世帯への接続依頼を引き続き行うとともに、管渠整備がある程度進んだ段階で使用料の見直しについて検討する。
　老朽化については、ストックマネジメント計画に基づいた点検・調査を実施し、その結果改築・修繕が必要な箇所が生じた場合は、計画的に改築・修繕を実施する。</t>
    <rPh sb="1" eb="3">
      <t>シセツ</t>
    </rPh>
    <rPh sb="3" eb="6">
      <t>リヨウリツ</t>
    </rPh>
    <rPh sb="6" eb="7">
      <t>オヨ</t>
    </rPh>
    <rPh sb="8" eb="11">
      <t>スイセンカ</t>
    </rPh>
    <rPh sb="11" eb="12">
      <t>リツ</t>
    </rPh>
    <rPh sb="13" eb="15">
      <t>ゾウカ</t>
    </rPh>
    <rPh sb="21" eb="26">
      <t>ヒヨウタイコウカ</t>
    </rPh>
    <rPh sb="27" eb="29">
      <t>コウリョ</t>
    </rPh>
    <rPh sb="33" eb="35">
      <t>カンキョ</t>
    </rPh>
    <rPh sb="35" eb="37">
      <t>セイビ</t>
    </rPh>
    <rPh sb="38" eb="39">
      <t>スス</t>
    </rPh>
    <rPh sb="41" eb="43">
      <t>ヒツヨウ</t>
    </rPh>
    <rPh sb="49" eb="51">
      <t>ケイヒ</t>
    </rPh>
    <rPh sb="51" eb="53">
      <t>カイシュウ</t>
    </rPh>
    <rPh sb="53" eb="54">
      <t>リツ</t>
    </rPh>
    <rPh sb="55" eb="57">
      <t>ゾウカ</t>
    </rPh>
    <rPh sb="57" eb="58">
      <t>オヨ</t>
    </rPh>
    <rPh sb="59" eb="61">
      <t>オスイ</t>
    </rPh>
    <rPh sb="61" eb="63">
      <t>ショリ</t>
    </rPh>
    <rPh sb="63" eb="65">
      <t>ゲンカ</t>
    </rPh>
    <rPh sb="66" eb="68">
      <t>ゲンショウ</t>
    </rPh>
    <rPh sb="74" eb="76">
      <t>イジ</t>
    </rPh>
    <rPh sb="76" eb="78">
      <t>カンリ</t>
    </rPh>
    <rPh sb="79" eb="80">
      <t>カカ</t>
    </rPh>
    <rPh sb="81" eb="83">
      <t>ギョウム</t>
    </rPh>
    <rPh sb="83" eb="85">
      <t>イタク</t>
    </rPh>
    <rPh sb="85" eb="87">
      <t>ナイヨウ</t>
    </rPh>
    <rPh sb="88" eb="90">
      <t>ミナオ</t>
    </rPh>
    <rPh sb="92" eb="93">
      <t>オコナ</t>
    </rPh>
    <rPh sb="95" eb="97">
      <t>イジ</t>
    </rPh>
    <rPh sb="97" eb="99">
      <t>カンリ</t>
    </rPh>
    <rPh sb="99" eb="101">
      <t>ヒヨウ</t>
    </rPh>
    <rPh sb="102" eb="104">
      <t>サクゲン</t>
    </rPh>
    <rPh sb="105" eb="106">
      <t>ハカ</t>
    </rPh>
    <rPh sb="110" eb="113">
      <t>シヨウリョウ</t>
    </rPh>
    <rPh sb="113" eb="115">
      <t>シュウニュウ</t>
    </rPh>
    <rPh sb="116" eb="118">
      <t>ゾウカ</t>
    </rPh>
    <rPh sb="119" eb="120">
      <t>ム</t>
    </rPh>
    <rPh sb="123" eb="126">
      <t>ミセツゾク</t>
    </rPh>
    <rPh sb="126" eb="128">
      <t>セタイ</t>
    </rPh>
    <rPh sb="130" eb="132">
      <t>セツゾク</t>
    </rPh>
    <rPh sb="132" eb="134">
      <t>イライ</t>
    </rPh>
    <rPh sb="135" eb="136">
      <t>ヒ</t>
    </rPh>
    <rPh sb="137" eb="138">
      <t>ツヅ</t>
    </rPh>
    <rPh sb="139" eb="140">
      <t>オコナ</t>
    </rPh>
    <rPh sb="146" eb="148">
      <t>カンキョ</t>
    </rPh>
    <rPh sb="148" eb="150">
      <t>セイビ</t>
    </rPh>
    <rPh sb="153" eb="155">
      <t>テイド</t>
    </rPh>
    <rPh sb="155" eb="156">
      <t>スス</t>
    </rPh>
    <rPh sb="158" eb="160">
      <t>ダンカイ</t>
    </rPh>
    <rPh sb="161" eb="164">
      <t>シヨウリョウ</t>
    </rPh>
    <rPh sb="165" eb="167">
      <t>ミナオ</t>
    </rPh>
    <rPh sb="172" eb="174">
      <t>ケントウ</t>
    </rPh>
    <rPh sb="180" eb="183">
      <t>ロウキュウカ</t>
    </rPh>
    <rPh sb="199" eb="201">
      <t>ケイカク</t>
    </rPh>
    <rPh sb="202" eb="203">
      <t>モト</t>
    </rPh>
    <rPh sb="206" eb="208">
      <t>テンケン</t>
    </rPh>
    <rPh sb="209" eb="211">
      <t>チョウサ</t>
    </rPh>
    <rPh sb="212" eb="214">
      <t>ジッシ</t>
    </rPh>
    <rPh sb="218" eb="220">
      <t>ケッカ</t>
    </rPh>
    <rPh sb="220" eb="222">
      <t>カイチク</t>
    </rPh>
    <rPh sb="223" eb="225">
      <t>シュウゼン</t>
    </rPh>
    <rPh sb="226" eb="228">
      <t>ヒツヨウ</t>
    </rPh>
    <rPh sb="229" eb="231">
      <t>カショ</t>
    </rPh>
    <rPh sb="232" eb="233">
      <t>ショウ</t>
    </rPh>
    <rPh sb="235" eb="237">
      <t>バアイ</t>
    </rPh>
    <rPh sb="239" eb="242">
      <t>ケイカクテキ</t>
    </rPh>
    <rPh sb="243" eb="245">
      <t>カイチク</t>
    </rPh>
    <rPh sb="246" eb="248">
      <t>シュウゼン</t>
    </rPh>
    <rPh sb="249" eb="251">
      <t>ジッシ</t>
    </rPh>
    <phoneticPr fontId="4"/>
  </si>
  <si>
    <t>①収益的収支比率
　下水道使用料収入と一般会計繰入金の増加に伴い増加傾向にあるが、依然として低く、収入面において一般会計繰入金が占める割合が大きい。
④企業債残高対事業規模比率
　減少傾向にあるが、類似団体と比較すると依然として高い。
⑤経費回収率
　下水道使用料収入の増加に伴い増加傾向にあるが、依然として低く、収入面において一般会計繰入金が占める割合が大きい。
⑥汚水処理原価
　前年度までは減少傾向にあったが、修繕や委託等の維持管理費用の増により、若干ではあるが増加となった。
⑦施設利用率
　接続数の増加に伴い増加傾向にあるが、新たな管渠整備を行っていないため、微増にとどまっている。
⑧水洗化率
　接続数の増加に伴い増加傾向にあるが、新たな管渠整備を行っていないため、微増にとどまっている。
　</t>
    <rPh sb="10" eb="13">
      <t>ゲスイドウ</t>
    </rPh>
    <rPh sb="13" eb="16">
      <t>シヨウリョウ</t>
    </rPh>
    <rPh sb="16" eb="18">
      <t>シュウニュウ</t>
    </rPh>
    <rPh sb="19" eb="21">
      <t>イッパン</t>
    </rPh>
    <rPh sb="21" eb="23">
      <t>カイケイ</t>
    </rPh>
    <rPh sb="23" eb="25">
      <t>クリイレ</t>
    </rPh>
    <rPh sb="25" eb="26">
      <t>キン</t>
    </rPh>
    <rPh sb="27" eb="29">
      <t>ゾウカ</t>
    </rPh>
    <rPh sb="30" eb="31">
      <t>トモナ</t>
    </rPh>
    <rPh sb="128" eb="131">
      <t>ゲスイドウ</t>
    </rPh>
    <rPh sb="131" eb="134">
      <t>シヨウリョウ</t>
    </rPh>
    <rPh sb="134" eb="136">
      <t>シュウニュウ</t>
    </rPh>
    <rPh sb="137" eb="139">
      <t>ゾウカ</t>
    </rPh>
    <rPh sb="140" eb="141">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</si>
</sst>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AF-46F5-BDC7-C255C591A46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0.19</c:v>
                </c:pt>
                <c:pt idx="2">
                  <c:v>7.0000000000000007E-2</c:v>
                </c:pt>
                <c:pt idx="3">
                  <c:v>0.56999999999999995</c:v>
                </c:pt>
                <c:pt idx="4" formatCode="#,##0.00;&quot;△&quot;#,##0.00">
                  <c:v>0</c:v>
                </c:pt>
              </c:numCache>
            </c:numRef>
          </c:val>
          <c:smooth val="0"/>
          <c:extLst>
            <c:ext xmlns:c16="http://schemas.microsoft.com/office/drawing/2014/chart" uri="{C3380CC4-5D6E-409C-BE32-E72D297353CC}">
              <c16:uniqueId val="{00000001-E5AF-46F5-BDC7-C255C591A46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16.36</c:v>
                </c:pt>
                <c:pt idx="1">
                  <c:v>22.57</c:v>
                </c:pt>
                <c:pt idx="2">
                  <c:v>24.71</c:v>
                </c:pt>
                <c:pt idx="3">
                  <c:v>24.07</c:v>
                </c:pt>
                <c:pt idx="4">
                  <c:v>25.64</c:v>
                </c:pt>
              </c:numCache>
            </c:numRef>
          </c:val>
          <c:extLst>
            <c:ext xmlns:c16="http://schemas.microsoft.com/office/drawing/2014/chart" uri="{C3380CC4-5D6E-409C-BE32-E72D297353CC}">
              <c16:uniqueId val="{00000000-AFDA-4D2E-956D-BB244FEA2BB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39.869999999999997</c:v>
                </c:pt>
                <c:pt idx="1">
                  <c:v>41.28</c:v>
                </c:pt>
                <c:pt idx="2">
                  <c:v>41.45</c:v>
                </c:pt>
                <c:pt idx="3">
                  <c:v>36.97</c:v>
                </c:pt>
                <c:pt idx="4">
                  <c:v>39.51</c:v>
                </c:pt>
              </c:numCache>
            </c:numRef>
          </c:val>
          <c:smooth val="0"/>
          <c:extLst>
            <c:ext xmlns:c16="http://schemas.microsoft.com/office/drawing/2014/chart" uri="{C3380CC4-5D6E-409C-BE32-E72D297353CC}">
              <c16:uniqueId val="{00000001-AFDA-4D2E-956D-BB244FEA2BB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37.36</c:v>
                </c:pt>
                <c:pt idx="1">
                  <c:v>38.83</c:v>
                </c:pt>
                <c:pt idx="2">
                  <c:v>40.65</c:v>
                </c:pt>
                <c:pt idx="3">
                  <c:v>43.07</c:v>
                </c:pt>
                <c:pt idx="4">
                  <c:v>45.72</c:v>
                </c:pt>
              </c:numCache>
            </c:numRef>
          </c:val>
          <c:extLst>
            <c:ext xmlns:c16="http://schemas.microsoft.com/office/drawing/2014/chart" uri="{C3380CC4-5D6E-409C-BE32-E72D297353CC}">
              <c16:uniqueId val="{00000000-BE00-4F8A-8F0A-276C24CE2C2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61.37</c:v>
                </c:pt>
                <c:pt idx="1">
                  <c:v>61.3</c:v>
                </c:pt>
                <c:pt idx="2">
                  <c:v>64.510000000000005</c:v>
                </c:pt>
                <c:pt idx="3">
                  <c:v>67.12</c:v>
                </c:pt>
                <c:pt idx="4">
                  <c:v>61.03</c:v>
                </c:pt>
              </c:numCache>
            </c:numRef>
          </c:val>
          <c:smooth val="0"/>
          <c:extLst>
            <c:ext xmlns:c16="http://schemas.microsoft.com/office/drawing/2014/chart" uri="{C3380CC4-5D6E-409C-BE32-E72D297353CC}">
              <c16:uniqueId val="{00000001-BE00-4F8A-8F0A-276C24CE2C2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66.239999999999995</c:v>
                </c:pt>
                <c:pt idx="1">
                  <c:v>74.260000000000005</c:v>
                </c:pt>
                <c:pt idx="2">
                  <c:v>81.84</c:v>
                </c:pt>
                <c:pt idx="3">
                  <c:v>71.69</c:v>
                </c:pt>
                <c:pt idx="4">
                  <c:v>71.94</c:v>
                </c:pt>
              </c:numCache>
            </c:numRef>
          </c:val>
          <c:extLst>
            <c:ext xmlns:c16="http://schemas.microsoft.com/office/drawing/2014/chart" uri="{C3380CC4-5D6E-409C-BE32-E72D297353CC}">
              <c16:uniqueId val="{00000000-E33E-4238-B501-850A86214C8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3E-4238-B501-850A86214C8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16-4AE2-AB3B-46CD91B6FDF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16-4AE2-AB3B-46CD91B6FDF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D3-481E-AB48-979C7ACABA7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D3-481E-AB48-979C7ACABA7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90-411B-87D4-4DBC05537D9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90-411B-87D4-4DBC05537D9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32-49FC-A77F-ADAF9B49760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32-49FC-A77F-ADAF9B49760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7258.44</c:v>
                </c:pt>
                <c:pt idx="1">
                  <c:v>6933.66</c:v>
                </c:pt>
                <c:pt idx="2">
                  <c:v>5333.13</c:v>
                </c:pt>
                <c:pt idx="3">
                  <c:v>4675.2299999999996</c:v>
                </c:pt>
                <c:pt idx="4">
                  <c:v>4155.53</c:v>
                </c:pt>
              </c:numCache>
            </c:numRef>
          </c:val>
          <c:extLst>
            <c:ext xmlns:c16="http://schemas.microsoft.com/office/drawing/2014/chart" uri="{C3380CC4-5D6E-409C-BE32-E72D297353CC}">
              <c16:uniqueId val="{00000000-7706-4478-ACC0-6D3517C3FF4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1824.34</c:v>
                </c:pt>
                <c:pt idx="1">
                  <c:v>1604.64</c:v>
                </c:pt>
                <c:pt idx="2">
                  <c:v>1217.7</c:v>
                </c:pt>
                <c:pt idx="3">
                  <c:v>1689.65</c:v>
                </c:pt>
                <c:pt idx="4">
                  <c:v>808.77</c:v>
                </c:pt>
              </c:numCache>
            </c:numRef>
          </c:val>
          <c:smooth val="0"/>
          <c:extLst>
            <c:ext xmlns:c16="http://schemas.microsoft.com/office/drawing/2014/chart" uri="{C3380CC4-5D6E-409C-BE32-E72D297353CC}">
              <c16:uniqueId val="{00000001-7706-4478-ACC0-6D3517C3FF4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16.22</c:v>
                </c:pt>
                <c:pt idx="1">
                  <c:v>15.7</c:v>
                </c:pt>
                <c:pt idx="2">
                  <c:v>20.81</c:v>
                </c:pt>
                <c:pt idx="3">
                  <c:v>25.17</c:v>
                </c:pt>
                <c:pt idx="4">
                  <c:v>24.37</c:v>
                </c:pt>
              </c:numCache>
            </c:numRef>
          </c:val>
          <c:extLst>
            <c:ext xmlns:c16="http://schemas.microsoft.com/office/drawing/2014/chart" uri="{C3380CC4-5D6E-409C-BE32-E72D297353CC}">
              <c16:uniqueId val="{00000000-E423-4DE6-9C22-04BFE19BB31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54.16</c:v>
                </c:pt>
                <c:pt idx="1">
                  <c:v>60.01</c:v>
                </c:pt>
                <c:pt idx="2">
                  <c:v>66.680000000000007</c:v>
                </c:pt>
                <c:pt idx="3">
                  <c:v>58.12</c:v>
                </c:pt>
                <c:pt idx="4">
                  <c:v>48.2</c:v>
                </c:pt>
              </c:numCache>
            </c:numRef>
          </c:val>
          <c:smooth val="0"/>
          <c:extLst>
            <c:ext xmlns:c16="http://schemas.microsoft.com/office/drawing/2014/chart" uri="{C3380CC4-5D6E-409C-BE32-E72D297353CC}">
              <c16:uniqueId val="{00000001-E423-4DE6-9C22-04BFE19BB31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1239.23</c:v>
                </c:pt>
                <c:pt idx="1">
                  <c:v>1124.68</c:v>
                </c:pt>
                <c:pt idx="2">
                  <c:v>844.07</c:v>
                </c:pt>
                <c:pt idx="3">
                  <c:v>696.92</c:v>
                </c:pt>
                <c:pt idx="4">
                  <c:v>728.47</c:v>
                </c:pt>
              </c:numCache>
            </c:numRef>
          </c:val>
          <c:extLst>
            <c:ext xmlns:c16="http://schemas.microsoft.com/office/drawing/2014/chart" uri="{C3380CC4-5D6E-409C-BE32-E72D297353CC}">
              <c16:uniqueId val="{00000000-2536-458D-B61D-1464C4DF15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307.56</c:v>
                </c:pt>
                <c:pt idx="1">
                  <c:v>277.67</c:v>
                </c:pt>
                <c:pt idx="2">
                  <c:v>260.11</c:v>
                </c:pt>
                <c:pt idx="3">
                  <c:v>304.98</c:v>
                </c:pt>
                <c:pt idx="4">
                  <c:v>345.96</c:v>
                </c:pt>
              </c:numCache>
            </c:numRef>
          </c:val>
          <c:smooth val="0"/>
          <c:extLst>
            <c:ext xmlns:c16="http://schemas.microsoft.com/office/drawing/2014/chart" uri="{C3380CC4-5D6E-409C-BE32-E72D297353CC}">
              <c16:uniqueId val="{00000001-2536-458D-B61D-1464C4DF15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E8"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三戸町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Cd3</v>
      </c>
      <c r="X8" s="49"/>
      <c r="Y8" s="49"/>
      <c r="Z8" s="49"/>
      <c r="AA8" s="49"/>
      <c r="AB8" s="49"/>
      <c r="AC8" s="49"/>
      <c r="AD8" s="50" t="str">
        <f>データ!$M$6</f>
        <v>非設置</v>
      </c>
      <c r="AE8" s="50"/>
      <c r="AF8" s="50"/>
      <c r="AG8" s="50"/>
      <c r="AH8" s="50"/>
      <c r="AI8" s="50"/>
      <c r="AJ8" s="50"/>
      <c r="AK8" s="3"/>
      <c r="AL8" s="51">
        <f>データ!S6</f>
        <v>9895</v>
      </c>
      <c r="AM8" s="51"/>
      <c r="AN8" s="51"/>
      <c r="AO8" s="51"/>
      <c r="AP8" s="51"/>
      <c r="AQ8" s="51"/>
      <c r="AR8" s="51"/>
      <c r="AS8" s="51"/>
      <c r="AT8" s="46">
        <f>データ!T6</f>
        <v>151.79</v>
      </c>
      <c r="AU8" s="46"/>
      <c r="AV8" s="46"/>
      <c r="AW8" s="46"/>
      <c r="AX8" s="46"/>
      <c r="AY8" s="46"/>
      <c r="AZ8" s="46"/>
      <c r="BA8" s="46"/>
      <c r="BB8" s="46">
        <f>データ!U6</f>
        <v>65.19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26.3</v>
      </c>
      <c r="Q10" s="46"/>
      <c r="R10" s="46"/>
      <c r="S10" s="46"/>
      <c r="T10" s="46"/>
      <c r="U10" s="46"/>
      <c r="V10" s="46"/>
      <c r="W10" s="46">
        <f>データ!Q6</f>
        <v>97.94</v>
      </c>
      <c r="X10" s="46"/>
      <c r="Y10" s="46"/>
      <c r="Z10" s="46"/>
      <c r="AA10" s="46"/>
      <c r="AB10" s="46"/>
      <c r="AC10" s="46"/>
      <c r="AD10" s="51">
        <f>データ!R6</f>
        <v>3300</v>
      </c>
      <c r="AE10" s="51"/>
      <c r="AF10" s="51"/>
      <c r="AG10" s="51"/>
      <c r="AH10" s="51"/>
      <c r="AI10" s="51"/>
      <c r="AJ10" s="51"/>
      <c r="AK10" s="2"/>
      <c r="AL10" s="51">
        <f>データ!V6</f>
        <v>2581</v>
      </c>
      <c r="AM10" s="51"/>
      <c r="AN10" s="51"/>
      <c r="AO10" s="51"/>
      <c r="AP10" s="51"/>
      <c r="AQ10" s="51"/>
      <c r="AR10" s="51"/>
      <c r="AS10" s="51"/>
      <c r="AT10" s="46">
        <f>データ!W6</f>
        <v>1.24</v>
      </c>
      <c r="AU10" s="46"/>
      <c r="AV10" s="46"/>
      <c r="AW10" s="46"/>
      <c r="AX10" s="46"/>
      <c r="AY10" s="46"/>
      <c r="AZ10" s="46"/>
      <c r="BA10" s="46"/>
      <c r="BB10" s="46">
        <f>データ!X6</f>
        <v>2081.4499999999998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hNAK8EnebTcCq2x5E6O73AILLCc7z3u5Qstd6evfjN8vbnbpjP3qONdmhMNnXYRbgEQI6zEizcq5BXNQBCCJhQ==" saltValue="VDQTl8BjQGuwzGQwAK3cB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24414</v>
      </c>
      <c r="D6" s="33">
        <f t="shared" si="3"/>
        <v>47</v>
      </c>
      <c r="E6" s="33">
        <f t="shared" si="3"/>
        <v>17</v>
      </c>
      <c r="F6" s="33">
        <f t="shared" si="3"/>
        <v>1</v>
      </c>
      <c r="G6" s="33">
        <f t="shared" si="3"/>
        <v>0</v>
      </c>
      <c r="H6" s="33" t="str">
        <f t="shared" si="3"/>
        <v>青森県　三戸町</v>
      </c>
      <c r="I6" s="33" t="str">
        <f t="shared" si="3"/>
        <v>法非適用</v>
      </c>
      <c r="J6" s="33" t="str">
        <f t="shared" si="3"/>
        <v>下水道事業</v>
      </c>
      <c r="K6" s="33" t="str">
        <f t="shared" si="3"/>
        <v>公共下水道</v>
      </c>
      <c r="L6" s="33" t="str">
        <f t="shared" si="3"/>
        <v>Cd3</v>
      </c>
      <c r="M6" s="33" t="str">
        <f t="shared" si="3"/>
        <v>非設置</v>
      </c>
      <c r="N6" s="34" t="str">
        <f t="shared" si="3"/>
        <v>-</v>
      </c>
      <c r="O6" s="34" t="str">
        <f t="shared" si="3"/>
        <v>該当数値なし</v>
      </c>
      <c r="P6" s="34">
        <f t="shared" si="3"/>
        <v>26.3</v>
      </c>
      <c r="Q6" s="34">
        <f t="shared" si="3"/>
        <v>97.94</v>
      </c>
      <c r="R6" s="34">
        <f t="shared" si="3"/>
        <v>3300</v>
      </c>
      <c r="S6" s="34">
        <f t="shared" si="3"/>
        <v>9895</v>
      </c>
      <c r="T6" s="34">
        <f t="shared" si="3"/>
        <v>151.79</v>
      </c>
      <c r="U6" s="34">
        <f t="shared" si="3"/>
        <v>65.19</v>
      </c>
      <c r="V6" s="34">
        <f t="shared" si="3"/>
        <v>2581</v>
      </c>
      <c r="W6" s="34">
        <f t="shared" si="3"/>
        <v>1.24</v>
      </c>
      <c r="X6" s="34">
        <f t="shared" si="3"/>
        <v>2081.4499999999998</v>
      </c>
      <c r="Y6" s="35">
        <f>IF(Y7="",NA(),Y7)</f>
        <v>66.239999999999995</v>
      </c>
      <c r="Z6" s="35">
        <f t="shared" ref="Z6:AH6" si="4">IF(Z7="",NA(),Z7)</f>
        <v>74.260000000000005</v>
      </c>
      <c r="AA6" s="35">
        <f t="shared" si="4"/>
        <v>81.84</v>
      </c>
      <c r="AB6" s="35">
        <f t="shared" si="4"/>
        <v>71.69</v>
      </c>
      <c r="AC6" s="35">
        <f t="shared" si="4"/>
        <v>71.94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7258.44</v>
      </c>
      <c r="BG6" s="35">
        <f t="shared" ref="BG6:BO6" si="7">IF(BG7="",NA(),BG7)</f>
        <v>6933.66</v>
      </c>
      <c r="BH6" s="35">
        <f t="shared" si="7"/>
        <v>5333.13</v>
      </c>
      <c r="BI6" s="35">
        <f t="shared" si="7"/>
        <v>4675.2299999999996</v>
      </c>
      <c r="BJ6" s="35">
        <f t="shared" si="7"/>
        <v>4155.53</v>
      </c>
      <c r="BK6" s="35">
        <f t="shared" si="7"/>
        <v>1824.34</v>
      </c>
      <c r="BL6" s="35">
        <f t="shared" si="7"/>
        <v>1604.64</v>
      </c>
      <c r="BM6" s="35">
        <f t="shared" si="7"/>
        <v>1217.7</v>
      </c>
      <c r="BN6" s="35">
        <f t="shared" si="7"/>
        <v>1689.65</v>
      </c>
      <c r="BO6" s="35">
        <f t="shared" si="7"/>
        <v>808.77</v>
      </c>
      <c r="BP6" s="34" t="str">
        <f>IF(BP7="","",IF(BP7="-","【-】","【"&amp;SUBSTITUTE(TEXT(BP7,"#,##0.00"),"-","△")&amp;"】"))</f>
        <v>【682.51】</v>
      </c>
      <c r="BQ6" s="35">
        <f>IF(BQ7="",NA(),BQ7)</f>
        <v>16.22</v>
      </c>
      <c r="BR6" s="35">
        <f t="shared" ref="BR6:BZ6" si="8">IF(BR7="",NA(),BR7)</f>
        <v>15.7</v>
      </c>
      <c r="BS6" s="35">
        <f t="shared" si="8"/>
        <v>20.81</v>
      </c>
      <c r="BT6" s="35">
        <f t="shared" si="8"/>
        <v>25.17</v>
      </c>
      <c r="BU6" s="35">
        <f t="shared" si="8"/>
        <v>24.37</v>
      </c>
      <c r="BV6" s="35">
        <f t="shared" si="8"/>
        <v>54.16</v>
      </c>
      <c r="BW6" s="35">
        <f t="shared" si="8"/>
        <v>60.01</v>
      </c>
      <c r="BX6" s="35">
        <f t="shared" si="8"/>
        <v>66.680000000000007</v>
      </c>
      <c r="BY6" s="35">
        <f t="shared" si="8"/>
        <v>58.12</v>
      </c>
      <c r="BZ6" s="35">
        <f t="shared" si="8"/>
        <v>48.2</v>
      </c>
      <c r="CA6" s="34" t="str">
        <f>IF(CA7="","",IF(CA7="-","【-】","【"&amp;SUBSTITUTE(TEXT(CA7,"#,##0.00"),"-","△")&amp;"】"))</f>
        <v>【100.34】</v>
      </c>
      <c r="CB6" s="35">
        <f>IF(CB7="",NA(),CB7)</f>
        <v>1239.23</v>
      </c>
      <c r="CC6" s="35">
        <f t="shared" ref="CC6:CK6" si="9">IF(CC7="",NA(),CC7)</f>
        <v>1124.68</v>
      </c>
      <c r="CD6" s="35">
        <f t="shared" si="9"/>
        <v>844.07</v>
      </c>
      <c r="CE6" s="35">
        <f t="shared" si="9"/>
        <v>696.92</v>
      </c>
      <c r="CF6" s="35">
        <f t="shared" si="9"/>
        <v>728.47</v>
      </c>
      <c r="CG6" s="35">
        <f t="shared" si="9"/>
        <v>307.56</v>
      </c>
      <c r="CH6" s="35">
        <f t="shared" si="9"/>
        <v>277.67</v>
      </c>
      <c r="CI6" s="35">
        <f t="shared" si="9"/>
        <v>260.11</v>
      </c>
      <c r="CJ6" s="35">
        <f t="shared" si="9"/>
        <v>304.98</v>
      </c>
      <c r="CK6" s="35">
        <f t="shared" si="9"/>
        <v>345.96</v>
      </c>
      <c r="CL6" s="34" t="str">
        <f>IF(CL7="","",IF(CL7="-","【-】","【"&amp;SUBSTITUTE(TEXT(CL7,"#,##0.00"),"-","△")&amp;"】"))</f>
        <v>【136.15】</v>
      </c>
      <c r="CM6" s="35">
        <f>IF(CM7="",NA(),CM7)</f>
        <v>16.36</v>
      </c>
      <c r="CN6" s="35">
        <f t="shared" ref="CN6:CV6" si="10">IF(CN7="",NA(),CN7)</f>
        <v>22.57</v>
      </c>
      <c r="CO6" s="35">
        <f t="shared" si="10"/>
        <v>24.71</v>
      </c>
      <c r="CP6" s="35">
        <f t="shared" si="10"/>
        <v>24.07</v>
      </c>
      <c r="CQ6" s="35">
        <f t="shared" si="10"/>
        <v>25.64</v>
      </c>
      <c r="CR6" s="35">
        <f t="shared" si="10"/>
        <v>39.869999999999997</v>
      </c>
      <c r="CS6" s="35">
        <f t="shared" si="10"/>
        <v>41.28</v>
      </c>
      <c r="CT6" s="35">
        <f t="shared" si="10"/>
        <v>41.45</v>
      </c>
      <c r="CU6" s="35">
        <f t="shared" si="10"/>
        <v>36.97</v>
      </c>
      <c r="CV6" s="35">
        <f t="shared" si="10"/>
        <v>39.51</v>
      </c>
      <c r="CW6" s="34" t="str">
        <f>IF(CW7="","",IF(CW7="-","【-】","【"&amp;SUBSTITUTE(TEXT(CW7,"#,##0.00"),"-","△")&amp;"】"))</f>
        <v>【59.64】</v>
      </c>
      <c r="CX6" s="35">
        <f>IF(CX7="",NA(),CX7)</f>
        <v>37.36</v>
      </c>
      <c r="CY6" s="35">
        <f t="shared" ref="CY6:DG6" si="11">IF(CY7="",NA(),CY7)</f>
        <v>38.83</v>
      </c>
      <c r="CZ6" s="35">
        <f t="shared" si="11"/>
        <v>40.65</v>
      </c>
      <c r="DA6" s="35">
        <f t="shared" si="11"/>
        <v>43.07</v>
      </c>
      <c r="DB6" s="35">
        <f t="shared" si="11"/>
        <v>45.72</v>
      </c>
      <c r="DC6" s="35">
        <f t="shared" si="11"/>
        <v>61.37</v>
      </c>
      <c r="DD6" s="35">
        <f t="shared" si="11"/>
        <v>61.3</v>
      </c>
      <c r="DE6" s="35">
        <f t="shared" si="11"/>
        <v>64.510000000000005</v>
      </c>
      <c r="DF6" s="35">
        <f t="shared" si="11"/>
        <v>67.12</v>
      </c>
      <c r="DG6" s="35">
        <f t="shared" si="11"/>
        <v>61.03</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v>
      </c>
      <c r="EK6" s="35">
        <f t="shared" si="14"/>
        <v>0.19</v>
      </c>
      <c r="EL6" s="35">
        <f t="shared" si="14"/>
        <v>7.0000000000000007E-2</v>
      </c>
      <c r="EM6" s="35">
        <f t="shared" si="14"/>
        <v>0.56999999999999995</v>
      </c>
      <c r="EN6" s="34">
        <f t="shared" si="14"/>
        <v>0</v>
      </c>
      <c r="EO6" s="34" t="str">
        <f>IF(EO7="","",IF(EO7="-","【-】","【"&amp;SUBSTITUTE(TEXT(EO7,"#,##0.00"),"-","△")&amp;"】"))</f>
        <v>【0.22】</v>
      </c>
    </row>
    <row r="7" spans="1:145" s="36" customFormat="1" x14ac:dyDescent="0.15">
      <c r="A7" s="28"/>
      <c r="B7" s="37">
        <v>2019</v>
      </c>
      <c r="C7" s="37">
        <v>24414</v>
      </c>
      <c r="D7" s="37">
        <v>47</v>
      </c>
      <c r="E7" s="37">
        <v>17</v>
      </c>
      <c r="F7" s="37">
        <v>1</v>
      </c>
      <c r="G7" s="37">
        <v>0</v>
      </c>
      <c r="H7" s="37" t="s">
        <v>98</v>
      </c>
      <c r="I7" s="37" t="s">
        <v>99</v>
      </c>
      <c r="J7" s="37" t="s">
        <v>100</v>
      </c>
      <c r="K7" s="37" t="s">
        <v>101</v>
      </c>
      <c r="L7" s="37" t="s">
        <v>102</v>
      </c>
      <c r="M7" s="37" t="s">
        <v>103</v>
      </c>
      <c r="N7" s="38" t="s">
        <v>104</v>
      </c>
      <c r="O7" s="38" t="s">
        <v>105</v>
      </c>
      <c r="P7" s="38">
        <v>26.3</v>
      </c>
      <c r="Q7" s="38">
        <v>97.94</v>
      </c>
      <c r="R7" s="38">
        <v>3300</v>
      </c>
      <c r="S7" s="38">
        <v>9895</v>
      </c>
      <c r="T7" s="38">
        <v>151.79</v>
      </c>
      <c r="U7" s="38">
        <v>65.19</v>
      </c>
      <c r="V7" s="38">
        <v>2581</v>
      </c>
      <c r="W7" s="38">
        <v>1.24</v>
      </c>
      <c r="X7" s="38">
        <v>2081.4499999999998</v>
      </c>
      <c r="Y7" s="38">
        <v>66.239999999999995</v>
      </c>
      <c r="Z7" s="38">
        <v>74.260000000000005</v>
      </c>
      <c r="AA7" s="38">
        <v>81.84</v>
      </c>
      <c r="AB7" s="38">
        <v>71.69</v>
      </c>
      <c r="AC7" s="38">
        <v>71.94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7258.44</v>
      </c>
      <c r="BG7" s="38">
        <v>6933.66</v>
      </c>
      <c r="BH7" s="38">
        <v>5333.13</v>
      </c>
      <c r="BI7" s="38">
        <v>4675.2299999999996</v>
      </c>
      <c r="BJ7" s="38">
        <v>4155.53</v>
      </c>
      <c r="BK7" s="38">
        <v>1824.34</v>
      </c>
      <c r="BL7" s="38">
        <v>1604.64</v>
      </c>
      <c r="BM7" s="38">
        <v>1217.7</v>
      </c>
      <c r="BN7" s="38">
        <v>1689.65</v>
      </c>
      <c r="BO7" s="38">
        <v>808.77</v>
      </c>
      <c r="BP7" s="38">
        <v>682.51</v>
      </c>
      <c r="BQ7" s="38">
        <v>16.22</v>
      </c>
      <c r="BR7" s="38">
        <v>15.7</v>
      </c>
      <c r="BS7" s="38">
        <v>20.81</v>
      </c>
      <c r="BT7" s="38">
        <v>25.17</v>
      </c>
      <c r="BU7" s="38">
        <v>24.37</v>
      </c>
      <c r="BV7" s="38">
        <v>54.16</v>
      </c>
      <c r="BW7" s="38">
        <v>60.01</v>
      </c>
      <c r="BX7" s="38">
        <v>66.680000000000007</v>
      </c>
      <c r="BY7" s="38">
        <v>58.12</v>
      </c>
      <c r="BZ7" s="38">
        <v>48.2</v>
      </c>
      <c r="CA7" s="38">
        <v>100.34</v>
      </c>
      <c r="CB7" s="38">
        <v>1239.23</v>
      </c>
      <c r="CC7" s="38">
        <v>1124.68</v>
      </c>
      <c r="CD7" s="38">
        <v>844.07</v>
      </c>
      <c r="CE7" s="38">
        <v>696.92</v>
      </c>
      <c r="CF7" s="38">
        <v>728.47</v>
      </c>
      <c r="CG7" s="38">
        <v>307.56</v>
      </c>
      <c r="CH7" s="38">
        <v>277.67</v>
      </c>
      <c r="CI7" s="38">
        <v>260.11</v>
      </c>
      <c r="CJ7" s="38">
        <v>304.98</v>
      </c>
      <c r="CK7" s="38">
        <v>345.96</v>
      </c>
      <c r="CL7" s="38">
        <v>136.15</v>
      </c>
      <c r="CM7" s="38">
        <v>16.36</v>
      </c>
      <c r="CN7" s="38">
        <v>22.57</v>
      </c>
      <c r="CO7" s="38">
        <v>24.71</v>
      </c>
      <c r="CP7" s="38">
        <v>24.07</v>
      </c>
      <c r="CQ7" s="38">
        <v>25.64</v>
      </c>
      <c r="CR7" s="38">
        <v>39.869999999999997</v>
      </c>
      <c r="CS7" s="38">
        <v>41.28</v>
      </c>
      <c r="CT7" s="38">
        <v>41.45</v>
      </c>
      <c r="CU7" s="38">
        <v>36.97</v>
      </c>
      <c r="CV7" s="38">
        <v>39.51</v>
      </c>
      <c r="CW7" s="38">
        <v>59.64</v>
      </c>
      <c r="CX7" s="38">
        <v>37.36</v>
      </c>
      <c r="CY7" s="38">
        <v>38.83</v>
      </c>
      <c r="CZ7" s="38">
        <v>40.65</v>
      </c>
      <c r="DA7" s="38">
        <v>43.07</v>
      </c>
      <c r="DB7" s="38">
        <v>45.72</v>
      </c>
      <c r="DC7" s="38">
        <v>61.37</v>
      </c>
      <c r="DD7" s="38">
        <v>61.3</v>
      </c>
      <c r="DE7" s="38">
        <v>64.510000000000005</v>
      </c>
      <c r="DF7" s="38">
        <v>67.12</v>
      </c>
      <c r="DG7" s="38">
        <v>61.03</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v>
      </c>
      <c r="EK7" s="38">
        <v>0.19</v>
      </c>
      <c r="EL7" s="38">
        <v>7.0000000000000007E-2</v>
      </c>
      <c r="EM7" s="38">
        <v>0.56999999999999995</v>
      </c>
      <c r="EN7" s="38">
        <v>0</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建設課08</cp:lastModifiedBy>
  <cp:lastPrinted>2021-01-20T02:15:43Z</cp:lastPrinted>
  <dcterms:created xsi:type="dcterms:W3CDTF">2020-12-04T02:42:15Z</dcterms:created>
  <dcterms:modified xsi:type="dcterms:W3CDTF">2021-02-09T11:39:45Z</dcterms:modified>
  <cp:category/>
</cp:coreProperties>
</file>