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\300_理財\305 経営比較分析表の策定\Ｈ２８\290120 【総務省照会】経営比較分析表分析依頼\05 HP掲載用確定版\02 法適用・下水道事業\"/>
    </mc:Choice>
  </mc:AlternateContent>
  <workbookProtection workbookPassword="8649" lockStructure="1"/>
  <bookViews>
    <workbookView xWindow="0" yWindow="0" windowWidth="15345" windowHeight="4665"/>
  </bookViews>
  <sheets>
    <sheet name="法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AD10" i="4" s="1"/>
  <c r="P6" i="5"/>
  <c r="O6" i="5"/>
  <c r="N6" i="5"/>
  <c r="M6" i="5"/>
  <c r="B10" i="4" s="1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T10" i="4"/>
  <c r="AL10" i="4"/>
  <c r="W10" i="4"/>
  <c r="P10" i="4"/>
  <c r="I10" i="4"/>
  <c r="BB8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<sst xmlns="http://schemas.openxmlformats.org/spreadsheetml/2006/main" count="225" uniqueCount="110">
  <si>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</si>
  <si>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</si>
  <si>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</si>
  <si>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</si>
  <si>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</si>
  <si>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</si>
  <si>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</si>
  <si>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</si>
  <si>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</si>
  <si>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</si>
  <si>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</si>
  <si>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</si>
  <si>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</si>
  <si>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</si>
  <si>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</si>
  <si>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</si>
  <si>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</si>
  <si>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</si>
  <si>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</si>
  <si>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</si>
  <si>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</si>
  <si>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</si>
  <si>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</si>
  <si>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</si>
  <si>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</si>
  <si>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</si>
  <si>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</si>
  <si>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</si>
  <si>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</si>
  <si>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</si>
  <si>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</si>
  <si>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</si>
  <si>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</si>
  <si>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</si>
  <si>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</si>
  <si>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</si>
  <si>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</si>
  <si>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</si>
  <si>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</si>
  <si>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</si>
  <si>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</si>
  <si>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23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</si>
  <si>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</si>
  <si>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</si>
  <si>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</si>
  <si>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</si>
  <si>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</si>
  <si>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</si>
  <si>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</si>
  <si>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</si>
  <si>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</si>
  <si>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</si>
  <si>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</si>
  <si>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</si>
  <si>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</si>
  <si>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</si>
  <si>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</si>
  <si>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</si>
  <si>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</si>
  <si>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</si>
  <si>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</si>
  <si>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</si>
  <si>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</si>
  <si>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</si>
  <si>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</si>
  <si>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</si>
  <si>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</si>
  <si>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</si>
  <si>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</si>
  <si>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</si>
  <si>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</si>
  <si>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</si>
  <si>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</si>
  <si>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</si>
  <si>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</si>
  <si>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</si>
  <si>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</si>
  <si>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</si>
  <si>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</si>
  <si>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</si>
  <si>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</si>
  <si>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</si>
  <si>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</si>
  <si>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</si>
  <si>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</si>
  <si>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</si>
  <si>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</si>
  <si>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</si>
  <si>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</si>
  <si>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</si>
  <si>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</si>
  <si>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</si>
  <si>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</si>
  <si>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</si>
  <si>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</si>
  <si>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</si>
  <si>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黒石市</t>
  </si>
  <si>
    <t>法適用</t>
  </si>
  <si>
    <t>下水道事業</t>
  </si>
  <si>
    <t>公共下水道</t>
  </si>
  <si>
    <t>Cc2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</si>
  <si>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</si>
  <si>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</si>
  <si>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</si>
  <si>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</si>
  <si>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</si>
  <si>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</si>
  <si>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  当市は、平成７年度頃からの事業拡大に係る
 企業債償還金の増加と、一般会計繰入金の不足
 等により多額の純損失が発生し、繰越欠損金と
 資金不足額が増加したため、平成21年度に経営
 健全化計画を策定し、一般会計繰入金の段階的
 増額や、下水道使用料の改定、経費節減を行い
 平成24年度には純利益が発生した。また、平成
 25年度には資金不足等解消計画を策定し、経営
 改善を継続した結果、汚水処理原価も抑えられ
 経費回収率が向上し、計画どおり平成27年度に
 地財法上の資金不足も解消された。
 　今後は、企業債償還金も徐々に減少の傾向に
 なり、欠損金も減少する見込みであるが、資金
 不足解消に伴い一般会計繰入金が減額となり、 
 更には人口減少や老朽管の更新等も見込まれる
 ため、下水道使用料の計画的な見直しや、下水
 道接続率の向上、整備計画見直しへの取り組み
 が必要である。</t>
    <rPh sb="222" eb="224">
      <t>ケイカク</t>
    </rPh>
    <rPh sb="305" eb="306">
      <t>トモナ</t>
    </rPh>
    <rPh sb="378" eb="380">
      <t>セイビ</t>
    </rPh>
    <rPh sb="380" eb="382">
      <t>ケイカク</t>
    </rPh>
    <rPh sb="382" eb="384">
      <t>ミナオ</t>
    </rPh>
    <phoneticPr fontId="4"/>
  </si>
  <si>
    <t>　 当市の下水道は、平成元年から一部供用開始
 しており、管渠等も法定耐用年数までには至っ
 いないため、現在のところ老朽化による更新は
 行っていないが、平成27年度には一部の管渠で
 経年劣化による破損等があり、修繕を行ってい
 る。
　 今後は、未整備区域の整備と並行して、老朽
 管の更新等も必要となるため、長寿命化計画の
 策定等により、効率的な経営が必要である。</t>
    <rPh sb="78" eb="80">
      <t>ヘイセイ</t>
    </rPh>
    <rPh sb="82" eb="83">
      <t>ネン</t>
    </rPh>
    <rPh sb="83" eb="84">
      <t>ド</t>
    </rPh>
    <rPh sb="86" eb="88">
      <t>イチブ</t>
    </rPh>
    <rPh sb="89" eb="90">
      <t>カン</t>
    </rPh>
    <rPh sb="90" eb="91">
      <t>キョ</t>
    </rPh>
    <rPh sb="94" eb="96">
      <t>ケイネン</t>
    </rPh>
    <rPh sb="96" eb="98">
      <t>レッカ</t>
    </rPh>
    <rPh sb="101" eb="103">
      <t>ハソン</t>
    </rPh>
    <rPh sb="103" eb="104">
      <t>トウ</t>
    </rPh>
    <rPh sb="108" eb="110">
      <t>シュウゼン</t>
    </rPh>
    <rPh sb="111" eb="112">
      <t>オコナ</t>
    </rPh>
    <phoneticPr fontId="4"/>
  </si>
  <si>
    <t>　 平成26年度の会計基準見直しによるみなし償
 却制度の廃止に伴い、償却累計額が大幅に増加
 しているが、現在のところ施設等の老朽化には
 関連しておらず、平成24年度以降は経営健全化
 により、経常収支比率は100％を超えている。
 　ただし、今後は管渠の整備と並行し、老朽管
 の更新への取り組みも迫られるため、整備計画
 の見直しを含め、使用料の見直しや、経費節減
 等の対策が必要である。</t>
    <rPh sb="159" eb="161">
      <t>セイビ</t>
    </rPh>
    <rPh sb="161" eb="163">
      <t>ケイカク</t>
    </rPh>
    <rPh sb="166" eb="168">
      <t>ミナオ</t>
    </rPh>
    <rPh sb="170" eb="171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</si>
</sst>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669688"/>
        <c:axId val="421657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7.0000000000000007E-2</c:v>
                </c:pt>
                <c:pt idx="3">
                  <c:v>0.04</c:v>
                </c:pt>
                <c:pt idx="4">
                  <c:v>0.11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669688"/>
        <c:axId val="421657392"/>
      </c:lineChart>
      <c:dateAx>
        <c:axId val="421669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1657392"/>
        <c:crosses val="autoZero"/>
        <c:auto val="1"/>
        <c:lblOffset val="100"/>
        <c:baseTimeUnit val="years"/>
      </c:dateAx>
      <c:valAx>
        <c:axId val="421657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1669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610368"/>
        <c:axId val="420610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53.79</c:v>
                </c:pt>
                <c:pt idx="1">
                  <c:v>55.41</c:v>
                </c:pt>
                <c:pt idx="2">
                  <c:v>55.81</c:v>
                </c:pt>
                <c:pt idx="3">
                  <c:v>54.44</c:v>
                </c:pt>
                <c:pt idx="4">
                  <c:v>54.67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610368"/>
        <c:axId val="420610792"/>
      </c:lineChart>
      <c:dateAx>
        <c:axId val="420610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0610792"/>
        <c:crosses val="autoZero"/>
        <c:auto val="1"/>
        <c:lblOffset val="100"/>
        <c:baseTimeUnit val="years"/>
      </c:dateAx>
      <c:valAx>
        <c:axId val="420610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0610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88.45</c:v>
                </c:pt>
                <c:pt idx="1">
                  <c:v>88.66</c:v>
                </c:pt>
                <c:pt idx="2">
                  <c:v>89.34</c:v>
                </c:pt>
                <c:pt idx="3">
                  <c:v>90.13</c:v>
                </c:pt>
                <c:pt idx="4">
                  <c:v>90.74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612064"/>
        <c:axId val="420612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83.76</c:v>
                </c:pt>
                <c:pt idx="1">
                  <c:v>84.12</c:v>
                </c:pt>
                <c:pt idx="2">
                  <c:v>84.41</c:v>
                </c:pt>
                <c:pt idx="3">
                  <c:v>84.2</c:v>
                </c:pt>
                <c:pt idx="4">
                  <c:v>83.8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612064"/>
        <c:axId val="420612488"/>
      </c:lineChart>
      <c:dateAx>
        <c:axId val="420612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0612488"/>
        <c:crosses val="autoZero"/>
        <c:auto val="1"/>
        <c:lblOffset val="100"/>
        <c:baseTimeUnit val="years"/>
      </c:dateAx>
      <c:valAx>
        <c:axId val="420612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0612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91.52</c:v>
                </c:pt>
                <c:pt idx="1">
                  <c:v>117.7</c:v>
                </c:pt>
                <c:pt idx="2">
                  <c:v>138.30000000000001</c:v>
                </c:pt>
                <c:pt idx="3">
                  <c:v>151.59</c:v>
                </c:pt>
                <c:pt idx="4">
                  <c:v>130.83000000000001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656120"/>
        <c:axId val="421655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101.09</c:v>
                </c:pt>
                <c:pt idx="1">
                  <c:v>102.83</c:v>
                </c:pt>
                <c:pt idx="2">
                  <c:v>102.73</c:v>
                </c:pt>
                <c:pt idx="3">
                  <c:v>108.56</c:v>
                </c:pt>
                <c:pt idx="4">
                  <c:v>109.12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656120"/>
        <c:axId val="421655696"/>
      </c:lineChart>
      <c:dateAx>
        <c:axId val="421656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1655696"/>
        <c:crosses val="autoZero"/>
        <c:auto val="1"/>
        <c:lblOffset val="100"/>
        <c:baseTimeUnit val="years"/>
      </c:dateAx>
      <c:valAx>
        <c:axId val="421655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1656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10.69</c:v>
                </c:pt>
                <c:pt idx="1">
                  <c:v>11.95</c:v>
                </c:pt>
                <c:pt idx="2">
                  <c:v>13.22</c:v>
                </c:pt>
                <c:pt idx="3">
                  <c:v>29.95</c:v>
                </c:pt>
                <c:pt idx="4">
                  <c:v>31.85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665872"/>
        <c:axId val="421671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11.9</c:v>
                </c:pt>
                <c:pt idx="1">
                  <c:v>10.46</c:v>
                </c:pt>
                <c:pt idx="2">
                  <c:v>11.39</c:v>
                </c:pt>
                <c:pt idx="3">
                  <c:v>21.28</c:v>
                </c:pt>
                <c:pt idx="4">
                  <c:v>23.95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665872"/>
        <c:axId val="421671384"/>
      </c:lineChart>
      <c:dateAx>
        <c:axId val="421665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1671384"/>
        <c:crosses val="autoZero"/>
        <c:auto val="1"/>
        <c:lblOffset val="100"/>
        <c:baseTimeUnit val="years"/>
      </c:dateAx>
      <c:valAx>
        <c:axId val="421671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1665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662056"/>
        <c:axId val="421664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0.66</c:v>
                </c:pt>
                <c:pt idx="2">
                  <c:v>0.78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662056"/>
        <c:axId val="421664176"/>
      </c:lineChart>
      <c:dateAx>
        <c:axId val="421662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1664176"/>
        <c:crosses val="autoZero"/>
        <c:auto val="1"/>
        <c:lblOffset val="100"/>
        <c:baseTimeUnit val="years"/>
      </c:dateAx>
      <c:valAx>
        <c:axId val="421664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1662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1548.53</c:v>
                </c:pt>
                <c:pt idx="1">
                  <c:v>1455.05</c:v>
                </c:pt>
                <c:pt idx="2">
                  <c:v>1408.77</c:v>
                </c:pt>
                <c:pt idx="3">
                  <c:v>682.42</c:v>
                </c:pt>
                <c:pt idx="4">
                  <c:v>600.41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663328"/>
        <c:axId val="421663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174.36</c:v>
                </c:pt>
                <c:pt idx="1">
                  <c:v>146.78</c:v>
                </c:pt>
                <c:pt idx="2">
                  <c:v>149.66</c:v>
                </c:pt>
                <c:pt idx="3">
                  <c:v>100.32</c:v>
                </c:pt>
                <c:pt idx="4">
                  <c:v>116.49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663328"/>
        <c:axId val="421663752"/>
      </c:lineChart>
      <c:dateAx>
        <c:axId val="421663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1663752"/>
        <c:crosses val="autoZero"/>
        <c:auto val="1"/>
        <c:lblOffset val="100"/>
        <c:baseTimeUnit val="years"/>
      </c:dateAx>
      <c:valAx>
        <c:axId val="421663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1663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6.24</c:v>
                </c:pt>
                <c:pt idx="1">
                  <c:v>8.9600000000000009</c:v>
                </c:pt>
                <c:pt idx="2">
                  <c:v>14.14</c:v>
                </c:pt>
                <c:pt idx="3">
                  <c:v>12.42</c:v>
                </c:pt>
                <c:pt idx="4">
                  <c:v>18.14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606552"/>
        <c:axId val="420607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118.8</c:v>
                </c:pt>
                <c:pt idx="1">
                  <c:v>151.6</c:v>
                </c:pt>
                <c:pt idx="2">
                  <c:v>246.4</c:v>
                </c:pt>
                <c:pt idx="3">
                  <c:v>49.23</c:v>
                </c:pt>
                <c:pt idx="4">
                  <c:v>44.37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606552"/>
        <c:axId val="420607824"/>
      </c:lineChart>
      <c:dateAx>
        <c:axId val="420606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0607824"/>
        <c:crosses val="autoZero"/>
        <c:auto val="1"/>
        <c:lblOffset val="100"/>
        <c:baseTimeUnit val="years"/>
      </c:dateAx>
      <c:valAx>
        <c:axId val="420607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0606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1041.8800000000001</c:v>
                </c:pt>
                <c:pt idx="1">
                  <c:v>968.13</c:v>
                </c:pt>
                <c:pt idx="2">
                  <c:v>948.53</c:v>
                </c:pt>
                <c:pt idx="3">
                  <c:v>924.63</c:v>
                </c:pt>
                <c:pt idx="4">
                  <c:v>902.64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609096"/>
        <c:axId val="420603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1334.01</c:v>
                </c:pt>
                <c:pt idx="1">
                  <c:v>1273.52</c:v>
                </c:pt>
                <c:pt idx="2">
                  <c:v>1209.95</c:v>
                </c:pt>
                <c:pt idx="3">
                  <c:v>1136.5</c:v>
                </c:pt>
                <c:pt idx="4">
                  <c:v>1118.56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609096"/>
        <c:axId val="420603160"/>
      </c:lineChart>
      <c:dateAx>
        <c:axId val="420609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0603160"/>
        <c:crosses val="autoZero"/>
        <c:auto val="1"/>
        <c:lblOffset val="100"/>
        <c:baseTimeUnit val="years"/>
      </c:dateAx>
      <c:valAx>
        <c:axId val="420603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0609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108.39</c:v>
                </c:pt>
                <c:pt idx="1">
                  <c:v>115.56</c:v>
                </c:pt>
                <c:pt idx="2">
                  <c:v>116.53</c:v>
                </c:pt>
                <c:pt idx="3">
                  <c:v>120.48</c:v>
                </c:pt>
                <c:pt idx="4">
                  <c:v>136.88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604008"/>
        <c:axId val="42060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67.14</c:v>
                </c:pt>
                <c:pt idx="1">
                  <c:v>67.849999999999994</c:v>
                </c:pt>
                <c:pt idx="2">
                  <c:v>69.48</c:v>
                </c:pt>
                <c:pt idx="3">
                  <c:v>71.650000000000006</c:v>
                </c:pt>
                <c:pt idx="4">
                  <c:v>72.33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604008"/>
        <c:axId val="420603584"/>
      </c:lineChart>
      <c:dateAx>
        <c:axId val="420604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0603584"/>
        <c:crosses val="autoZero"/>
        <c:auto val="1"/>
        <c:lblOffset val="100"/>
        <c:baseTimeUnit val="years"/>
      </c:dateAx>
      <c:valAx>
        <c:axId val="42060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0604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194.7</c:v>
                </c:pt>
                <c:pt idx="1">
                  <c:v>188.35</c:v>
                </c:pt>
                <c:pt idx="2">
                  <c:v>188.28</c:v>
                </c:pt>
                <c:pt idx="3">
                  <c:v>181.97</c:v>
                </c:pt>
                <c:pt idx="4">
                  <c:v>159.46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601888"/>
        <c:axId val="420601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224.83</c:v>
                </c:pt>
                <c:pt idx="1">
                  <c:v>224.94</c:v>
                </c:pt>
                <c:pt idx="2">
                  <c:v>220.67</c:v>
                </c:pt>
                <c:pt idx="3">
                  <c:v>217.82</c:v>
                </c:pt>
                <c:pt idx="4">
                  <c:v>215.28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601888"/>
        <c:axId val="420601464"/>
      </c:lineChart>
      <c:dateAx>
        <c:axId val="420601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0601464"/>
        <c:crosses val="autoZero"/>
        <c:auto val="1"/>
        <c:lblOffset val="100"/>
        <c:baseTimeUnit val="years"/>
      </c:dateAx>
      <c:valAx>
        <c:axId val="420601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0601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【108.23】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P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青森県　黒石市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Cc2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35002</v>
      </c>
      <c r="AM8" s="47"/>
      <c r="AN8" s="47"/>
      <c r="AO8" s="47"/>
      <c r="AP8" s="47"/>
      <c r="AQ8" s="47"/>
      <c r="AR8" s="47"/>
      <c r="AS8" s="47"/>
      <c r="AT8" s="43">
        <f>データ!S6</f>
        <v>217.05</v>
      </c>
      <c r="AU8" s="43"/>
      <c r="AV8" s="43"/>
      <c r="AW8" s="43"/>
      <c r="AX8" s="43"/>
      <c r="AY8" s="43"/>
      <c r="AZ8" s="43"/>
      <c r="BA8" s="43"/>
      <c r="BB8" s="43">
        <f>データ!T6</f>
        <v>161.26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>
        <f>データ!N6</f>
        <v>29.42</v>
      </c>
      <c r="J10" s="43"/>
      <c r="K10" s="43"/>
      <c r="L10" s="43"/>
      <c r="M10" s="43"/>
      <c r="N10" s="43"/>
      <c r="O10" s="43"/>
      <c r="P10" s="43">
        <f>データ!O6</f>
        <v>61.27</v>
      </c>
      <c r="Q10" s="43"/>
      <c r="R10" s="43"/>
      <c r="S10" s="43"/>
      <c r="T10" s="43"/>
      <c r="U10" s="43"/>
      <c r="V10" s="43"/>
      <c r="W10" s="43">
        <f>データ!P6</f>
        <v>83.94</v>
      </c>
      <c r="X10" s="43"/>
      <c r="Y10" s="43"/>
      <c r="Z10" s="43"/>
      <c r="AA10" s="43"/>
      <c r="AB10" s="43"/>
      <c r="AC10" s="43"/>
      <c r="AD10" s="47">
        <f>データ!Q6</f>
        <v>3972</v>
      </c>
      <c r="AE10" s="47"/>
      <c r="AF10" s="47"/>
      <c r="AG10" s="47"/>
      <c r="AH10" s="47"/>
      <c r="AI10" s="47"/>
      <c r="AJ10" s="47"/>
      <c r="AK10" s="2"/>
      <c r="AL10" s="47">
        <f>データ!U6</f>
        <v>21302</v>
      </c>
      <c r="AM10" s="47"/>
      <c r="AN10" s="47"/>
      <c r="AO10" s="47"/>
      <c r="AP10" s="47"/>
      <c r="AQ10" s="47"/>
      <c r="AR10" s="47"/>
      <c r="AS10" s="47"/>
      <c r="AT10" s="43">
        <f>データ!V6</f>
        <v>5.92</v>
      </c>
      <c r="AU10" s="43"/>
      <c r="AV10" s="43"/>
      <c r="AW10" s="43"/>
      <c r="AX10" s="43"/>
      <c r="AY10" s="43"/>
      <c r="AZ10" s="43"/>
      <c r="BA10" s="43"/>
      <c r="BB10" s="43">
        <f>データ!W6</f>
        <v>3598.31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107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2015</v>
      </c>
      <c r="C6" s="31">
        <f t="shared" ref="C6:W6" si="3">C7</f>
        <v>22047</v>
      </c>
      <c r="D6" s="31">
        <f t="shared" si="3"/>
        <v>46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青森県　黒石市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Cc2</v>
      </c>
      <c r="M6" s="32" t="str">
        <f t="shared" si="3"/>
        <v>-</v>
      </c>
      <c r="N6" s="32">
        <f t="shared" si="3"/>
        <v>29.42</v>
      </c>
      <c r="O6" s="32">
        <f t="shared" si="3"/>
        <v>61.27</v>
      </c>
      <c r="P6" s="32">
        <f t="shared" si="3"/>
        <v>83.94</v>
      </c>
      <c r="Q6" s="32">
        <f t="shared" si="3"/>
        <v>3972</v>
      </c>
      <c r="R6" s="32">
        <f t="shared" si="3"/>
        <v>35002</v>
      </c>
      <c r="S6" s="32">
        <f t="shared" si="3"/>
        <v>217.05</v>
      </c>
      <c r="T6" s="32">
        <f t="shared" si="3"/>
        <v>161.26</v>
      </c>
      <c r="U6" s="32">
        <f t="shared" si="3"/>
        <v>21302</v>
      </c>
      <c r="V6" s="32">
        <f t="shared" si="3"/>
        <v>5.92</v>
      </c>
      <c r="W6" s="32">
        <f t="shared" si="3"/>
        <v>3598.31</v>
      </c>
      <c r="X6" s="33">
        <f>IF(X7="",NA(),X7)</f>
        <v>91.52</v>
      </c>
      <c r="Y6" s="33">
        <f t="shared" ref="Y6:AG6" si="4">IF(Y7="",NA(),Y7)</f>
        <v>117.7</v>
      </c>
      <c r="Z6" s="33">
        <f t="shared" si="4"/>
        <v>138.30000000000001</v>
      </c>
      <c r="AA6" s="33">
        <f t="shared" si="4"/>
        <v>151.59</v>
      </c>
      <c r="AB6" s="33">
        <f t="shared" si="4"/>
        <v>130.83000000000001</v>
      </c>
      <c r="AC6" s="33">
        <f t="shared" si="4"/>
        <v>101.09</v>
      </c>
      <c r="AD6" s="33">
        <f t="shared" si="4"/>
        <v>102.83</v>
      </c>
      <c r="AE6" s="33">
        <f t="shared" si="4"/>
        <v>102.73</v>
      </c>
      <c r="AF6" s="33">
        <f t="shared" si="4"/>
        <v>108.56</v>
      </c>
      <c r="AG6" s="33">
        <f t="shared" si="4"/>
        <v>109.12</v>
      </c>
      <c r="AH6" s="32" t="str">
        <f>IF(AH7="","",IF(AH7="-","【-】","【"&amp;SUBSTITUTE(TEXT(AH7,"#,##0.00"),"-","△")&amp;"】"))</f>
        <v>【108.23】</v>
      </c>
      <c r="AI6" s="33">
        <f>IF(AI7="",NA(),AI7)</f>
        <v>1548.53</v>
      </c>
      <c r="AJ6" s="33">
        <f t="shared" ref="AJ6:AR6" si="5">IF(AJ7="",NA(),AJ7)</f>
        <v>1455.05</v>
      </c>
      <c r="AK6" s="33">
        <f t="shared" si="5"/>
        <v>1408.77</v>
      </c>
      <c r="AL6" s="33">
        <f t="shared" si="5"/>
        <v>682.42</v>
      </c>
      <c r="AM6" s="33">
        <f t="shared" si="5"/>
        <v>600.41</v>
      </c>
      <c r="AN6" s="33">
        <f t="shared" si="5"/>
        <v>174.36</v>
      </c>
      <c r="AO6" s="33">
        <f t="shared" si="5"/>
        <v>146.78</v>
      </c>
      <c r="AP6" s="33">
        <f t="shared" si="5"/>
        <v>149.66</v>
      </c>
      <c r="AQ6" s="33">
        <f t="shared" si="5"/>
        <v>100.32</v>
      </c>
      <c r="AR6" s="33">
        <f t="shared" si="5"/>
        <v>116.49</v>
      </c>
      <c r="AS6" s="32" t="str">
        <f>IF(AS7="","",IF(AS7="-","【-】","【"&amp;SUBSTITUTE(TEXT(AS7,"#,##0.00"),"-","△")&amp;"】"))</f>
        <v>【4.45】</v>
      </c>
      <c r="AT6" s="33">
        <f>IF(AT7="",NA(),AT7)</f>
        <v>6.24</v>
      </c>
      <c r="AU6" s="33">
        <f t="shared" ref="AU6:BC6" si="6">IF(AU7="",NA(),AU7)</f>
        <v>8.9600000000000009</v>
      </c>
      <c r="AV6" s="33">
        <f t="shared" si="6"/>
        <v>14.14</v>
      </c>
      <c r="AW6" s="33">
        <f t="shared" si="6"/>
        <v>12.42</v>
      </c>
      <c r="AX6" s="33">
        <f t="shared" si="6"/>
        <v>18.14</v>
      </c>
      <c r="AY6" s="33">
        <f t="shared" si="6"/>
        <v>118.8</v>
      </c>
      <c r="AZ6" s="33">
        <f t="shared" si="6"/>
        <v>151.6</v>
      </c>
      <c r="BA6" s="33">
        <f t="shared" si="6"/>
        <v>246.4</v>
      </c>
      <c r="BB6" s="33">
        <f t="shared" si="6"/>
        <v>49.23</v>
      </c>
      <c r="BC6" s="33">
        <f t="shared" si="6"/>
        <v>44.37</v>
      </c>
      <c r="BD6" s="32" t="str">
        <f>IF(BD7="","",IF(BD7="-","【-】","【"&amp;SUBSTITUTE(TEXT(BD7,"#,##0.00"),"-","△")&amp;"】"))</f>
        <v>【57.41】</v>
      </c>
      <c r="BE6" s="33">
        <f>IF(BE7="",NA(),BE7)</f>
        <v>1041.8800000000001</v>
      </c>
      <c r="BF6" s="33">
        <f t="shared" ref="BF6:BN6" si="7">IF(BF7="",NA(),BF7)</f>
        <v>968.13</v>
      </c>
      <c r="BG6" s="33">
        <f t="shared" si="7"/>
        <v>948.53</v>
      </c>
      <c r="BH6" s="33">
        <f t="shared" si="7"/>
        <v>924.63</v>
      </c>
      <c r="BI6" s="33">
        <f t="shared" si="7"/>
        <v>902.64</v>
      </c>
      <c r="BJ6" s="33">
        <f t="shared" si="7"/>
        <v>1334.01</v>
      </c>
      <c r="BK6" s="33">
        <f t="shared" si="7"/>
        <v>1273.52</v>
      </c>
      <c r="BL6" s="33">
        <f t="shared" si="7"/>
        <v>1209.95</v>
      </c>
      <c r="BM6" s="33">
        <f t="shared" si="7"/>
        <v>1136.5</v>
      </c>
      <c r="BN6" s="33">
        <f t="shared" si="7"/>
        <v>1118.56</v>
      </c>
      <c r="BO6" s="32" t="str">
        <f>IF(BO7="","",IF(BO7="-","【-】","【"&amp;SUBSTITUTE(TEXT(BO7,"#,##0.00"),"-","△")&amp;"】"))</f>
        <v>【763.62】</v>
      </c>
      <c r="BP6" s="33">
        <f>IF(BP7="",NA(),BP7)</f>
        <v>108.39</v>
      </c>
      <c r="BQ6" s="33">
        <f t="shared" ref="BQ6:BY6" si="8">IF(BQ7="",NA(),BQ7)</f>
        <v>115.56</v>
      </c>
      <c r="BR6" s="33">
        <f t="shared" si="8"/>
        <v>116.53</v>
      </c>
      <c r="BS6" s="33">
        <f t="shared" si="8"/>
        <v>120.48</v>
      </c>
      <c r="BT6" s="33">
        <f t="shared" si="8"/>
        <v>136.88</v>
      </c>
      <c r="BU6" s="33">
        <f t="shared" si="8"/>
        <v>67.14</v>
      </c>
      <c r="BV6" s="33">
        <f t="shared" si="8"/>
        <v>67.849999999999994</v>
      </c>
      <c r="BW6" s="33">
        <f t="shared" si="8"/>
        <v>69.48</v>
      </c>
      <c r="BX6" s="33">
        <f t="shared" si="8"/>
        <v>71.650000000000006</v>
      </c>
      <c r="BY6" s="33">
        <f t="shared" si="8"/>
        <v>72.33</v>
      </c>
      <c r="BZ6" s="32" t="str">
        <f>IF(BZ7="","",IF(BZ7="-","【-】","【"&amp;SUBSTITUTE(TEXT(BZ7,"#,##0.00"),"-","△")&amp;"】"))</f>
        <v>【98.53】</v>
      </c>
      <c r="CA6" s="33">
        <f>IF(CA7="",NA(),CA7)</f>
        <v>194.7</v>
      </c>
      <c r="CB6" s="33">
        <f t="shared" ref="CB6:CJ6" si="9">IF(CB7="",NA(),CB7)</f>
        <v>188.35</v>
      </c>
      <c r="CC6" s="33">
        <f t="shared" si="9"/>
        <v>188.28</v>
      </c>
      <c r="CD6" s="33">
        <f t="shared" si="9"/>
        <v>181.97</v>
      </c>
      <c r="CE6" s="33">
        <f t="shared" si="9"/>
        <v>159.46</v>
      </c>
      <c r="CF6" s="33">
        <f t="shared" si="9"/>
        <v>224.83</v>
      </c>
      <c r="CG6" s="33">
        <f t="shared" si="9"/>
        <v>224.94</v>
      </c>
      <c r="CH6" s="33">
        <f t="shared" si="9"/>
        <v>220.67</v>
      </c>
      <c r="CI6" s="33">
        <f t="shared" si="9"/>
        <v>217.82</v>
      </c>
      <c r="CJ6" s="33">
        <f t="shared" si="9"/>
        <v>215.28</v>
      </c>
      <c r="CK6" s="32" t="str">
        <f>IF(CK7="","",IF(CK7="-","【-】","【"&amp;SUBSTITUTE(TEXT(CK7,"#,##0.00"),"-","△")&amp;"】"))</f>
        <v>【139.70】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53.79</v>
      </c>
      <c r="CR6" s="33">
        <f t="shared" si="10"/>
        <v>55.41</v>
      </c>
      <c r="CS6" s="33">
        <f t="shared" si="10"/>
        <v>55.81</v>
      </c>
      <c r="CT6" s="33">
        <f t="shared" si="10"/>
        <v>54.44</v>
      </c>
      <c r="CU6" s="33">
        <f t="shared" si="10"/>
        <v>54.67</v>
      </c>
      <c r="CV6" s="32" t="str">
        <f>IF(CV7="","",IF(CV7="-","【-】","【"&amp;SUBSTITUTE(TEXT(CV7,"#,##0.00"),"-","△")&amp;"】"))</f>
        <v>【60.01】</v>
      </c>
      <c r="CW6" s="33">
        <f>IF(CW7="",NA(),CW7)</f>
        <v>88.45</v>
      </c>
      <c r="CX6" s="33">
        <f t="shared" ref="CX6:DF6" si="11">IF(CX7="",NA(),CX7)</f>
        <v>88.66</v>
      </c>
      <c r="CY6" s="33">
        <f t="shared" si="11"/>
        <v>89.34</v>
      </c>
      <c r="CZ6" s="33">
        <f t="shared" si="11"/>
        <v>90.13</v>
      </c>
      <c r="DA6" s="33">
        <f t="shared" si="11"/>
        <v>90.74</v>
      </c>
      <c r="DB6" s="33">
        <f t="shared" si="11"/>
        <v>83.76</v>
      </c>
      <c r="DC6" s="33">
        <f t="shared" si="11"/>
        <v>84.12</v>
      </c>
      <c r="DD6" s="33">
        <f t="shared" si="11"/>
        <v>84.41</v>
      </c>
      <c r="DE6" s="33">
        <f t="shared" si="11"/>
        <v>84.2</v>
      </c>
      <c r="DF6" s="33">
        <f t="shared" si="11"/>
        <v>83.8</v>
      </c>
      <c r="DG6" s="32" t="str">
        <f>IF(DG7="","",IF(DG7="-","【-】","【"&amp;SUBSTITUTE(TEXT(DG7,"#,##0.00"),"-","△")&amp;"】"))</f>
        <v>【94.73】</v>
      </c>
      <c r="DH6" s="33">
        <f>IF(DH7="",NA(),DH7)</f>
        <v>10.69</v>
      </c>
      <c r="DI6" s="33">
        <f t="shared" ref="DI6:DQ6" si="12">IF(DI7="",NA(),DI7)</f>
        <v>11.95</v>
      </c>
      <c r="DJ6" s="33">
        <f t="shared" si="12"/>
        <v>13.22</v>
      </c>
      <c r="DK6" s="33">
        <f t="shared" si="12"/>
        <v>29.95</v>
      </c>
      <c r="DL6" s="33">
        <f t="shared" si="12"/>
        <v>31.85</v>
      </c>
      <c r="DM6" s="33">
        <f t="shared" si="12"/>
        <v>11.9</v>
      </c>
      <c r="DN6" s="33">
        <f t="shared" si="12"/>
        <v>10.46</v>
      </c>
      <c r="DO6" s="33">
        <f t="shared" si="12"/>
        <v>11.39</v>
      </c>
      <c r="DP6" s="33">
        <f t="shared" si="12"/>
        <v>21.28</v>
      </c>
      <c r="DQ6" s="33">
        <f t="shared" si="12"/>
        <v>23.95</v>
      </c>
      <c r="DR6" s="32" t="str">
        <f>IF(DR7="","",IF(DR7="-","【-】","【"&amp;SUBSTITUTE(TEXT(DR7,"#,##0.00"),"-","△")&amp;"】"))</f>
        <v>【36.85】</v>
      </c>
      <c r="DS6" s="32">
        <f>IF(DS7="",NA(),DS7)</f>
        <v>0</v>
      </c>
      <c r="DT6" s="32">
        <f t="shared" ref="DT6:EB6" si="13">IF(DT7="",NA(),DT7)</f>
        <v>0</v>
      </c>
      <c r="DU6" s="32">
        <f t="shared" si="13"/>
        <v>0</v>
      </c>
      <c r="DV6" s="32">
        <f t="shared" si="13"/>
        <v>0</v>
      </c>
      <c r="DW6" s="32">
        <f t="shared" si="13"/>
        <v>0</v>
      </c>
      <c r="DX6" s="32">
        <f t="shared" si="13"/>
        <v>0</v>
      </c>
      <c r="DY6" s="33">
        <f t="shared" si="13"/>
        <v>0.66</v>
      </c>
      <c r="DZ6" s="33">
        <f t="shared" si="13"/>
        <v>0.78</v>
      </c>
      <c r="EA6" s="32">
        <f t="shared" si="13"/>
        <v>0</v>
      </c>
      <c r="EB6" s="32">
        <f t="shared" si="13"/>
        <v>0</v>
      </c>
      <c r="EC6" s="32" t="str">
        <f>IF(EC7="","",IF(EC7="-","【-】","【"&amp;SUBSTITUTE(TEXT(EC7,"#,##0.00"),"-","△")&amp;"】"))</f>
        <v>【4.56】</v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3">
        <f t="shared" si="14"/>
        <v>0.1</v>
      </c>
      <c r="EI6" s="33">
        <f t="shared" si="14"/>
        <v>0.01</v>
      </c>
      <c r="EJ6" s="33">
        <f t="shared" si="14"/>
        <v>0.1</v>
      </c>
      <c r="EK6" s="33">
        <f t="shared" si="14"/>
        <v>7.0000000000000007E-2</v>
      </c>
      <c r="EL6" s="33">
        <f t="shared" si="14"/>
        <v>0.04</v>
      </c>
      <c r="EM6" s="33">
        <f t="shared" si="14"/>
        <v>0.11</v>
      </c>
      <c r="EN6" s="32" t="str">
        <f>IF(EN7="","",IF(EN7="-","【-】","【"&amp;SUBSTITUTE(TEXT(EN7,"#,##0.00"),"-","△")&amp;"】"))</f>
        <v>【0.23】</v>
      </c>
    </row>
    <row r="7" spans="1:147" s="34" customFormat="1">
      <c r="A7" s="26"/>
      <c r="B7" s="35">
        <v>2015</v>
      </c>
      <c r="C7" s="35">
        <v>22047</v>
      </c>
      <c r="D7" s="35">
        <v>46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29.42</v>
      </c>
      <c r="O7" s="36">
        <v>61.27</v>
      </c>
      <c r="P7" s="36">
        <v>83.94</v>
      </c>
      <c r="Q7" s="36">
        <v>3972</v>
      </c>
      <c r="R7" s="36">
        <v>35002</v>
      </c>
      <c r="S7" s="36">
        <v>217.05</v>
      </c>
      <c r="T7" s="36">
        <v>161.26</v>
      </c>
      <c r="U7" s="36">
        <v>21302</v>
      </c>
      <c r="V7" s="36">
        <v>5.92</v>
      </c>
      <c r="W7" s="36">
        <v>3598.31</v>
      </c>
      <c r="X7" s="36">
        <v>91.52</v>
      </c>
      <c r="Y7" s="36">
        <v>117.7</v>
      </c>
      <c r="Z7" s="36">
        <v>138.30000000000001</v>
      </c>
      <c r="AA7" s="36">
        <v>151.59</v>
      </c>
      <c r="AB7" s="36">
        <v>130.83000000000001</v>
      </c>
      <c r="AC7" s="36">
        <v>101.09</v>
      </c>
      <c r="AD7" s="36">
        <v>102.83</v>
      </c>
      <c r="AE7" s="36">
        <v>102.73</v>
      </c>
      <c r="AF7" s="36">
        <v>108.56</v>
      </c>
      <c r="AG7" s="36">
        <v>109.12</v>
      </c>
      <c r="AH7" s="36">
        <v>108.23</v>
      </c>
      <c r="AI7" s="36">
        <v>1548.53</v>
      </c>
      <c r="AJ7" s="36">
        <v>1455.05</v>
      </c>
      <c r="AK7" s="36">
        <v>1408.77</v>
      </c>
      <c r="AL7" s="36">
        <v>682.42</v>
      </c>
      <c r="AM7" s="36">
        <v>600.41</v>
      </c>
      <c r="AN7" s="36">
        <v>174.36</v>
      </c>
      <c r="AO7" s="36">
        <v>146.78</v>
      </c>
      <c r="AP7" s="36">
        <v>149.66</v>
      </c>
      <c r="AQ7" s="36">
        <v>100.32</v>
      </c>
      <c r="AR7" s="36">
        <v>116.49</v>
      </c>
      <c r="AS7" s="36">
        <v>4.45</v>
      </c>
      <c r="AT7" s="36">
        <v>6.24</v>
      </c>
      <c r="AU7" s="36">
        <v>8.9600000000000009</v>
      </c>
      <c r="AV7" s="36">
        <v>14.14</v>
      </c>
      <c r="AW7" s="36">
        <v>12.42</v>
      </c>
      <c r="AX7" s="36">
        <v>18.14</v>
      </c>
      <c r="AY7" s="36">
        <v>118.8</v>
      </c>
      <c r="AZ7" s="36">
        <v>151.6</v>
      </c>
      <c r="BA7" s="36">
        <v>246.4</v>
      </c>
      <c r="BB7" s="36">
        <v>49.23</v>
      </c>
      <c r="BC7" s="36">
        <v>44.37</v>
      </c>
      <c r="BD7" s="36">
        <v>57.41</v>
      </c>
      <c r="BE7" s="36">
        <v>1041.8800000000001</v>
      </c>
      <c r="BF7" s="36">
        <v>968.13</v>
      </c>
      <c r="BG7" s="36">
        <v>948.53</v>
      </c>
      <c r="BH7" s="36">
        <v>924.63</v>
      </c>
      <c r="BI7" s="36">
        <v>902.64</v>
      </c>
      <c r="BJ7" s="36">
        <v>1334.01</v>
      </c>
      <c r="BK7" s="36">
        <v>1273.52</v>
      </c>
      <c r="BL7" s="36">
        <v>1209.95</v>
      </c>
      <c r="BM7" s="36">
        <v>1136.5</v>
      </c>
      <c r="BN7" s="36">
        <v>1118.56</v>
      </c>
      <c r="BO7" s="36">
        <v>763.62</v>
      </c>
      <c r="BP7" s="36">
        <v>108.39</v>
      </c>
      <c r="BQ7" s="36">
        <v>115.56</v>
      </c>
      <c r="BR7" s="36">
        <v>116.53</v>
      </c>
      <c r="BS7" s="36">
        <v>120.48</v>
      </c>
      <c r="BT7" s="36">
        <v>136.88</v>
      </c>
      <c r="BU7" s="36">
        <v>67.14</v>
      </c>
      <c r="BV7" s="36">
        <v>67.849999999999994</v>
      </c>
      <c r="BW7" s="36">
        <v>69.48</v>
      </c>
      <c r="BX7" s="36">
        <v>71.650000000000006</v>
      </c>
      <c r="BY7" s="36">
        <v>72.33</v>
      </c>
      <c r="BZ7" s="36">
        <v>98.53</v>
      </c>
      <c r="CA7" s="36">
        <v>194.7</v>
      </c>
      <c r="CB7" s="36">
        <v>188.35</v>
      </c>
      <c r="CC7" s="36">
        <v>188.28</v>
      </c>
      <c r="CD7" s="36">
        <v>181.97</v>
      </c>
      <c r="CE7" s="36">
        <v>159.46</v>
      </c>
      <c r="CF7" s="36">
        <v>224.83</v>
      </c>
      <c r="CG7" s="36">
        <v>224.94</v>
      </c>
      <c r="CH7" s="36">
        <v>220.67</v>
      </c>
      <c r="CI7" s="36">
        <v>217.82</v>
      </c>
      <c r="CJ7" s="36">
        <v>215.28</v>
      </c>
      <c r="CK7" s="36">
        <v>139.69999999999999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53.79</v>
      </c>
      <c r="CR7" s="36">
        <v>55.41</v>
      </c>
      <c r="CS7" s="36">
        <v>55.81</v>
      </c>
      <c r="CT7" s="36">
        <v>54.44</v>
      </c>
      <c r="CU7" s="36">
        <v>54.67</v>
      </c>
      <c r="CV7" s="36">
        <v>60.01</v>
      </c>
      <c r="CW7" s="36">
        <v>88.45</v>
      </c>
      <c r="CX7" s="36">
        <v>88.66</v>
      </c>
      <c r="CY7" s="36">
        <v>89.34</v>
      </c>
      <c r="CZ7" s="36">
        <v>90.13</v>
      </c>
      <c r="DA7" s="36">
        <v>90.74</v>
      </c>
      <c r="DB7" s="36">
        <v>83.76</v>
      </c>
      <c r="DC7" s="36">
        <v>84.12</v>
      </c>
      <c r="DD7" s="36">
        <v>84.41</v>
      </c>
      <c r="DE7" s="36">
        <v>84.2</v>
      </c>
      <c r="DF7" s="36">
        <v>83.8</v>
      </c>
      <c r="DG7" s="36">
        <v>94.73</v>
      </c>
      <c r="DH7" s="36">
        <v>10.69</v>
      </c>
      <c r="DI7" s="36">
        <v>11.95</v>
      </c>
      <c r="DJ7" s="36">
        <v>13.22</v>
      </c>
      <c r="DK7" s="36">
        <v>29.95</v>
      </c>
      <c r="DL7" s="36">
        <v>31.85</v>
      </c>
      <c r="DM7" s="36">
        <v>11.9</v>
      </c>
      <c r="DN7" s="36">
        <v>10.46</v>
      </c>
      <c r="DO7" s="36">
        <v>11.39</v>
      </c>
      <c r="DP7" s="36">
        <v>21.28</v>
      </c>
      <c r="DQ7" s="36">
        <v>23.95</v>
      </c>
      <c r="DR7" s="36">
        <v>36.85</v>
      </c>
      <c r="DS7" s="36">
        <v>0</v>
      </c>
      <c r="DT7" s="36">
        <v>0</v>
      </c>
      <c r="DU7" s="36">
        <v>0</v>
      </c>
      <c r="DV7" s="36">
        <v>0</v>
      </c>
      <c r="DW7" s="36">
        <v>0</v>
      </c>
      <c r="DX7" s="36">
        <v>0</v>
      </c>
      <c r="DY7" s="36">
        <v>0.66</v>
      </c>
      <c r="DZ7" s="36">
        <v>0.78</v>
      </c>
      <c r="EA7" s="36">
        <v>0</v>
      </c>
      <c r="EB7" s="36">
        <v>0</v>
      </c>
      <c r="EC7" s="36">
        <v>4.5599999999999996</v>
      </c>
      <c r="ED7" s="36">
        <v>0</v>
      </c>
      <c r="EE7" s="36">
        <v>0</v>
      </c>
      <c r="EF7" s="36">
        <v>0</v>
      </c>
      <c r="EG7" s="36">
        <v>0</v>
      </c>
      <c r="EH7" s="36">
        <v>0.1</v>
      </c>
      <c r="EI7" s="36">
        <v>0.01</v>
      </c>
      <c r="EJ7" s="36">
        <v>0.1</v>
      </c>
      <c r="EK7" s="36">
        <v>7.0000000000000007E-2</v>
      </c>
      <c r="EL7" s="36">
        <v>0.04</v>
      </c>
      <c r="EM7" s="36">
        <v>0.11</v>
      </c>
      <c r="EN7" s="36">
        <v>0.23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201op</cp:lastModifiedBy>
  <dcterms:created xsi:type="dcterms:W3CDTF">2017-02-08T02:34:01Z</dcterms:created>
  <dcterms:modified xsi:type="dcterms:W3CDTF">2017-02-16T23:49:13Z</dcterms:modified>
</cp:coreProperties>
</file>