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8" i="12" l="1"/>
  <c r="AK32" i="12" l="1"/>
  <c r="V32" i="12"/>
  <c r="Q32" i="12"/>
  <c r="AK31" i="12"/>
  <c r="V31" i="12"/>
  <c r="Q31" i="12"/>
  <c r="AA31" i="12" s="1"/>
  <c r="AK30" i="12"/>
  <c r="V30" i="12"/>
  <c r="AA30" i="12" s="1"/>
  <c r="Q30" i="12"/>
  <c r="AK29" i="12"/>
  <c r="V29" i="12"/>
  <c r="Q29" i="12"/>
  <c r="AK28" i="12"/>
  <c r="V28" i="12"/>
  <c r="AA28" i="12" s="1"/>
  <c r="AP7" i="12"/>
  <c r="AK7" i="12"/>
  <c r="V7" i="12"/>
  <c r="Q7" i="12"/>
  <c r="AA32" i="12" l="1"/>
  <c r="AA29"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l="1"/>
  <c r="BW36" i="10" s="1"/>
  <c r="BW37" i="10" s="1"/>
  <c r="BW38" i="10" s="1"/>
  <c r="BW39" i="10" s="1"/>
  <c r="BW40" i="10" s="1"/>
  <c r="BW41" i="10" s="1"/>
  <c r="CO34" i="10" l="1"/>
</calcChain>
</file>

<file path=xl/sharedStrings.xml><?xml version="1.0" encoding="utf-8"?>
<sst xmlns="http://schemas.openxmlformats.org/spreadsheetml/2006/main" count="1117" uniqueCount="600">
  <si>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</si>
  <si>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</si>
  <si>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</si>
  <si>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</si>
  <si>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</si>
  <si>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</si>
  <si>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</si>
  <si>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</si>
  <si>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</si>
  <si>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</si>
  <si>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</si>
  <si>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</si>
  <si>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</si>
  <si>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</si>
  <si>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</si>
  <si>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</si>
  <si>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</si>
  <si>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</si>
  <si>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</si>
  <si>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</si>
  <si>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</si>
  <si>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</si>
  <si>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</si>
  <si>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</si>
  <si>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</si>
  <si>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</si>
  <si>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</si>
  <si>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</si>
  <si>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</si>
  <si>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</si>
  <si>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</si>
  <si>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</si>
  <si>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</si>
  <si>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</si>
  <si>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</si>
  <si>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</si>
  <si>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</si>
  <si>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</si>
  <si>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</si>
  <si>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</si>
  <si>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</si>
  <si>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</si>
  <si>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</si>
  <si>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</si>
  <si>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</si>
  <si>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</si>
  <si>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</si>
  <si>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</si>
  <si>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</si>
  <si>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</si>
  <si>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</si>
  <si>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</si>
  <si>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</si>
  <si>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</si>
  <si>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</si>
  <si>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</si>
  <si>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</si>
  <si>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</si>
  <si>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</si>
  <si>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</si>
  <si>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</si>
  <si>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</si>
  <si>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</si>
  <si>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</si>
  <si>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</si>
  <si>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</si>
  <si>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</si>
  <si>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</si>
  <si>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</si>
  <si>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</si>
  <si>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</si>
  <si>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</si>
  <si>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</si>
  <si>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</si>
  <si>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</si>
  <si>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</si>
  <si>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</si>
  <si>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</si>
  <si>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</si>
  <si>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</si>
  <si>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</si>
  <si>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</si>
  <si>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</si>
  <si>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</si>
  <si>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</si>
  <si>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</si>
  <si>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</si>
  <si>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</si>
  <si>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</si>
  <si>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</si>
  <si>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</si>
  <si>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</si>
  <si>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</si>
  <si>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</si>
  <si>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</si>
  <si>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</si>
  <si>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</si>
  <si>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</si>
  <si>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</si>
  <si>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</si>
  <si>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</si>
  <si>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</si>
  <si>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</si>
  <si>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</si>
  <si>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</si>
  <si>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</si>
  <si>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</si>
  <si>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</si>
  <si>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</si>
  <si>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</si>
  <si>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</si>
  <si>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</si>
  <si>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</si>
  <si>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</si>
  <si>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</si>
  <si>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</si>
  <si>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</si>
  <si>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</si>
  <si>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</si>
  <si>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</si>
  <si>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</si>
  <si>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</si>
  <si>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</si>
  <si>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</si>
  <si>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</si>
  <si>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</si>
  <si>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</si>
  <si>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</si>
  <si>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</si>
  <si>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</si>
  <si>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</si>
  <si>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</si>
  <si>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</si>
  <si>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</si>
  <si>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</si>
  <si>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</si>
  <si>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</si>
  <si>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</si>
  <si>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</si>
  <si>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</si>
  <si>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</si>
  <si>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</si>
  <si>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</si>
  <si>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</si>
  <si>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</si>
  <si>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</si>
  <si>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</si>
  <si>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</si>
  <si>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</si>
  <si>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</si>
  <si>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</si>
  <si>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</si>
  <si>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</si>
  <si>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</si>
  <si>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</si>
  <si>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</si>
  <si>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</si>
  <si>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</si>
  <si>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</si>
  <si>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</si>
  <si>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</si>
  <si>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</si>
  <si>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</si>
  <si>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</si>
  <si>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</si>
  <si>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</si>
  <si>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</si>
  <si>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</si>
  <si>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</si>
  <si>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</si>
  <si>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</si>
  <si>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</si>
  <si>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</si>
  <si>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</si>
  <si>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</si>
  <si>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</si>
  <si>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</si>
  <si>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</si>
  <si>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</si>
  <si>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</si>
  <si>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</si>
  <si>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</si>
  <si>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</si>
  <si>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</si>
  <si>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</si>
  <si>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</si>
  <si>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</si>
  <si>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</si>
  <si>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</si>
  <si>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</si>
  <si>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</si>
  <si>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</si>
  <si>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</si>
  <si>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</si>
  <si>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</si>
  <si>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</si>
  <si>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</si>
  <si>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</si>
  <si>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</si>
  <si>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</si>
  <si>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</si>
  <si>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</si>
  <si>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</si>
  <si>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</si>
  <si>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</si>
  <si>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青森県西目屋村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</si>
  <si>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</si>
  <si>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</si>
  <si>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</si>
  <si>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</si>
  <si>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</si>
  <si>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</si>
  <si>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</si>
  <si>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</si>
  <si>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</si>
  <si>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</si>
  <si>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</si>
  <si>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</si>
  <si>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</si>
  <si>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</si>
  <si>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</si>
  <si>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</si>
  <si>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</si>
  <si>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</si>
  <si>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</si>
  <si>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</si>
  <si>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</si>
  <si>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</si>
  <si>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</si>
  <si>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</si>
  <si>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</si>
  <si>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</si>
  <si>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</si>
  <si>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</si>
  <si>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</si>
  <si>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</si>
  <si>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</si>
  <si>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</si>
  <si>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</si>
  <si>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</si>
  <si>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</si>
  <si>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</si>
  <si>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</si>
  <si>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</si>
  <si>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</si>
  <si>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</si>
  <si>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</si>
  <si>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</si>
  <si>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</si>
  <si>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</si>
  <si>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</si>
  <si>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</si>
  <si>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</si>
  <si>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</si>
  <si>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</si>
  <si>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</si>
  <si>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</si>
  <si>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</si>
  <si>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</si>
  <si>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</si>
  <si>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</si>
  <si>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</si>
  <si>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</si>
  <si>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</si>
  <si>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</si>
  <si>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</si>
  <si>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</si>
  <si>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</si>
  <si>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</si>
  <si>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</si>
  <si>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</si>
  <si>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</si>
  <si>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</si>
  <si>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</si>
  <si>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</si>
  <si>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</si>
  <si>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</si>
  <si>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</si>
  <si>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</si>
  <si>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</si>
  <si>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</si>
  <si>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</si>
  <si>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</si>
  <si>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</si>
  <si>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</si>
  <si>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</si>
  <si>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</si>
  <si>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</si>
  <si>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</si>
  <si>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</si>
  <si>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</si>
  <si>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</si>
  <si>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</si>
  <si>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</si>
  <si>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</si>
  <si>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</si>
  <si>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</si>
  <si>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</si>
  <si>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</si>
  <si>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</si>
  <si>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</si>
  <si>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</si>
  <si>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</si>
  <si>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</si>
  <si>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</si>
  <si>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</si>
  <si>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</si>
  <si>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</si>
  <si>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</si>
  <si>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</si>
  <si>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</si>
  <si>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</si>
  <si>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</si>
  <si>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</si>
  <si>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</si>
  <si>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</si>
  <si>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</si>
  <si>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</si>
  <si>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</si>
  <si>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</si>
  <si>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</si>
  <si>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</si>
  <si>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</si>
  <si>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</si>
  <si>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</si>
  <si>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</si>
  <si>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</si>
  <si>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</si>
  <si>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</si>
  <si>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</si>
  <si>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</si>
  <si>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</si>
  <si>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</si>
  <si>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</si>
  <si>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</si>
  <si>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</si>
  <si>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</si>
  <si>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</si>
  <si>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</si>
  <si>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</si>
  <si>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</si>
  <si>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</si>
  <si>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</si>
  <si>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</si>
  <si>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</si>
  <si>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</si>
  <si>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</si>
  <si>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</si>
  <si>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</si>
  <si>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</si>
  <si>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</si>
  <si>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</si>
  <si>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</si>
  <si>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</si>
  <si>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</si>
  <si>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</si>
  <si>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青森県西目屋村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</si>
  <si>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</si>
  <si>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</si>
  <si>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</si>
  <si>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</si>
  <si>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</si>
  <si>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</si>
  <si>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</si>
  <si>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</si>
  <si>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</si>
  <si>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</si>
  <si>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</si>
  <si>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</si>
  <si>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</si>
  <si>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</si>
  <si>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</si>
  <si>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</si>
  <si>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</si>
  <si>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</si>
  <si>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</si>
  <si>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</si>
  <si>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</si>
  <si>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</si>
  <si>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</si>
  <si>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</si>
  <si>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</si>
  <si>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</si>
  <si>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</si>
  <si>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</si>
  <si>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</si>
  <si>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</si>
  <si>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</si>
  <si>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</si>
  <si>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</si>
  <si>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</si>
  <si>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</si>
  <si>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</si>
  <si>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</si>
  <si>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</si>
  <si>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</si>
  <si>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</si>
  <si>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</si>
  <si>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</si>
  <si>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</si>
  <si>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</si>
  <si>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</si>
  <si>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</si>
  <si>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</si>
  <si>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</si>
  <si>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</si>
  <si>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</si>
  <si>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</si>
  <si>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</si>
  <si>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</si>
  <si>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</si>
  <si>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</si>
  <si>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</si>
  <si>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</si>
  <si>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</si>
  <si>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</si>
  <si>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</si>
  <si>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</si>
  <si>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</si>
  <si>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</si>
  <si>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</si>
  <si>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</si>
  <si>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</si>
  <si>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</si>
  <si>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</si>
  <si>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</si>
  <si>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</si>
  <si>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</si>
  <si>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</si>
  <si>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</si>
  <si>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</si>
  <si>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</si>
  <si>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</si>
  <si>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</si>
  <si>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</si>
  <si>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</si>
  <si>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</si>
  <si>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</si>
  <si>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</si>
  <si>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</si>
  <si>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</si>
  <si>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</si>
  <si>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</si>
  <si>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</si>
  <si>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</si>
  <si>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</si>
  <si>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</si>
  <si>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</si>
  <si>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</si>
  <si>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</si>
  <si>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</si>
  <si>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</si>
  <si>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</si>
  <si>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</si>
  <si>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</si>
  <si>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</si>
  <si>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</si>
  <si>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</si>
  <si>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</si>
  <si>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</si>
  <si>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</si>
  <si>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</si>
  <si>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</si>
  <si>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</si>
  <si>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</si>
  <si>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</si>
  <si>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</si>
  <si>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</si>
  <si>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</si>
  <si>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</si>
  <si>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</si>
  <si>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</si>
  <si>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</si>
  <si>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</si>
  <si>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</si>
  <si>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</si>
  <si>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</si>
  <si>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</si>
  <si>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</si>
  <si>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</si>
  <si>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</si>
  <si>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</si>
  <si>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</si>
  <si>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</si>
  <si>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</si>
  <si>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</si>
  <si>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</si>
  <si>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</si>
  <si>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</si>
  <si>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</si>
  <si>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</si>
  <si>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</si>
  <si>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</si>
  <si>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</si>
  <si>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</si>
  <si>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</si>
  <si>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</si>
  <si>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</si>
  <si>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</si>
  <si>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</si>
  <si>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</si>
  <si>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</si>
  <si>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</si>
  <si>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</si>
  <si>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</si>
  <si>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</si>
  <si>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</si>
  <si>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</si>
  <si>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</si>
  <si>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</si>
  <si>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</si>
  <si>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</si>
  <si>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</si>
  <si>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</si>
  <si>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</si>
  <si>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</si>
  <si>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</si>
  <si>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</si>
  <si>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</si>
  <si>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</si>
  <si>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</si>
  <si>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</si>
  <si>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</si>
  <si>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</si>
  <si>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</si>
  <si>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</si>
  <si>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</si>
  <si>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</si>
  <si>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</si>
  <si>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</si>
  <si>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</si>
  <si>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</si>
  <si>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</si>
  <si>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</si>
  <si>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</si>
  <si>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</si>
  <si>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</si>
  <si>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</si>
  <si>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</si>
  <si>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</si>
  <si>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</si>
  <si>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</si>
  <si>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</si>
  <si>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</si>
  <si>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</si>
  <si>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</si>
  <si>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</si>
  <si>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</si>
  <si>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</si>
  <si>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22.78</t>
  </si>
  <si>
    <t>▲ 15.72</t>
  </si>
  <si>
    <t>▲ 12.13</t>
  </si>
  <si>
    <t>▲ 25.25</t>
  </si>
  <si>
    <t>一般会計</t>
  </si>
  <si>
    <t>簡易水道事業特別会計</t>
  </si>
  <si>
    <t>国民健康保険事業特別会計</t>
  </si>
  <si>
    <t>農業集落排水事業特別会計</t>
  </si>
  <si>
    <t>介護保険特別会計</t>
  </si>
  <si>
    <t>後期高齢者医療特別会計</t>
  </si>
  <si>
    <t>その他会計（赤字）</t>
  </si>
  <si>
    <t>その他会計（黒字）</t>
  </si>
  <si>
    <t>-</t>
    <phoneticPr fontId="2"/>
  </si>
  <si>
    <t>-</t>
    <phoneticPr fontId="2"/>
  </si>
  <si>
    <t>-</t>
    <phoneticPr fontId="2"/>
  </si>
  <si>
    <t>ブナの里白神公社</t>
    <rPh sb="3" eb="4">
      <t>サト</t>
    </rPh>
    <rPh sb="4" eb="6">
      <t>シラカミ</t>
    </rPh>
    <rPh sb="6" eb="8">
      <t>コウシャ</t>
    </rPh>
    <phoneticPr fontId="2"/>
  </si>
  <si>
    <t>-</t>
    <phoneticPr fontId="2"/>
  </si>
  <si>
    <t>-</t>
    <phoneticPr fontId="2"/>
  </si>
  <si>
    <t>健康で心豊かな村づくり基金</t>
    <rPh sb="0" eb="2">
      <t>ケンコウ</t>
    </rPh>
    <rPh sb="3" eb="4">
      <t>ココロ</t>
    </rPh>
    <rPh sb="4" eb="5">
      <t>ユタ</t>
    </rPh>
    <rPh sb="7" eb="8">
      <t>ムラ</t>
    </rPh>
    <rPh sb="11" eb="13">
      <t>キキン</t>
    </rPh>
    <phoneticPr fontId="11"/>
  </si>
  <si>
    <t>ふたば施設管理基金</t>
    <phoneticPr fontId="11"/>
  </si>
  <si>
    <t>教育振興基金</t>
    <rPh sb="0" eb="2">
      <t>キョウイク</t>
    </rPh>
    <rPh sb="2" eb="4">
      <t>シンコウ</t>
    </rPh>
    <rPh sb="4" eb="6">
      <t>キキン</t>
    </rPh>
    <phoneticPr fontId="11"/>
  </si>
  <si>
    <t>好きです西目屋応援基金</t>
    <rPh sb="0" eb="1">
      <t>ス</t>
    </rPh>
    <rPh sb="4" eb="7">
      <t>ニシメヤ</t>
    </rPh>
    <rPh sb="7" eb="9">
      <t>オウエン</t>
    </rPh>
    <rPh sb="9" eb="11">
      <t>キキン</t>
    </rPh>
    <phoneticPr fontId="11"/>
  </si>
  <si>
    <t>いきいき村づくり基金</t>
    <rPh sb="4" eb="5">
      <t>ムラ</t>
    </rPh>
    <rPh sb="8" eb="10">
      <t>キキン</t>
    </rPh>
    <phoneticPr fontId="2"/>
  </si>
  <si>
    <t>-</t>
    <phoneticPr fontId="2"/>
  </si>
  <si>
    <t>青森県後期高齢者医療広域連合(一般会計)</t>
  </si>
  <si>
    <t>青森県後期高齢者医療広域連合(特別会計)</t>
  </si>
  <si>
    <t>津軽広域連合(一般会計)</t>
  </si>
  <si>
    <t>青森県交通災害共済組合(特別会計)</t>
  </si>
  <si>
    <t>弘前地区消防事務組合(一般会計)</t>
  </si>
  <si>
    <t>弘前地区環境整備事務組合(一般会計)</t>
  </si>
  <si>
    <t>青森県市町村退職手当組合(一般会計)</t>
  </si>
  <si>
    <t>-</t>
    <phoneticPr fontId="2"/>
  </si>
  <si>
    <t>-</t>
    <phoneticPr fontId="2"/>
  </si>
  <si>
    <t>-</t>
    <phoneticPr fontId="2"/>
  </si>
  <si>
    <t>-</t>
    <phoneticPr fontId="2"/>
  </si>
  <si>
    <t>-</t>
    <phoneticPr fontId="2"/>
  </si>
  <si>
    <t>青森県市町村総合事務組合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</si>
  <si>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</si>
  <si>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</si>
  <si>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</si>
  <si>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平成26年度以降充当可能基金額は減少に転ずるも、いまだに将来負担額を超える残高を有することから将来負担比率は算定されていない。
　有形固定資産減価償却率は、平成28年度において前年度比▲1.2%となったものの、依然として類似団体平均よりも高い状況が続いている。</t>
    <rPh sb="1" eb="3">
      <t>ヘイセイ</t>
    </rPh>
    <rPh sb="5" eb="6">
      <t>ネン</t>
    </rPh>
    <rPh sb="6" eb="7">
      <t>ド</t>
    </rPh>
    <rPh sb="7" eb="9">
      <t>イコウ</t>
    </rPh>
    <rPh sb="9" eb="11">
      <t>ジュウトウ</t>
    </rPh>
    <rPh sb="11" eb="13">
      <t>カノウ</t>
    </rPh>
    <rPh sb="13" eb="15">
      <t>キキン</t>
    </rPh>
    <rPh sb="15" eb="16">
      <t>ガク</t>
    </rPh>
    <rPh sb="17" eb="19">
      <t>ゲンショウ</t>
    </rPh>
    <rPh sb="20" eb="21">
      <t>テン</t>
    </rPh>
    <rPh sb="29" eb="31">
      <t>ショウライ</t>
    </rPh>
    <rPh sb="31" eb="33">
      <t>フタン</t>
    </rPh>
    <rPh sb="33" eb="34">
      <t>ガク</t>
    </rPh>
    <rPh sb="35" eb="36">
      <t>コ</t>
    </rPh>
    <rPh sb="38" eb="40">
      <t>ザンダカ</t>
    </rPh>
    <rPh sb="41" eb="42">
      <t>ユウ</t>
    </rPh>
    <rPh sb="48" eb="50">
      <t>ショウライ</t>
    </rPh>
    <rPh sb="50" eb="52">
      <t>フタン</t>
    </rPh>
    <rPh sb="52" eb="54">
      <t>ヒリツ</t>
    </rPh>
    <rPh sb="55" eb="57">
      <t>サンテイ</t>
    </rPh>
    <rPh sb="66" eb="68">
      <t>ユウケイ</t>
    </rPh>
    <rPh sb="68" eb="70">
      <t>コテイ</t>
    </rPh>
    <rPh sb="70" eb="72">
      <t>シサン</t>
    </rPh>
    <rPh sb="72" eb="74">
      <t>ゲンカ</t>
    </rPh>
    <rPh sb="74" eb="76">
      <t>ショウキャク</t>
    </rPh>
    <rPh sb="76" eb="77">
      <t>リツ</t>
    </rPh>
    <rPh sb="79" eb="81">
      <t>ヘイセイ</t>
    </rPh>
    <rPh sb="83" eb="85">
      <t>ネンド</t>
    </rPh>
    <rPh sb="89" eb="93">
      <t>ゼンネンドヒ</t>
    </rPh>
    <rPh sb="106" eb="108">
      <t>イゼン</t>
    </rPh>
    <rPh sb="111" eb="113">
      <t>ルイジ</t>
    </rPh>
    <rPh sb="113" eb="115">
      <t>ダンタイ</t>
    </rPh>
    <rPh sb="115" eb="117">
      <t>ヘイキン</t>
    </rPh>
    <rPh sb="120" eb="121">
      <t>タカ</t>
    </rPh>
    <rPh sb="122" eb="124">
      <t>ジョウキョウ</t>
    </rPh>
    <rPh sb="125" eb="126">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</si>
  <si>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</si>
  <si>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</si>
  <si>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</si>
  <si>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</si>
  <si>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</si>
  <si>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</si>
  <si>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平成26年度以降充当可能基金額は減少に転ずるも、いまだに将来負担額を超える残高を有することから将来負担比率は算定されていない。
  実質公債費比率は、平成27年度に新たに発生した電算システムクラウドサービス利用料(債務負担行為)により上昇に転じ、平成28年度以降は横ばいの状況となっている。</t>
    <rPh sb="67" eb="69">
      <t>ジッシツ</t>
    </rPh>
    <rPh sb="69" eb="72">
      <t>コウサイヒ</t>
    </rPh>
    <rPh sb="72" eb="74">
      <t>ヒリツ</t>
    </rPh>
    <rPh sb="76" eb="78">
      <t>ヘイセイ</t>
    </rPh>
    <rPh sb="80" eb="82">
      <t>ネンド</t>
    </rPh>
    <rPh sb="86" eb="88">
      <t>ハッセイ</t>
    </rPh>
    <rPh sb="108" eb="110">
      <t>サイム</t>
    </rPh>
    <rPh sb="110" eb="112">
      <t>フタン</t>
    </rPh>
    <rPh sb="112" eb="114">
      <t>コウイ</t>
    </rPh>
    <rPh sb="118" eb="120">
      <t>ジョウショウ</t>
    </rPh>
    <rPh sb="121" eb="122">
      <t>テン</t>
    </rPh>
    <rPh sb="124" eb="126">
      <t>ヘイセイ</t>
    </rPh>
    <rPh sb="128" eb="130">
      <t>ネンド</t>
    </rPh>
    <rPh sb="130" eb="132">
      <t>イコウ</t>
    </rPh>
    <rPh sb="133" eb="134">
      <t>ヨコ</t>
    </rPh>
    <rPh sb="137" eb="139">
      <t>ジョウキョウ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</si>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</sst>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7CC-43DA-A599-23952F539B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377542</c:v>
                </c:pt>
                <c:pt idx="1">
                  <c:v>162702</c:v>
                </c:pt>
                <c:pt idx="2">
                  <c:v>337418</c:v>
                </c:pt>
                <c:pt idx="3">
                  <c:v>530331</c:v>
                </c:pt>
                <c:pt idx="4">
                  <c:v>466313</c:v>
                </c:pt>
              </c:numCache>
            </c:numRef>
          </c:val>
          <c:smooth val="0"/>
          <c:extLst>
            <c:ext xmlns:c16="http://schemas.microsoft.com/office/drawing/2014/chart" uri="{C3380CC4-5D6E-409C-BE32-E72D297353CC}">
              <c16:uniqueId val="{00000001-E7CC-43DA-A599-23952F539B97}"/>
            </c:ext>
          </c:extLst>
        </c:ser>
        <c:dLbls>
          <c:showLegendKey val="0"/>
          <c:showVal val="0"/>
          <c:showCatName val="0"/>
          <c:showSerName val="0"/>
          <c:showPercent val="0"/>
          <c:showBubbleSize val="0"/>
        </c:dLbls>
        <c:marker val="1"/>
        <c:smooth val="0"/>
        <c:axId val="97156096"/>
        <c:axId val="97264768"/>
      </c:lineChart>
      <c:catAx>
        <c:axId val="9715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64768"/>
        <c:crosses val="autoZero"/>
        <c:auto val="1"/>
        <c:lblAlgn val="ctr"/>
        <c:lblOffset val="100"/>
        <c:tickLblSkip val="1"/>
        <c:tickMarkSkip val="1"/>
        <c:noMultiLvlLbl val="0"/>
      </c:catAx>
      <c:valAx>
        <c:axId val="972647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5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5.24</c:v>
                </c:pt>
                <c:pt idx="2">
                  <c:v>5.19</c:v>
                </c:pt>
                <c:pt idx="3">
                  <c:v>5.56</c:v>
                </c:pt>
                <c:pt idx="4">
                  <c:v>6.56</c:v>
                </c:pt>
              </c:numCache>
            </c:numRef>
          </c:val>
          <c:extLst>
            <c:ext xmlns:c16="http://schemas.microsoft.com/office/drawing/2014/chart" uri="{C3380CC4-5D6E-409C-BE32-E72D297353CC}">
              <c16:uniqueId val="{00000000-D233-4DCB-A185-17790875E0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153.69999999999999</c:v>
                </c:pt>
                <c:pt idx="1">
                  <c:v>152.12</c:v>
                </c:pt>
                <c:pt idx="2">
                  <c:v>134.43</c:v>
                </c:pt>
                <c:pt idx="3">
                  <c:v>135.85</c:v>
                </c:pt>
                <c:pt idx="4">
                  <c:v>120.44</c:v>
                </c:pt>
              </c:numCache>
            </c:numRef>
          </c:val>
          <c:extLst>
            <c:ext xmlns:c16="http://schemas.microsoft.com/office/drawing/2014/chart" uri="{C3380CC4-5D6E-409C-BE32-E72D297353CC}">
              <c16:uniqueId val="{00000001-D233-4DCB-A185-17790875E046}"/>
            </c:ext>
          </c:extLst>
        </c:ser>
        <c:dLbls>
          <c:showLegendKey val="0"/>
          <c:showVal val="0"/>
          <c:showCatName val="0"/>
          <c:showSerName val="0"/>
          <c:showPercent val="0"/>
          <c:showBubbleSize val="0"/>
        </c:dLbls>
        <c:gapWidth val="250"/>
        <c:overlap val="100"/>
        <c:axId val="113473024"/>
        <c:axId val="11347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13.33</c:v>
                </c:pt>
                <c:pt idx="1">
                  <c:v>-22.78</c:v>
                </c:pt>
                <c:pt idx="2">
                  <c:v>-15.72</c:v>
                </c:pt>
                <c:pt idx="3">
                  <c:v>-12.13</c:v>
                </c:pt>
                <c:pt idx="4">
                  <c:v>-25.25</c:v>
                </c:pt>
              </c:numCache>
            </c:numRef>
          </c:val>
          <c:smooth val="0"/>
          <c:extLst>
            <c:ext xmlns:c16="http://schemas.microsoft.com/office/drawing/2014/chart" uri="{C3380CC4-5D6E-409C-BE32-E72D297353CC}">
              <c16:uniqueId val="{00000002-D233-4DCB-A185-17790875E046}"/>
            </c:ext>
          </c:extLst>
        </c:ser>
        <c:dLbls>
          <c:showLegendKey val="0"/>
          <c:showVal val="0"/>
          <c:showCatName val="0"/>
          <c:showSerName val="0"/>
          <c:showPercent val="0"/>
          <c:showBubbleSize val="0"/>
        </c:dLbls>
        <c:marker val="1"/>
        <c:smooth val="0"/>
        <c:axId val="113473024"/>
        <c:axId val="113474944"/>
      </c:lineChart>
      <c:catAx>
        <c:axId val="1134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74944"/>
        <c:crosses val="autoZero"/>
        <c:auto val="1"/>
        <c:lblAlgn val="ctr"/>
        <c:lblOffset val="100"/>
        <c:tickLblSkip val="1"/>
        <c:tickMarkSkip val="1"/>
        <c:noMultiLvlLbl val="0"/>
      </c:catAx>
      <c:valAx>
        <c:axId val="11347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9F-4581-8D50-99C62B5ADF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9F-4581-8D50-99C62B5ADF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9F-4581-8D50-99C62B5ADF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9F-4581-8D50-99C62B5ADF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39F-4581-8D50-99C62B5ADF3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0.08</c:v>
                </c:pt>
                <c:pt idx="4">
                  <c:v>#N/A</c:v>
                </c:pt>
                <c:pt idx="5">
                  <c:v>0.08</c:v>
                </c:pt>
                <c:pt idx="6">
                  <c:v>#N/A</c:v>
                </c:pt>
                <c:pt idx="7">
                  <c:v>0.06</c:v>
                </c:pt>
                <c:pt idx="8">
                  <c:v>#N/A</c:v>
                </c:pt>
                <c:pt idx="9">
                  <c:v>0.11</c:v>
                </c:pt>
              </c:numCache>
            </c:numRef>
          </c:val>
          <c:extLst>
            <c:ext xmlns:c16="http://schemas.microsoft.com/office/drawing/2014/chart" uri="{C3380CC4-5D6E-409C-BE32-E72D297353CC}">
              <c16:uniqueId val="{00000005-239F-4581-8D50-99C62B5ADF32}"/>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0.04</c:v>
                </c:pt>
                <c:pt idx="4">
                  <c:v>#N/A</c:v>
                </c:pt>
                <c:pt idx="5">
                  <c:v>0</c:v>
                </c:pt>
                <c:pt idx="6">
                  <c:v>#N/A</c:v>
                </c:pt>
                <c:pt idx="7">
                  <c:v>0.02</c:v>
                </c:pt>
                <c:pt idx="8">
                  <c:v>#N/A</c:v>
                </c:pt>
                <c:pt idx="9">
                  <c:v>0.14000000000000001</c:v>
                </c:pt>
              </c:numCache>
            </c:numRef>
          </c:val>
          <c:extLst>
            <c:ext xmlns:c16="http://schemas.microsoft.com/office/drawing/2014/chart" uri="{C3380CC4-5D6E-409C-BE32-E72D297353CC}">
              <c16:uniqueId val="{00000006-239F-4581-8D50-99C62B5ADF3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0.35</c:v>
                </c:pt>
                <c:pt idx="4">
                  <c:v>#N/A</c:v>
                </c:pt>
                <c:pt idx="5">
                  <c:v>0.13</c:v>
                </c:pt>
                <c:pt idx="6">
                  <c:v>#N/A</c:v>
                </c:pt>
                <c:pt idx="7">
                  <c:v>0.25</c:v>
                </c:pt>
                <c:pt idx="8">
                  <c:v>#N/A</c:v>
                </c:pt>
                <c:pt idx="9">
                  <c:v>0.14000000000000001</c:v>
                </c:pt>
              </c:numCache>
            </c:numRef>
          </c:val>
          <c:extLst>
            <c:ext xmlns:c16="http://schemas.microsoft.com/office/drawing/2014/chart" uri="{C3380CC4-5D6E-409C-BE32-E72D297353CC}">
              <c16:uniqueId val="{00000007-239F-4581-8D50-99C62B5ADF32}"/>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0.18</c:v>
                </c:pt>
                <c:pt idx="2">
                  <c:v>#N/A</c:v>
                </c:pt>
                <c:pt idx="3">
                  <c:v>7.0000000000000007E-2</c:v>
                </c:pt>
                <c:pt idx="4">
                  <c:v>#N/A</c:v>
                </c:pt>
                <c:pt idx="5">
                  <c:v>0.04</c:v>
                </c:pt>
                <c:pt idx="6">
                  <c:v>#N/A</c:v>
                </c:pt>
                <c:pt idx="7">
                  <c:v>0.02</c:v>
                </c:pt>
                <c:pt idx="8">
                  <c:v>#N/A</c:v>
                </c:pt>
                <c:pt idx="9">
                  <c:v>0.17</c:v>
                </c:pt>
              </c:numCache>
            </c:numRef>
          </c:val>
          <c:extLst>
            <c:ext xmlns:c16="http://schemas.microsoft.com/office/drawing/2014/chart" uri="{C3380CC4-5D6E-409C-BE32-E72D297353CC}">
              <c16:uniqueId val="{00000008-239F-4581-8D50-99C62B5ADF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c:v>
                </c:pt>
                <c:pt idx="2">
                  <c:v>#N/A</c:v>
                </c:pt>
                <c:pt idx="3">
                  <c:v>5.23</c:v>
                </c:pt>
                <c:pt idx="4">
                  <c:v>#N/A</c:v>
                </c:pt>
                <c:pt idx="5">
                  <c:v>5.18</c:v>
                </c:pt>
                <c:pt idx="6">
                  <c:v>#N/A</c:v>
                </c:pt>
                <c:pt idx="7">
                  <c:v>5.55</c:v>
                </c:pt>
                <c:pt idx="8">
                  <c:v>#N/A</c:v>
                </c:pt>
                <c:pt idx="9">
                  <c:v>6.55</c:v>
                </c:pt>
              </c:numCache>
            </c:numRef>
          </c:val>
          <c:extLst>
            <c:ext xmlns:c16="http://schemas.microsoft.com/office/drawing/2014/chart" uri="{C3380CC4-5D6E-409C-BE32-E72D297353CC}">
              <c16:uniqueId val="{00000009-239F-4581-8D50-99C62B5ADF32}"/>
            </c:ext>
          </c:extLst>
        </c:ser>
        <c:dLbls>
          <c:showLegendKey val="0"/>
          <c:showVal val="0"/>
          <c:showCatName val="0"/>
          <c:showSerName val="0"/>
          <c:showPercent val="0"/>
          <c:showBubbleSize val="0"/>
        </c:dLbls>
        <c:gapWidth val="150"/>
        <c:overlap val="100"/>
        <c:axId val="113606016"/>
        <c:axId val="113611904"/>
      </c:barChart>
      <c:catAx>
        <c:axId val="1136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11904"/>
        <c:crosses val="autoZero"/>
        <c:auto val="1"/>
        <c:lblAlgn val="ctr"/>
        <c:lblOffset val="100"/>
        <c:tickLblSkip val="1"/>
        <c:tickMarkSkip val="1"/>
        <c:noMultiLvlLbl val="0"/>
      </c:catAx>
      <c:valAx>
        <c:axId val="11361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0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273</c:v>
                </c:pt>
                <c:pt idx="5">
                  <c:v>278</c:v>
                </c:pt>
                <c:pt idx="8">
                  <c:v>255</c:v>
                </c:pt>
                <c:pt idx="11">
                  <c:v>216</c:v>
                </c:pt>
                <c:pt idx="14">
                  <c:v>208</c:v>
                </c:pt>
              </c:numCache>
            </c:numRef>
          </c:val>
          <c:extLst>
            <c:ext xmlns:c16="http://schemas.microsoft.com/office/drawing/2014/chart" uri="{C3380CC4-5D6E-409C-BE32-E72D297353CC}">
              <c16:uniqueId val="{00000000-1B08-4E73-A0D7-037136D287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08-4E73-A0D7-037136D287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26</c:v>
                </c:pt>
                <c:pt idx="9">
                  <c:v>23</c:v>
                </c:pt>
                <c:pt idx="12">
                  <c:v>20</c:v>
                </c:pt>
              </c:numCache>
            </c:numRef>
          </c:val>
          <c:extLst>
            <c:ext xmlns:c16="http://schemas.microsoft.com/office/drawing/2014/chart" uri="{C3380CC4-5D6E-409C-BE32-E72D297353CC}">
              <c16:uniqueId val="{00000002-1B08-4E73-A0D7-037136D287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4</c:v>
                </c:pt>
                <c:pt idx="12">
                  <c:v>4</c:v>
                </c:pt>
              </c:numCache>
            </c:numRef>
          </c:val>
          <c:extLst>
            <c:ext xmlns:c16="http://schemas.microsoft.com/office/drawing/2014/chart" uri="{C3380CC4-5D6E-409C-BE32-E72D297353CC}">
              <c16:uniqueId val="{00000003-1B08-4E73-A0D7-037136D287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c:v>
                </c:pt>
                <c:pt idx="3">
                  <c:v>115</c:v>
                </c:pt>
                <c:pt idx="6">
                  <c:v>114</c:v>
                </c:pt>
                <c:pt idx="9">
                  <c:v>113</c:v>
                </c:pt>
                <c:pt idx="12">
                  <c:v>108</c:v>
                </c:pt>
              </c:numCache>
            </c:numRef>
          </c:val>
          <c:extLst>
            <c:ext xmlns:c16="http://schemas.microsoft.com/office/drawing/2014/chart" uri="{C3380CC4-5D6E-409C-BE32-E72D297353CC}">
              <c16:uniqueId val="{00000004-1B08-4E73-A0D7-037136D287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08-4E73-A0D7-037136D287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08-4E73-A0D7-037136D287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c:v>
                </c:pt>
                <c:pt idx="3">
                  <c:v>283</c:v>
                </c:pt>
                <c:pt idx="6">
                  <c:v>243</c:v>
                </c:pt>
                <c:pt idx="9">
                  <c:v>206</c:v>
                </c:pt>
                <c:pt idx="12">
                  <c:v>196</c:v>
                </c:pt>
              </c:numCache>
            </c:numRef>
          </c:val>
          <c:extLst>
            <c:ext xmlns:c16="http://schemas.microsoft.com/office/drawing/2014/chart" uri="{C3380CC4-5D6E-409C-BE32-E72D297353CC}">
              <c16:uniqueId val="{00000007-1B08-4E73-A0D7-037136D28766}"/>
            </c:ext>
          </c:extLst>
        </c:ser>
        <c:dLbls>
          <c:showLegendKey val="0"/>
          <c:showVal val="0"/>
          <c:showCatName val="0"/>
          <c:showSerName val="0"/>
          <c:showPercent val="0"/>
          <c:showBubbleSize val="0"/>
        </c:dLbls>
        <c:gapWidth val="100"/>
        <c:overlap val="100"/>
        <c:axId val="97122176"/>
        <c:axId val="11365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c:v>
                </c:pt>
                <c:pt idx="2">
                  <c:v>#N/A</c:v>
                </c:pt>
                <c:pt idx="3">
                  <c:v>#N/A</c:v>
                </c:pt>
                <c:pt idx="4">
                  <c:v>130</c:v>
                </c:pt>
                <c:pt idx="5">
                  <c:v>#N/A</c:v>
                </c:pt>
                <c:pt idx="6">
                  <c:v>#N/A</c:v>
                </c:pt>
                <c:pt idx="7">
                  <c:v>133</c:v>
                </c:pt>
                <c:pt idx="8">
                  <c:v>#N/A</c:v>
                </c:pt>
                <c:pt idx="9">
                  <c:v>#N/A</c:v>
                </c:pt>
                <c:pt idx="10">
                  <c:v>130</c:v>
                </c:pt>
                <c:pt idx="11">
                  <c:v>#N/A</c:v>
                </c:pt>
                <c:pt idx="12">
                  <c:v>#N/A</c:v>
                </c:pt>
                <c:pt idx="13">
                  <c:v>120</c:v>
                </c:pt>
                <c:pt idx="14">
                  <c:v>#N/A</c:v>
                </c:pt>
              </c:numCache>
            </c:numRef>
          </c:val>
          <c:smooth val="0"/>
          <c:extLst>
            <c:ext xmlns:c16="http://schemas.microsoft.com/office/drawing/2014/chart" uri="{C3380CC4-5D6E-409C-BE32-E72D297353CC}">
              <c16:uniqueId val="{00000008-1B08-4E73-A0D7-037136D28766}"/>
            </c:ext>
          </c:extLst>
        </c:ser>
        <c:dLbls>
          <c:showLegendKey val="0"/>
          <c:showVal val="0"/>
          <c:showCatName val="0"/>
          <c:showSerName val="0"/>
          <c:showPercent val="0"/>
          <c:showBubbleSize val="0"/>
        </c:dLbls>
        <c:marker val="1"/>
        <c:smooth val="0"/>
        <c:axId val="97122176"/>
        <c:axId val="113655808"/>
      </c:lineChart>
      <c:catAx>
        <c:axId val="971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55808"/>
        <c:crosses val="autoZero"/>
        <c:auto val="1"/>
        <c:lblAlgn val="ctr"/>
        <c:lblOffset val="100"/>
        <c:tickLblSkip val="1"/>
        <c:tickMarkSkip val="1"/>
        <c:noMultiLvlLbl val="0"/>
      </c:catAx>
      <c:valAx>
        <c:axId val="11365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2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2184</c:v>
                </c:pt>
                <c:pt idx="5">
                  <c:v>2041</c:v>
                </c:pt>
                <c:pt idx="8">
                  <c:v>1941</c:v>
                </c:pt>
                <c:pt idx="11">
                  <c:v>2221</c:v>
                </c:pt>
                <c:pt idx="14">
                  <c:v>2396</c:v>
                </c:pt>
              </c:numCache>
            </c:numRef>
          </c:val>
          <c:extLst>
            <c:ext xmlns:c16="http://schemas.microsoft.com/office/drawing/2014/chart" uri="{C3380CC4-5D6E-409C-BE32-E72D297353CC}">
              <c16:uniqueId val="{00000000-4EA3-49AD-B681-7743ABBD0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c:v>
                </c:pt>
                <c:pt idx="5">
                  <c:v>45</c:v>
                </c:pt>
                <c:pt idx="8">
                  <c:v>26</c:v>
                </c:pt>
                <c:pt idx="11">
                  <c:v>38</c:v>
                </c:pt>
                <c:pt idx="14">
                  <c:v>33</c:v>
                </c:pt>
              </c:numCache>
            </c:numRef>
          </c:val>
          <c:extLst>
            <c:ext xmlns:c16="http://schemas.microsoft.com/office/drawing/2014/chart" uri="{C3380CC4-5D6E-409C-BE32-E72D297353CC}">
              <c16:uniqueId val="{00000001-4EA3-49AD-B681-7743ABBD0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2658</c:v>
                </c:pt>
                <c:pt idx="5">
                  <c:v>2370</c:v>
                </c:pt>
                <c:pt idx="8">
                  <c:v>2153</c:v>
                </c:pt>
                <c:pt idx="11">
                  <c:v>2047</c:v>
                </c:pt>
                <c:pt idx="14">
                  <c:v>1779</c:v>
                </c:pt>
              </c:numCache>
            </c:numRef>
          </c:val>
          <c:extLst>
            <c:ext xmlns:c16="http://schemas.microsoft.com/office/drawing/2014/chart" uri="{C3380CC4-5D6E-409C-BE32-E72D297353CC}">
              <c16:uniqueId val="{00000002-4EA3-49AD-B681-7743ABBD0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A3-49AD-B681-7743ABBD0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A3-49AD-B681-7743ABBD0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3-49AD-B681-7743ABBD0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249</c:v>
                </c:pt>
                <c:pt idx="3">
                  <c:v>224</c:v>
                </c:pt>
                <c:pt idx="6">
                  <c:v>187</c:v>
                </c:pt>
                <c:pt idx="9">
                  <c:v>166</c:v>
                </c:pt>
                <c:pt idx="12">
                  <c:v>143</c:v>
                </c:pt>
              </c:numCache>
            </c:numRef>
          </c:val>
          <c:extLst>
            <c:ext xmlns:c16="http://schemas.microsoft.com/office/drawing/2014/chart" uri="{C3380CC4-5D6E-409C-BE32-E72D297353CC}">
              <c16:uniqueId val="{00000006-4EA3-49AD-B681-7743ABBD0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c:v>
                </c:pt>
                <c:pt idx="3">
                  <c:v>16</c:v>
                </c:pt>
                <c:pt idx="6">
                  <c:v>13</c:v>
                </c:pt>
                <c:pt idx="9">
                  <c:v>9</c:v>
                </c:pt>
                <c:pt idx="12">
                  <c:v>7</c:v>
                </c:pt>
              </c:numCache>
            </c:numRef>
          </c:val>
          <c:extLst>
            <c:ext xmlns:c16="http://schemas.microsoft.com/office/drawing/2014/chart" uri="{C3380CC4-5D6E-409C-BE32-E72D297353CC}">
              <c16:uniqueId val="{00000007-4EA3-49AD-B681-7743ABBD0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1524</c:v>
                </c:pt>
                <c:pt idx="3">
                  <c:v>1492</c:v>
                </c:pt>
                <c:pt idx="6">
                  <c:v>1496</c:v>
                </c:pt>
                <c:pt idx="9">
                  <c:v>1605</c:v>
                </c:pt>
                <c:pt idx="12">
                  <c:v>1544</c:v>
                </c:pt>
              </c:numCache>
            </c:numRef>
          </c:val>
          <c:extLst>
            <c:ext xmlns:c16="http://schemas.microsoft.com/office/drawing/2014/chart" uri="{C3380CC4-5D6E-409C-BE32-E72D297353CC}">
              <c16:uniqueId val="{00000008-4EA3-49AD-B681-7743ABBD0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5</c:v>
                </c:pt>
                <c:pt idx="6">
                  <c:v>123</c:v>
                </c:pt>
                <c:pt idx="9">
                  <c:v>102</c:v>
                </c:pt>
                <c:pt idx="12">
                  <c:v>82</c:v>
                </c:pt>
              </c:numCache>
            </c:numRef>
          </c:val>
          <c:extLst>
            <c:ext xmlns:c16="http://schemas.microsoft.com/office/drawing/2014/chart" uri="{C3380CC4-5D6E-409C-BE32-E72D297353CC}">
              <c16:uniqueId val="{00000009-4EA3-49AD-B681-7743ABBD0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1903</c:v>
                </c:pt>
                <c:pt idx="3">
                  <c:v>1735</c:v>
                </c:pt>
                <c:pt idx="6">
                  <c:v>1605</c:v>
                </c:pt>
                <c:pt idx="9">
                  <c:v>1856</c:v>
                </c:pt>
                <c:pt idx="12">
                  <c:v>2040</c:v>
                </c:pt>
              </c:numCache>
            </c:numRef>
          </c:val>
          <c:extLst>
            <c:ext xmlns:c16="http://schemas.microsoft.com/office/drawing/2014/chart" uri="{C3380CC4-5D6E-409C-BE32-E72D297353CC}">
              <c16:uniqueId val="{0000000A-4EA3-49AD-B681-7743ABBD0DD1}"/>
            </c:ext>
          </c:extLst>
        </c:ser>
        <c:dLbls>
          <c:showLegendKey val="0"/>
          <c:showVal val="0"/>
          <c:showCatName val="0"/>
          <c:showSerName val="0"/>
          <c:showPercent val="0"/>
          <c:showBubbleSize val="0"/>
        </c:dLbls>
        <c:gapWidth val="100"/>
        <c:overlap val="100"/>
        <c:axId val="114034944"/>
        <c:axId val="11404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A3-49AD-B681-7743ABBD0DD1}"/>
            </c:ext>
          </c:extLst>
        </c:ser>
        <c:dLbls>
          <c:showLegendKey val="0"/>
          <c:showVal val="0"/>
          <c:showCatName val="0"/>
          <c:showSerName val="0"/>
          <c:showPercent val="0"/>
          <c:showBubbleSize val="0"/>
        </c:dLbls>
        <c:marker val="1"/>
        <c:smooth val="0"/>
        <c:axId val="114034944"/>
        <c:axId val="114045312"/>
      </c:lineChart>
      <c:catAx>
        <c:axId val="1140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045312"/>
        <c:crosses val="autoZero"/>
        <c:auto val="1"/>
        <c:lblAlgn val="ctr"/>
        <c:lblOffset val="100"/>
        <c:tickLblSkip val="1"/>
        <c:tickMarkSkip val="1"/>
        <c:noMultiLvlLbl val="0"/>
      </c:catAx>
      <c:valAx>
        <c:axId val="1140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1840</c:v>
                </c:pt>
                <c:pt idx="1">
                  <c:v>1726</c:v>
                </c:pt>
                <c:pt idx="2">
                  <c:v>1453</c:v>
                </c:pt>
              </c:numCache>
            </c:numRef>
          </c:val>
          <c:extLst>
            <c:ext xmlns:c16="http://schemas.microsoft.com/office/drawing/2014/chart" uri="{C3380CC4-5D6E-409C-BE32-E72D297353CC}">
              <c16:uniqueId val="{00000000-726A-4021-8A9F-3DFE574C91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256</c:v>
                </c:pt>
                <c:pt idx="1">
                  <c:v>266</c:v>
                </c:pt>
                <c:pt idx="2">
                  <c:v>266</c:v>
                </c:pt>
              </c:numCache>
            </c:numRef>
          </c:val>
          <c:extLst>
            <c:ext xmlns:c16="http://schemas.microsoft.com/office/drawing/2014/chart" uri="{C3380CC4-5D6E-409C-BE32-E72D297353CC}">
              <c16:uniqueId val="{00000001-726A-4021-8A9F-3DFE574C91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c:v>
                </c:pt>
                <c:pt idx="1">
                  <c:v>39</c:v>
                </c:pt>
                <c:pt idx="2">
                  <c:v>38</c:v>
                </c:pt>
              </c:numCache>
            </c:numRef>
          </c:val>
          <c:extLst>
            <c:ext xmlns:c16="http://schemas.microsoft.com/office/drawing/2014/chart" uri="{C3380CC4-5D6E-409C-BE32-E72D297353CC}">
              <c16:uniqueId val="{00000002-726A-4021-8A9F-3DFE574C9188}"/>
            </c:ext>
          </c:extLst>
        </c:ser>
        <c:dLbls>
          <c:showLegendKey val="0"/>
          <c:showVal val="0"/>
          <c:showCatName val="0"/>
          <c:showSerName val="0"/>
          <c:showPercent val="0"/>
          <c:showBubbleSize val="0"/>
        </c:dLbls>
        <c:gapWidth val="120"/>
        <c:overlap val="100"/>
        <c:axId val="97204480"/>
        <c:axId val="97218560"/>
      </c:barChart>
      <c:catAx>
        <c:axId val="972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7218560"/>
        <c:crosses val="autoZero"/>
        <c:auto val="1"/>
        <c:lblAlgn val="ctr"/>
        <c:lblOffset val="100"/>
        <c:tickLblSkip val="1"/>
        <c:tickMarkSkip val="1"/>
        <c:noMultiLvlLbl val="0"/>
      </c:catAx>
      <c:valAx>
        <c:axId val="9721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72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{5863A3D1-AF58-4607-A6BF-1D3B50F4D98C}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171-46D5-B942-A9B821CB9D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{48E86C6C-DCCC-4BE8-92BD-452D5297604D}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1-46D5-B942-A9B821CB9D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{62F5D153-31A3-4491-B1B7-051B4BAFF7B9}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1-46D5-B942-A9B821CB9D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{6AB60370-42CE-467A-BC97-7074FDF6CEC9}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1-46D5-B942-A9B821CB9D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{39F03BFB-11D8-417C-9B52-D1A669E21F73}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1-46D5-B942-A9B821CB9D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{1BDD946C-F442-44FD-81CC-283785692B0E}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171-46D5-B942-A9B821CB9DF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{A1E26708-6AC3-4B0C-AD76-93CF9FFBFA1F}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171-46D5-B942-A9B821CB9DF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{93C1589F-EDC8-4D04-A048-26CA5769C1A2}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171-46D5-B942-A9B821CB9DF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{30400EB2-404E-4AFD-81CC-81A8DFB773C4}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171-46D5-B942-A9B821CB9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c:v>
                </c:pt>
                <c:pt idx="24">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71-46D5-B942-A9B821CB9D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{A52A908D-5000-4FEC-9712-FDB63621D18D}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171-46D5-B942-A9B821CB9D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{C5C76A3C-79B6-4D1F-9CA1-FD278406D1D7}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1-46D5-B942-A9B821CB9D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{1B4654D5-C30E-4346-B327-F038EE0A8CF1}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1-46D5-B942-A9B821CB9D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{83D63B99-56A5-42FA-A197-DE4B743467F6}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1-46D5-B942-A9B821CB9D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{909693F6-141E-4D83-8FDB-617F68E97FA2}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1-46D5-B942-A9B821CB9D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{1F4A83FB-4E74-4BA4-BB84-6AE8F69FCE6B}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171-46D5-B942-A9B821CB9DF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{8D7F7F87-C534-44E3-8B94-B2AFBFFB0802}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171-46D5-B942-A9B821CB9DF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{E5C770A8-560A-42DE-85B6-C1E1B666C8F0}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171-46D5-B942-A9B821CB9DF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{ED6FCEC5-5329-4139-AF20-D67D2679C325}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171-46D5-B942-A9B821CB9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5171-46D5-B942-A9B821CB9DF7}"/>
            </c:ext>
          </c:extLst>
        </c:ser>
        <c:dLbls>
          <c:showLegendKey val="0"/>
          <c:showVal val="1"/>
          <c:showCatName val="0"/>
          <c:showSerName val="0"/>
          <c:showPercent val="0"/>
          <c:showBubbleSize val="0"/>
        </c:dLbls>
        <c:axId val="85198336"/>
        <c:axId val="85200256"/>
      </c:scatterChart>
      <c:valAx>
        <c:axId val="85198336"/>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200256"/>
        <c:crosses val="autoZero"/>
        <c:crossBetween val="midCat"/>
      </c:valAx>
      <c:valAx>
        <c:axId val="852002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19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{C298C883-1785-4BE4-8B12-9050E9C4518F}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59-46D1-B13C-C65C2E9292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{10776E9B-D229-416A-8661-4F79D69A169C}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59-46D1-B13C-C65C2E9292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{CED695DA-A220-494F-A675-D5C2C815F4CC}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59-46D1-B13C-C65C2E9292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{E125C615-D33D-402C-9AA5-444269536067}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59-46D1-B13C-C65C2E9292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{55C6DF12-7719-4B20-B92D-F03D9A1871A8}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59-46D1-B13C-C65C2E9292C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{C794F906-E5BD-4212-A0A7-F9AE5265D415}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59-46D1-B13C-C65C2E9292C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{BB3A7F6E-E9EC-48AE-A057-0C8C53E0A142}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59-46D1-B13C-C65C2E9292C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{C0D33C44-9082-4B99-8194-7F1216B86AE2}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59-46D1-B13C-C65C2E9292C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{8E07ACD6-4EA1-4A65-B715-BA548B72EFBB}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59-46D1-B13C-C65C2E9292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11.4</c:v>
                </c:pt>
                <c:pt idx="16">
                  <c:v>11.5</c:v>
                </c:pt>
                <c:pt idx="24">
                  <c:v>12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59-46D1-B13C-C65C2E9292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{A813478F-0C28-4D4C-8BF7-329A6F93414A}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59-46D1-B13C-C65C2E9292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{9DD920DD-FCBE-4C19-A65D-D214C569CFB5}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59-46D1-B13C-C65C2E9292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{39927483-6E05-479B-8FF9-C22FBDAE7648}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59-46D1-B13C-C65C2E9292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{61F62F00-3887-40EA-99F1-DE3ED4A08737}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59-46D1-B13C-C65C2E9292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{E845F044-BCE5-43A2-A420-20736EBCC607}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59-46D1-B13C-C65C2E9292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{BE704E37-984D-4ED6-A6AC-DC146A62CB31}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59-46D1-B13C-C65C2E9292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{5C0476C4-C233-4839-A652-011D08C78154}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59-46D1-B13C-C65C2E9292C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{FF34D5DF-2447-46AC-8389-8A2A2F4D002E}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59-46D1-B13C-C65C2E9292C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{FD7309D7-81A7-4C3D-98A0-07373EB3F3C2}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59-46D1-B13C-C65C2E9292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59-46D1-B13C-C65C2E9292C3}"/>
            </c:ext>
          </c:extLst>
        </c:ser>
        <c:dLbls>
          <c:showLegendKey val="0"/>
          <c:showVal val="1"/>
          <c:showCatName val="0"/>
          <c:showSerName val="0"/>
          <c:showPercent val="0"/>
          <c:showBubbleSize val="0"/>
        </c:dLbls>
        <c:axId val="85451904"/>
        <c:axId val="85453824"/>
      </c:scatterChart>
      <c:valAx>
        <c:axId val="8545190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453824"/>
        <c:crosses val="autoZero"/>
        <c:crossBetween val="midCat"/>
      </c:valAx>
      <c:valAx>
        <c:axId val="85453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451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元利償還金や公営企業債の元利償還金に対する繰入金</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発生した</a:t>
          </a:r>
          <a:r>
            <a:rPr kumimoji="1" lang="ja-JP" altLang="ja-JP" sz="1100">
              <a:solidFill>
                <a:schemeClr val="dk1"/>
              </a:solidFill>
              <a:effectLst/>
              <a:latin typeface="+mn-lt"/>
              <a:ea typeface="+mn-ea"/>
              <a:cs typeface="+mn-cs"/>
            </a:rPr>
            <a:t>債務負担行為に基づく支出額</a:t>
          </a:r>
          <a:r>
            <a:rPr kumimoji="1" lang="ja-JP" altLang="en-US" sz="1100">
              <a:solidFill>
                <a:schemeClr val="dk1"/>
              </a:solidFill>
              <a:effectLst/>
              <a:latin typeface="+mn-lt"/>
              <a:ea typeface="+mn-ea"/>
              <a:cs typeface="+mn-cs"/>
            </a:rPr>
            <a:t>（電算システム共同クラウドサービス利用料）などは減少傾向にある。しかし、</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旧小学校の改修や水陸バスの導入、平成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子育て定住エコタウン整備など</a:t>
          </a:r>
          <a:r>
            <a:rPr kumimoji="1" lang="ja-JP" altLang="en-US" sz="1100">
              <a:solidFill>
                <a:schemeClr val="dk1"/>
              </a:solidFill>
              <a:effectLst/>
              <a:latin typeface="+mn-lt"/>
              <a:ea typeface="+mn-ea"/>
              <a:cs typeface="+mn-cs"/>
            </a:rPr>
            <a:t>大型事業の償還が今後始まることから、</a:t>
          </a:r>
          <a:r>
            <a:rPr kumimoji="1" lang="ja-JP" altLang="ja-JP" sz="1100">
              <a:solidFill>
                <a:sysClr val="windowText" lastClr="000000"/>
              </a:solidFill>
              <a:effectLst/>
              <a:latin typeface="+mn-lt"/>
              <a:ea typeface="+mn-ea"/>
              <a:cs typeface="+mn-cs"/>
            </a:rPr>
            <a:t>実質公債費比率の分子は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する見込みである。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年度以降充当可能基金は減少に転ずるも、いまだ将来負担額を超える残高を有している。一般会計等に係る地方債現在高は、</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年度に旧小学校の改修や水陸バスの導入</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年度に子育て定住エコタウン整備</a:t>
          </a:r>
          <a:r>
            <a:rPr kumimoji="1" lang="ja-JP" altLang="ja-JP" sz="1100">
              <a:solidFill>
                <a:sysClr val="windowText" lastClr="000000"/>
              </a:solidFill>
              <a:effectLst/>
              <a:latin typeface="+mn-lt"/>
              <a:ea typeface="+mn-ea"/>
              <a:cs typeface="+mn-cs"/>
            </a:rPr>
            <a:t>など大型事業があったことから、増加に転じている。将来負担額が増える一方、充当可能基金が減少していることから、将来負担比率の分子はプラスに近づいている。今後もこの傾向は続く見込みであるも、事業実施の適正化を図り、財政の健全化に努め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地方交付税が減少している一方、大型事業に係る経費が増大しており、財政調整基金は減少傾向にある。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財政調整基金の残高は、繰替え運用などを考慮し、</a:t>
          </a:r>
          <a:r>
            <a:rPr kumimoji="1" lang="ja-JP" altLang="en-US" sz="1300">
              <a:solidFill>
                <a:schemeClr val="dk1"/>
              </a:solidFill>
              <a:effectLst/>
              <a:latin typeface="+mn-lt"/>
              <a:ea typeface="+mn-ea"/>
              <a:cs typeface="+mn-cs"/>
            </a:rPr>
            <a:t>必要最低限の残高を確保できるよう</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地方債償還のピーク</a:t>
          </a:r>
          <a:r>
            <a:rPr kumimoji="1" lang="ja-JP" altLang="en-US" sz="1300">
              <a:solidFill>
                <a:schemeClr val="dk1"/>
              </a:solidFill>
              <a:effectLst/>
              <a:latin typeface="+mn-lt"/>
              <a:ea typeface="+mn-ea"/>
              <a:cs typeface="+mn-cs"/>
            </a:rPr>
            <a:t>時</a:t>
          </a:r>
          <a:r>
            <a:rPr kumimoji="1" lang="ja-JP" altLang="ja-JP" sz="1300">
              <a:solidFill>
                <a:schemeClr val="dk1"/>
              </a:solidFill>
              <a:effectLst/>
              <a:latin typeface="+mn-lt"/>
              <a:ea typeface="+mn-ea"/>
              <a:cs typeface="+mn-cs"/>
            </a:rPr>
            <a:t>に備えて</a:t>
          </a:r>
          <a:r>
            <a:rPr kumimoji="1" lang="ja-JP" altLang="en-US" sz="1300">
              <a:solidFill>
                <a:schemeClr val="dk1"/>
              </a:solidFill>
              <a:effectLst/>
              <a:latin typeface="+mn-lt"/>
              <a:ea typeface="+mn-ea"/>
              <a:cs typeface="+mn-cs"/>
            </a:rPr>
            <a:t>減債基金に</a:t>
          </a:r>
          <a:r>
            <a:rPr kumimoji="1" lang="ja-JP" altLang="ja-JP" sz="1300">
              <a:solidFill>
                <a:schemeClr val="dk1"/>
              </a:solidFill>
              <a:effectLst/>
              <a:latin typeface="+mn-lt"/>
              <a:ea typeface="+mn-ea"/>
              <a:cs typeface="+mn-cs"/>
            </a:rPr>
            <a:t>計画的に積立を行う</a:t>
          </a:r>
          <a:r>
            <a:rPr kumimoji="1" lang="ja-JP" altLang="en-US" sz="1300">
              <a:solidFill>
                <a:schemeClr val="dk1"/>
              </a:solidFill>
              <a:effectLst/>
              <a:latin typeface="+mn-lt"/>
              <a:ea typeface="+mn-ea"/>
              <a:cs typeface="+mn-cs"/>
            </a:rPr>
            <a:t>必要</a:t>
          </a:r>
          <a:r>
            <a:rPr kumimoji="1" lang="ja-JP" altLang="ja-JP" sz="1300">
              <a:solidFill>
                <a:schemeClr val="dk1"/>
              </a:solidFill>
              <a:effectLst/>
              <a:latin typeface="+mn-lt"/>
              <a:ea typeface="+mn-ea"/>
              <a:cs typeface="+mn-cs"/>
            </a:rPr>
            <a:t>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・健康で心豊かな村づくり基金：西目屋村総合計画に位置づけられている、健康で心豊かな村づくりを推進する。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・ふたば施設管理基金：村並びに（一財）ブナの里白神公社が管理する施設について、施設の維持管理費の増高による財源不足に対処する。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・教育振興基金：教育基盤の整備、教育活動の推進及び中学生海外派遣事業、奨学金貸与の充実など村の教育振興を図る。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・好きです西目屋応援基金：好きです西目屋応援寄付金を財源として、寄付者が指定する事業に要する経費の財源に充てる。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年度は、いきいき村づくり基金の廃止があったが、その他については変動ない。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好きです西目屋応援基金は、教育振興、子育て・少子化対策が主な目的であるが、寄付者の意向を十分反映できるよう運用を行う必要がある。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それ以外の特定目的基金については、現在運用予定はないが、ふたば施設管理基金は将来の施設の維持管理に備え、計画的に積立を行う必要がある。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地方交付税が減少している一方、地方創生や公共施設等の老朽化対策係る経費が増大しているため、減少傾向にある。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財政調整基金の残高は、繰替え運用などを考慮し、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年度は変動ない。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年度に策定した西目屋村公共施設等総合管理計画において、保有する公共建築物の延床面積の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縮減を目指すこととしています。築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年を超える公共建築物が全体の</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を占めていることから、計画策定時点</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となっており、類似団体平均値を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ポイント以上上回っている。平成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年度において、空校舎の大規模改修を行ったことから、前年度比▲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となったものの、依然とし高い状況が続いている。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102447</xdr:rowOff>
    </xdr:from>
    <xdr:to>
      <xdr:col>19</xdr:col>
      <xdr:colOff>187325</xdr:colOff>
      <xdr:row>28</xdr:row>
      <xdr:rowOff>32597</xdr:rowOff>
    </xdr:to>
    <xdr:sp macro="" textlink="">
      <xdr:nvSpPr>
        <xdr:cNvPr id="85" name="楕円 84"/>
        <xdr:cNvSpPr/>
      </xdr:nvSpPr>
      <xdr:spPr>
        <a:xfrm>
          <a:off x="4000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59267</xdr:rowOff>
    </xdr:from>
    <xdr:to>
      <xdr:col>15</xdr:col>
      <xdr:colOff>187325</xdr:colOff>
      <xdr:row>27</xdr:row>
      <xdr:rowOff>160867</xdr:rowOff>
    </xdr:to>
    <xdr:sp macro="" textlink="">
      <xdr:nvSpPr>
        <xdr:cNvPr id="86" name="楕円 85"/>
        <xdr:cNvSpPr/>
      </xdr:nvSpPr>
      <xdr:spPr>
        <a:xfrm>
          <a:off x="3238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27</xdr:row>
      <xdr:rowOff>153247</xdr:rowOff>
    </xdr:to>
    <xdr:cxnSp macro="">
      <xdr:nvCxnSpPr>
        <xdr:cNvPr id="87" name="直線コネクタ 86"/>
        <xdr:cNvCxnSpPr/>
      </xdr:nvCxnSpPr>
      <xdr:spPr>
        <a:xfrm>
          <a:off x="3289300" y="55107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49124</xdr:rowOff>
    </xdr:from>
    <xdr:ext cx="405111" cy="259045"/>
    <xdr:sp macro="" textlink="">
      <xdr:nvSpPr>
        <xdr:cNvPr id="90" name="n_1mainValue有形固定資産減価償却率"/>
        <xdr:cNvSpPr txBox="1"/>
      </xdr:nvSpPr>
      <xdr:spPr>
        <a:xfrm>
          <a:off x="38360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5944</xdr:rowOff>
    </xdr:from>
    <xdr:ext cx="405111" cy="259045"/>
    <xdr:sp macro="" textlink="">
      <xdr:nvSpPr>
        <xdr:cNvPr id="91" name="n_2mainValue有形固定資産減価償却率"/>
        <xdr:cNvSpPr txBox="1"/>
      </xdr:nvSpPr>
      <xdr:spPr>
        <a:xfrm>
          <a:off x="3086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ポイント上回っている。これは、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年度末に策定した西目屋村定員適正化計画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において、平成</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年度までに平成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人削減することを目指しており、人件費の削減に努めている。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0" name="楕円 69"/>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80645</xdr:rowOff>
    </xdr:from>
    <xdr:to>
      <xdr:col>15</xdr:col>
      <xdr:colOff>101600</xdr:colOff>
      <xdr:row>35</xdr:row>
      <xdr:rowOff>10795</xdr:rowOff>
    </xdr:to>
    <xdr:sp macro="" textlink="">
      <xdr:nvSpPr>
        <xdr:cNvPr id="71" name="楕円 70"/>
        <xdr:cNvSpPr/>
      </xdr:nvSpPr>
      <xdr:spPr>
        <a:xfrm>
          <a:off x="2857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131445</xdr:rowOff>
    </xdr:to>
    <xdr:cxnSp macro="">
      <xdr:nvCxnSpPr>
        <xdr:cNvPr id="72" name="直線コネクタ 71"/>
        <xdr:cNvCxnSpPr/>
      </xdr:nvCxnSpPr>
      <xdr:spPr>
        <a:xfrm flipV="1">
          <a:off x="2908300" y="5932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75" name="n_1mainValue【道路】&#10;有形固定資産減価償却率"/>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76" name="n_2mainValue【道路】&#10;有形固定資産減価償却率"/>
        <xdr:cNvSpPr txBox="1"/>
      </xdr:nvSpPr>
      <xdr:spPr>
        <a:xfrm>
          <a:off x="2705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61061</xdr:rowOff>
    </xdr:from>
    <xdr:to>
      <xdr:col>50</xdr:col>
      <xdr:colOff>165100</xdr:colOff>
      <xdr:row>41</xdr:row>
      <xdr:rowOff>162661</xdr:rowOff>
    </xdr:to>
    <xdr:sp macro="" textlink="">
      <xdr:nvSpPr>
        <xdr:cNvPr id="114" name="楕円 113"/>
        <xdr:cNvSpPr/>
      </xdr:nvSpPr>
      <xdr:spPr>
        <a:xfrm>
          <a:off x="9588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64601</xdr:rowOff>
    </xdr:from>
    <xdr:to>
      <xdr:col>46</xdr:col>
      <xdr:colOff>38100</xdr:colOff>
      <xdr:row>41</xdr:row>
      <xdr:rowOff>166201</xdr:rowOff>
    </xdr:to>
    <xdr:sp macro="" textlink="">
      <xdr:nvSpPr>
        <xdr:cNvPr id="115" name="楕円 114"/>
        <xdr:cNvSpPr/>
      </xdr:nvSpPr>
      <xdr:spPr>
        <a:xfrm>
          <a:off x="8699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111861</xdr:rowOff>
    </xdr:from>
    <xdr:to>
      <xdr:col>50</xdr:col>
      <xdr:colOff>114300</xdr:colOff>
      <xdr:row>41</xdr:row>
      <xdr:rowOff>115401</xdr:rowOff>
    </xdr:to>
    <xdr:cxnSp macro="">
      <xdr:nvCxnSpPr>
        <xdr:cNvPr id="116" name="直線コネクタ 115"/>
        <xdr:cNvCxnSpPr/>
      </xdr:nvCxnSpPr>
      <xdr:spPr>
        <a:xfrm flipV="1">
          <a:off x="8750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153788</xdr:rowOff>
    </xdr:from>
    <xdr:ext cx="534377" cy="259045"/>
    <xdr:sp macro="" textlink="">
      <xdr:nvSpPr>
        <xdr:cNvPr id="119" name="n_1mainValue【道路】&#10;一人当たり延長"/>
        <xdr:cNvSpPr txBox="1"/>
      </xdr:nvSpPr>
      <xdr:spPr>
        <a:xfrm>
          <a:off x="93594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157328</xdr:rowOff>
    </xdr:from>
    <xdr:ext cx="534377" cy="259045"/>
    <xdr:sp macro="" textlink="">
      <xdr:nvSpPr>
        <xdr:cNvPr id="120" name="n_2mainValue【道路】&#10;一人当たり延長"/>
        <xdr:cNvSpPr txBox="1"/>
      </xdr:nvSpPr>
      <xdr:spPr>
        <a:xfrm>
          <a:off x="8483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59" name="楕円 158"/>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xdr:rowOff>
    </xdr:from>
    <xdr:to>
      <xdr:col>15</xdr:col>
      <xdr:colOff>101600</xdr:colOff>
      <xdr:row>58</xdr:row>
      <xdr:rowOff>102235</xdr:rowOff>
    </xdr:to>
    <xdr:sp macro="" textlink="">
      <xdr:nvSpPr>
        <xdr:cNvPr id="160" name="楕円 159"/>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51435</xdr:rowOff>
    </xdr:to>
    <xdr:cxnSp macro="">
      <xdr:nvCxnSpPr>
        <xdr:cNvPr id="161" name="直線コネクタ 160"/>
        <xdr:cNvCxnSpPr/>
      </xdr:nvCxnSpPr>
      <xdr:spPr>
        <a:xfrm flipV="1">
          <a:off x="2908300" y="9970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64" name="n_1mainValue【橋りょう・トンネ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65" name="n_2mainValue【橋りょう・トンネ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79505</xdr:rowOff>
    </xdr:from>
    <xdr:to>
      <xdr:col>50</xdr:col>
      <xdr:colOff>165100</xdr:colOff>
      <xdr:row>65</xdr:row>
      <xdr:rowOff>9655</xdr:rowOff>
    </xdr:to>
    <xdr:sp macro="" textlink="">
      <xdr:nvSpPr>
        <xdr:cNvPr id="205" name="楕円 204"/>
        <xdr:cNvSpPr/>
      </xdr:nvSpPr>
      <xdr:spPr>
        <a:xfrm>
          <a:off x="9588500" y="110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109116</xdr:rowOff>
    </xdr:from>
    <xdr:to>
      <xdr:col>46</xdr:col>
      <xdr:colOff>38100</xdr:colOff>
      <xdr:row>63</xdr:row>
      <xdr:rowOff>39266</xdr:rowOff>
    </xdr:to>
    <xdr:sp macro="" textlink="">
      <xdr:nvSpPr>
        <xdr:cNvPr id="206" name="楕円 205"/>
        <xdr:cNvSpPr/>
      </xdr:nvSpPr>
      <xdr:spPr>
        <a:xfrm>
          <a:off x="8699500" y="107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159916</xdr:rowOff>
    </xdr:from>
    <xdr:to>
      <xdr:col>50</xdr:col>
      <xdr:colOff>114300</xdr:colOff>
      <xdr:row>64</xdr:row>
      <xdr:rowOff>130305</xdr:rowOff>
    </xdr:to>
    <xdr:cxnSp macro="">
      <xdr:nvCxnSpPr>
        <xdr:cNvPr id="207" name="直線コネクタ 206"/>
        <xdr:cNvCxnSpPr/>
      </xdr:nvCxnSpPr>
      <xdr:spPr>
        <a:xfrm>
          <a:off x="8750300" y="10789816"/>
          <a:ext cx="889000" cy="3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65</xdr:row>
      <xdr:rowOff>782</xdr:rowOff>
    </xdr:from>
    <xdr:ext cx="378565" cy="259045"/>
    <xdr:sp macro="" textlink="">
      <xdr:nvSpPr>
        <xdr:cNvPr id="210" name="n_1mainValue【橋りょう・トンネル】&#10;一人当たり有形固定資産（償却資産）額"/>
        <xdr:cNvSpPr txBox="1"/>
      </xdr:nvSpPr>
      <xdr:spPr>
        <a:xfrm>
          <a:off x="9437317" y="11145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55793</xdr:rowOff>
    </xdr:from>
    <xdr:ext cx="599010" cy="259045"/>
    <xdr:sp macro="" textlink="">
      <xdr:nvSpPr>
        <xdr:cNvPr id="211" name="n_2mainValue【橋りょう・トンネル】&#10;一人当たり有形固定資産（償却資産）額"/>
        <xdr:cNvSpPr txBox="1"/>
      </xdr:nvSpPr>
      <xdr:spPr>
        <a:xfrm>
          <a:off x="8450795" y="105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50" name="楕円 249"/>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88264</xdr:rowOff>
    </xdr:from>
    <xdr:to>
      <xdr:col>15</xdr:col>
      <xdr:colOff>101600</xdr:colOff>
      <xdr:row>85</xdr:row>
      <xdr:rowOff>18414</xdr:rowOff>
    </xdr:to>
    <xdr:sp macro="" textlink="">
      <xdr:nvSpPr>
        <xdr:cNvPr id="251" name="楕円 250"/>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89536</xdr:rowOff>
    </xdr:to>
    <xdr:cxnSp macro="">
      <xdr:nvCxnSpPr>
        <xdr:cNvPr id="252" name="直線コネクタ 251"/>
        <xdr:cNvCxnSpPr/>
      </xdr:nvCxnSpPr>
      <xdr:spPr>
        <a:xfrm>
          <a:off x="2908300" y="145408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55" name="n_1mainValue【公営住宅】&#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256"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166866</xdr:rowOff>
    </xdr:from>
    <xdr:to>
      <xdr:col>50</xdr:col>
      <xdr:colOff>165100</xdr:colOff>
      <xdr:row>86</xdr:row>
      <xdr:rowOff>97016</xdr:rowOff>
    </xdr:to>
    <xdr:sp macro="" textlink="">
      <xdr:nvSpPr>
        <xdr:cNvPr id="294" name="楕円 293"/>
        <xdr:cNvSpPr/>
      </xdr:nvSpPr>
      <xdr:spPr>
        <a:xfrm>
          <a:off x="9588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27991</xdr:rowOff>
    </xdr:from>
    <xdr:to>
      <xdr:col>46</xdr:col>
      <xdr:colOff>38100</xdr:colOff>
      <xdr:row>86</xdr:row>
      <xdr:rowOff>129591</xdr:rowOff>
    </xdr:to>
    <xdr:sp macro="" textlink="">
      <xdr:nvSpPr>
        <xdr:cNvPr id="295" name="楕円 294"/>
        <xdr:cNvSpPr/>
      </xdr:nvSpPr>
      <xdr:spPr>
        <a:xfrm>
          <a:off x="8699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46216</xdr:rowOff>
    </xdr:from>
    <xdr:to>
      <xdr:col>50</xdr:col>
      <xdr:colOff>114300</xdr:colOff>
      <xdr:row>86</xdr:row>
      <xdr:rowOff>78791</xdr:rowOff>
    </xdr:to>
    <xdr:cxnSp macro="">
      <xdr:nvCxnSpPr>
        <xdr:cNvPr id="296" name="直線コネクタ 295"/>
        <xdr:cNvCxnSpPr/>
      </xdr:nvCxnSpPr>
      <xdr:spPr>
        <a:xfrm flipV="1">
          <a:off x="8750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88143</xdr:rowOff>
    </xdr:from>
    <xdr:ext cx="469744" cy="259045"/>
    <xdr:sp macro="" textlink="">
      <xdr:nvSpPr>
        <xdr:cNvPr id="299" name="n_1mainValue【公営住宅】&#10;一人当たり面積"/>
        <xdr:cNvSpPr txBox="1"/>
      </xdr:nvSpPr>
      <xdr:spPr>
        <a:xfrm>
          <a:off x="93917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120718</xdr:rowOff>
    </xdr:from>
    <xdr:ext cx="469744" cy="259045"/>
    <xdr:sp macro="" textlink="">
      <xdr:nvSpPr>
        <xdr:cNvPr id="300" name="n_2mainValue【公営住宅】&#10;一人当たり面積"/>
        <xdr:cNvSpPr txBox="1"/>
      </xdr:nvSpPr>
      <xdr:spPr>
        <a:xfrm>
          <a:off x="8515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72753</xdr:rowOff>
    </xdr:from>
    <xdr:to>
      <xdr:col>76</xdr:col>
      <xdr:colOff>165100</xdr:colOff>
      <xdr:row>38</xdr:row>
      <xdr:rowOff>2903</xdr:rowOff>
    </xdr:to>
    <xdr:sp macro="" textlink="">
      <xdr:nvSpPr>
        <xdr:cNvPr id="356" name="楕円 355"/>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57"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8"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359" name="n_2mainValue【認定こども園・幼稚園・保育所】&#10;有形固定資産減価償却率"/>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3" name="直線コネクタ 38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5" name="直線コネクタ 38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7" name="直線コネクタ 38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8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89" name="フローチャート: 判断 38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0" name="フローチャート: 判断 38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1" name="フローチャート: 判断 39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397" name="楕円 396"/>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160020</xdr:rowOff>
    </xdr:from>
    <xdr:to>
      <xdr:col>107</xdr:col>
      <xdr:colOff>101600</xdr:colOff>
      <xdr:row>39</xdr:row>
      <xdr:rowOff>90170</xdr:rowOff>
    </xdr:to>
    <xdr:sp macro="" textlink="">
      <xdr:nvSpPr>
        <xdr:cNvPr id="398" name="楕円 397"/>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39370</xdr:rowOff>
    </xdr:to>
    <xdr:cxnSp macro="">
      <xdr:nvCxnSpPr>
        <xdr:cNvPr id="399" name="直線コネクタ 398"/>
        <xdr:cNvCxnSpPr/>
      </xdr:nvCxnSpPr>
      <xdr:spPr>
        <a:xfrm flipV="1">
          <a:off x="20434300" y="67094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1"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90187</xdr:rowOff>
    </xdr:from>
    <xdr:ext cx="469744" cy="259045"/>
    <xdr:sp macro="" textlink="">
      <xdr:nvSpPr>
        <xdr:cNvPr id="402" name="n_1main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106697</xdr:rowOff>
    </xdr:from>
    <xdr:ext cx="469744" cy="259045"/>
    <xdr:sp macro="" textlink="">
      <xdr:nvSpPr>
        <xdr:cNvPr id="403" name="n_2mainValue【認定こども園・幼稚園・保育所】&#10;一人当たり面積"/>
        <xdr:cNvSpPr txBox="1"/>
      </xdr:nvSpPr>
      <xdr:spPr>
        <a:xfrm>
          <a:off x="20199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8" name="直線コネクタ 427"/>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9"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0" name="直線コネクタ 429"/>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1"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2" name="直線コネクタ 431"/>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3"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4" name="フローチャート: 判断 43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5" name="フローチャート: 判断 43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6" name="フローチャート: 判断 435"/>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442" name="楕円 441"/>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113030</xdr:rowOff>
    </xdr:from>
    <xdr:to>
      <xdr:col>76</xdr:col>
      <xdr:colOff>165100</xdr:colOff>
      <xdr:row>60</xdr:row>
      <xdr:rowOff>43180</xdr:rowOff>
    </xdr:to>
    <xdr:sp macro="" textlink="">
      <xdr:nvSpPr>
        <xdr:cNvPr id="443" name="楕円 442"/>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61</xdr:row>
      <xdr:rowOff>41910</xdr:rowOff>
    </xdr:to>
    <xdr:cxnSp macro="">
      <xdr:nvCxnSpPr>
        <xdr:cNvPr id="444" name="直線コネクタ 443"/>
        <xdr:cNvCxnSpPr/>
      </xdr:nvCxnSpPr>
      <xdr:spPr>
        <a:xfrm>
          <a:off x="14592300" y="10279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447" name="n_1mainValue【学校施設】&#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59707</xdr:rowOff>
    </xdr:from>
    <xdr:ext cx="405111" cy="259045"/>
    <xdr:sp macro="" textlink="">
      <xdr:nvSpPr>
        <xdr:cNvPr id="448" name="n_2mainValue【学校施設】&#10;有形固定資産減価償却率"/>
        <xdr:cNvSpPr txBox="1"/>
      </xdr:nvSpPr>
      <xdr:spPr>
        <a:xfrm>
          <a:off x="14389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4" name="テキスト ボックス 46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6" name="テキスト ボックス 46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8" name="テキスト ボックス 46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2" name="直線コネクタ 47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4" name="直線コネクタ 47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6" name="直線コネクタ 47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8" name="フローチャート: 判断 47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9" name="フローチャート: 判断 47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0" name="フローチャート: 判断 47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158979</xdr:rowOff>
    </xdr:from>
    <xdr:to>
      <xdr:col>112</xdr:col>
      <xdr:colOff>38100</xdr:colOff>
      <xdr:row>56</xdr:row>
      <xdr:rowOff>89129</xdr:rowOff>
    </xdr:to>
    <xdr:sp macro="" textlink="">
      <xdr:nvSpPr>
        <xdr:cNvPr id="486" name="楕円 485"/>
        <xdr:cNvSpPr/>
      </xdr:nvSpPr>
      <xdr:spPr>
        <a:xfrm>
          <a:off x="21272500" y="9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105943</xdr:rowOff>
    </xdr:from>
    <xdr:to>
      <xdr:col>107</xdr:col>
      <xdr:colOff>101600</xdr:colOff>
      <xdr:row>62</xdr:row>
      <xdr:rowOff>36093</xdr:rowOff>
    </xdr:to>
    <xdr:sp macro="" textlink="">
      <xdr:nvSpPr>
        <xdr:cNvPr id="487" name="楕円 486"/>
        <xdr:cNvSpPr/>
      </xdr:nvSpPr>
      <xdr:spPr>
        <a:xfrm>
          <a:off x="20383500" y="105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38329</xdr:rowOff>
    </xdr:from>
    <xdr:to>
      <xdr:col>111</xdr:col>
      <xdr:colOff>177800</xdr:colOff>
      <xdr:row>61</xdr:row>
      <xdr:rowOff>156743</xdr:rowOff>
    </xdr:to>
    <xdr:cxnSp macro="">
      <xdr:nvCxnSpPr>
        <xdr:cNvPr id="488" name="直線コネクタ 487"/>
        <xdr:cNvCxnSpPr/>
      </xdr:nvCxnSpPr>
      <xdr:spPr>
        <a:xfrm flipV="1">
          <a:off x="20434300" y="9639529"/>
          <a:ext cx="889000" cy="97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89"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0"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105656</xdr:rowOff>
    </xdr:from>
    <xdr:ext cx="534377" cy="259045"/>
    <xdr:sp macro="" textlink="">
      <xdr:nvSpPr>
        <xdr:cNvPr id="491" name="n_1mainValue【学校施設】&#10;一人当たり面積"/>
        <xdr:cNvSpPr txBox="1"/>
      </xdr:nvSpPr>
      <xdr:spPr>
        <a:xfrm>
          <a:off x="21043411" y="93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52620</xdr:rowOff>
    </xdr:from>
    <xdr:ext cx="469744" cy="259045"/>
    <xdr:sp macro="" textlink="">
      <xdr:nvSpPr>
        <xdr:cNvPr id="492" name="n_2mainValue【学校施設】&#10;一人当たり面積"/>
        <xdr:cNvSpPr txBox="1"/>
      </xdr:nvSpPr>
      <xdr:spPr>
        <a:xfrm>
          <a:off x="20199427" y="103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4" name="直線コネクタ 53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5"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6" name="直線コネクタ 53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39"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0" name="フローチャート: 判断 539"/>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1" name="フローチャート: 判断 540"/>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2" name="フローチャート: 判断 541"/>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548" name="楕円 547"/>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15602</xdr:rowOff>
    </xdr:from>
    <xdr:to>
      <xdr:col>76</xdr:col>
      <xdr:colOff>165100</xdr:colOff>
      <xdr:row>103</xdr:row>
      <xdr:rowOff>117202</xdr:rowOff>
    </xdr:to>
    <xdr:sp macro="" textlink="">
      <xdr:nvSpPr>
        <xdr:cNvPr id="549" name="楕円 548"/>
        <xdr:cNvSpPr/>
      </xdr:nvSpPr>
      <xdr:spPr>
        <a:xfrm>
          <a:off x="14541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66402</xdr:rowOff>
    </xdr:to>
    <xdr:cxnSp macro="">
      <xdr:nvCxnSpPr>
        <xdr:cNvPr id="550" name="直線コネクタ 549"/>
        <xdr:cNvCxnSpPr/>
      </xdr:nvCxnSpPr>
      <xdr:spPr>
        <a:xfrm flipV="1">
          <a:off x="14592300" y="1768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1"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2"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53" name="n_1main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133729</xdr:rowOff>
    </xdr:from>
    <xdr:ext cx="405111" cy="259045"/>
    <xdr:sp macro="" textlink="">
      <xdr:nvSpPr>
        <xdr:cNvPr id="554" name="n_2mainValue【公民館】&#10;有形固定資産減価償却率"/>
        <xdr:cNvSpPr txBox="1"/>
      </xdr:nvSpPr>
      <xdr:spPr>
        <a:xfrm>
          <a:off x="14389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93509</xdr:rowOff>
    </xdr:from>
    <xdr:to>
      <xdr:col>116</xdr:col>
      <xdr:colOff>62864</xdr:colOff>
      <xdr:row>109</xdr:row>
      <xdr:rowOff>1741</xdr:rowOff>
    </xdr:to>
    <xdr:cxnSp macro="">
      <xdr:nvCxnSpPr>
        <xdr:cNvPr id="580" name="直線コネクタ 579"/>
        <xdr:cNvCxnSpPr/>
      </xdr:nvCxnSpPr>
      <xdr:spPr>
        <a:xfrm flipV="1">
          <a:off x="22160864" y="17581409"/>
          <a:ext cx="0" cy="110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5568</xdr:rowOff>
    </xdr:from>
    <xdr:ext cx="469744" cy="259045"/>
    <xdr:sp macro="" textlink="">
      <xdr:nvSpPr>
        <xdr:cNvPr id="581" name="【公民館】&#10;一人当たり面積最小値テキスト"/>
        <xdr:cNvSpPr txBox="1"/>
      </xdr:nvSpPr>
      <xdr:spPr>
        <a:xfrm>
          <a:off x="22199600" y="186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1741</xdr:rowOff>
    </xdr:from>
    <xdr:to>
      <xdr:col>116</xdr:col>
      <xdr:colOff>152400</xdr:colOff>
      <xdr:row>109</xdr:row>
      <xdr:rowOff>1741</xdr:rowOff>
    </xdr:to>
    <xdr:cxnSp macro="">
      <xdr:nvCxnSpPr>
        <xdr:cNvPr id="582" name="直線コネクタ 581"/>
        <xdr:cNvCxnSpPr/>
      </xdr:nvCxnSpPr>
      <xdr:spPr>
        <a:xfrm>
          <a:off x="22072600" y="1868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40186</xdr:rowOff>
    </xdr:from>
    <xdr:ext cx="469744" cy="259045"/>
    <xdr:sp macro="" textlink="">
      <xdr:nvSpPr>
        <xdr:cNvPr id="583" name="【公民館】&#10;一人当たり面積最大値テキスト"/>
        <xdr:cNvSpPr txBox="1"/>
      </xdr:nvSpPr>
      <xdr:spPr>
        <a:xfrm>
          <a:off x="22199600" y="1735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93509</xdr:rowOff>
    </xdr:from>
    <xdr:to>
      <xdr:col>116</xdr:col>
      <xdr:colOff>152400</xdr:colOff>
      <xdr:row>102</xdr:row>
      <xdr:rowOff>93509</xdr:rowOff>
    </xdr:to>
    <xdr:cxnSp macro="">
      <xdr:nvCxnSpPr>
        <xdr:cNvPr id="584" name="直線コネクタ 583"/>
        <xdr:cNvCxnSpPr/>
      </xdr:nvCxnSpPr>
      <xdr:spPr>
        <a:xfrm>
          <a:off x="22072600" y="17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166133</xdr:rowOff>
    </xdr:from>
    <xdr:ext cx="469744" cy="259045"/>
    <xdr:sp macro="" textlink="">
      <xdr:nvSpPr>
        <xdr:cNvPr id="585" name="【公民館】&#10;一人当たり面積平均値テキスト"/>
        <xdr:cNvSpPr txBox="1"/>
      </xdr:nvSpPr>
      <xdr:spPr>
        <a:xfrm>
          <a:off x="22199600" y="1833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586" name="フローチャート: 判断 585"/>
        <xdr:cNvSpPr/>
      </xdr:nvSpPr>
      <xdr:spPr>
        <a:xfrm>
          <a:off x="22110700" y="183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54465</xdr:rowOff>
    </xdr:from>
    <xdr:to>
      <xdr:col>112</xdr:col>
      <xdr:colOff>38100</xdr:colOff>
      <xdr:row>107</xdr:row>
      <xdr:rowOff>156065</xdr:rowOff>
    </xdr:to>
    <xdr:sp macro="" textlink="">
      <xdr:nvSpPr>
        <xdr:cNvPr id="587" name="フローチャート: 判断 586"/>
        <xdr:cNvSpPr/>
      </xdr:nvSpPr>
      <xdr:spPr>
        <a:xfrm>
          <a:off x="21272500" y="18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112595</xdr:rowOff>
    </xdr:from>
    <xdr:to>
      <xdr:col>107</xdr:col>
      <xdr:colOff>101600</xdr:colOff>
      <xdr:row>108</xdr:row>
      <xdr:rowOff>42745</xdr:rowOff>
    </xdr:to>
    <xdr:sp macro="" textlink="">
      <xdr:nvSpPr>
        <xdr:cNvPr id="588" name="フローチャート: 判断 587"/>
        <xdr:cNvSpPr/>
      </xdr:nvSpPr>
      <xdr:spPr>
        <a:xfrm>
          <a:off x="20383500" y="1845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72752</xdr:rowOff>
    </xdr:from>
    <xdr:to>
      <xdr:col>112</xdr:col>
      <xdr:colOff>38100</xdr:colOff>
      <xdr:row>100</xdr:row>
      <xdr:rowOff>2902</xdr:rowOff>
    </xdr:to>
    <xdr:sp macro="" textlink="">
      <xdr:nvSpPr>
        <xdr:cNvPr id="594" name="楕円 593"/>
        <xdr:cNvSpPr/>
      </xdr:nvSpPr>
      <xdr:spPr>
        <a:xfrm>
          <a:off x="21272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149171</xdr:rowOff>
    </xdr:from>
    <xdr:to>
      <xdr:col>107</xdr:col>
      <xdr:colOff>101600</xdr:colOff>
      <xdr:row>102</xdr:row>
      <xdr:rowOff>79321</xdr:rowOff>
    </xdr:to>
    <xdr:sp macro="" textlink="">
      <xdr:nvSpPr>
        <xdr:cNvPr id="595" name="楕円 594"/>
        <xdr:cNvSpPr/>
      </xdr:nvSpPr>
      <xdr:spPr>
        <a:xfrm>
          <a:off x="20383500" y="174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123552</xdr:rowOff>
    </xdr:from>
    <xdr:to>
      <xdr:col>111</xdr:col>
      <xdr:colOff>177800</xdr:colOff>
      <xdr:row>102</xdr:row>
      <xdr:rowOff>28521</xdr:rowOff>
    </xdr:to>
    <xdr:cxnSp macro="">
      <xdr:nvCxnSpPr>
        <xdr:cNvPr id="596" name="直線コネクタ 595"/>
        <xdr:cNvCxnSpPr/>
      </xdr:nvCxnSpPr>
      <xdr:spPr>
        <a:xfrm flipV="1">
          <a:off x="20434300" y="17097102"/>
          <a:ext cx="889000" cy="4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147192</xdr:rowOff>
    </xdr:from>
    <xdr:ext cx="469744" cy="259045"/>
    <xdr:sp macro="" textlink="">
      <xdr:nvSpPr>
        <xdr:cNvPr id="597" name="n_1aveValue【公民館】&#10;一人当たり面積"/>
        <xdr:cNvSpPr txBox="1"/>
      </xdr:nvSpPr>
      <xdr:spPr>
        <a:xfrm>
          <a:off x="21075727" y="18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33872</xdr:rowOff>
    </xdr:from>
    <xdr:ext cx="469744" cy="259045"/>
    <xdr:sp macro="" textlink="">
      <xdr:nvSpPr>
        <xdr:cNvPr id="598" name="n_2aveValue【公民館】&#10;一人当たり面積"/>
        <xdr:cNvSpPr txBox="1"/>
      </xdr:nvSpPr>
      <xdr:spPr>
        <a:xfrm>
          <a:off x="20199427" y="185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19429</xdr:rowOff>
    </xdr:from>
    <xdr:ext cx="469744" cy="259045"/>
    <xdr:sp macro="" textlink="">
      <xdr:nvSpPr>
        <xdr:cNvPr id="599" name="n_1mainValue【公民館】&#10;一人当たり面積"/>
        <xdr:cNvSpPr txBox="1"/>
      </xdr:nvSpPr>
      <xdr:spPr>
        <a:xfrm>
          <a:off x="210757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95848</xdr:rowOff>
    </xdr:from>
    <xdr:ext cx="469744" cy="259045"/>
    <xdr:sp macro="" textlink="">
      <xdr:nvSpPr>
        <xdr:cNvPr id="600" name="n_2mainValue【公民館】&#10;一人当たり面積"/>
        <xdr:cNvSpPr txBox="1"/>
      </xdr:nvSpPr>
      <xdr:spPr>
        <a:xfrm>
          <a:off x="20199427" y="172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保育所、学校施設、公民館である。唯一公営住宅のみが、類似団体平均を大きく下回っている。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棟全てが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94"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97"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99"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85271</xdr:rowOff>
    </xdr:from>
    <xdr:to>
      <xdr:col>20</xdr:col>
      <xdr:colOff>38100</xdr:colOff>
      <xdr:row>78</xdr:row>
      <xdr:rowOff>15421</xdr:rowOff>
    </xdr:to>
    <xdr:sp macro="" textlink="">
      <xdr:nvSpPr>
        <xdr:cNvPr id="105" name="楕円 104"/>
        <xdr:cNvSpPr/>
      </xdr:nvSpPr>
      <xdr:spPr>
        <a:xfrm>
          <a:off x="3746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124461</xdr:rowOff>
    </xdr:from>
    <xdr:to>
      <xdr:col>15</xdr:col>
      <xdr:colOff>101600</xdr:colOff>
      <xdr:row>78</xdr:row>
      <xdr:rowOff>54611</xdr:rowOff>
    </xdr:to>
    <xdr:sp macro="" textlink="">
      <xdr:nvSpPr>
        <xdr:cNvPr id="106" name="楕円 105"/>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3811</xdr:rowOff>
    </xdr:to>
    <xdr:cxnSp macro="">
      <xdr:nvCxnSpPr>
        <xdr:cNvPr id="107" name="直線コネクタ 106"/>
        <xdr:cNvCxnSpPr/>
      </xdr:nvCxnSpPr>
      <xdr:spPr>
        <a:xfrm flipV="1">
          <a:off x="2908300" y="133377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31948</xdr:rowOff>
    </xdr:from>
    <xdr:ext cx="405111" cy="259045"/>
    <xdr:sp macro="" textlink="">
      <xdr:nvSpPr>
        <xdr:cNvPr id="108" name="n_1mainValue【福祉施設】&#10;有形固定資産減価償却率"/>
        <xdr:cNvSpPr txBox="1"/>
      </xdr:nvSpPr>
      <xdr:spPr>
        <a:xfrm>
          <a:off x="35820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109" name="n_2mainValue【福祉施設】&#10;有形固定資産減価償却率"/>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41"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149" name="楕円 148"/>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52070</xdr:rowOff>
    </xdr:from>
    <xdr:to>
      <xdr:col>46</xdr:col>
      <xdr:colOff>38100</xdr:colOff>
      <xdr:row>85</xdr:row>
      <xdr:rowOff>153670</xdr:rowOff>
    </xdr:to>
    <xdr:sp macro="" textlink="">
      <xdr:nvSpPr>
        <xdr:cNvPr id="150" name="楕円 149"/>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102870</xdr:rowOff>
    </xdr:to>
    <xdr:cxnSp macro="">
      <xdr:nvCxnSpPr>
        <xdr:cNvPr id="151" name="直線コネクタ 150"/>
        <xdr:cNvCxnSpPr/>
      </xdr:nvCxnSpPr>
      <xdr:spPr>
        <a:xfrm flipV="1">
          <a:off x="8750300" y="146700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138701</xdr:rowOff>
    </xdr:from>
    <xdr:ext cx="469744" cy="259045"/>
    <xdr:sp macro="" textlink="">
      <xdr:nvSpPr>
        <xdr:cNvPr id="152" name="n_1mainValue【福祉施設】&#10;一人当たり面積"/>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153"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8" name="正方形/長方形 1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9" name="正方形/長方形 1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0" name="正方形/長方形 1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1" name="正方形/長方形 1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2" name="正方形/長方形 1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3" name="正方形/長方形 1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4" name="正方形/長方形 1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5" name="正方形/長方形 1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4" name="正方形/長方形 1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5" name="正方形/長方形 1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6" name="正方形/長方形 1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7" name="正方形/長方形 1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8" name="正方形/長方形 1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9" name="正方形/長方形 1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0" name="正方形/長方形 1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1" name="正方形/長方形 2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2" name="正方形/長方形 2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3" name="正方形/長方形 2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4" name="正方形/長方形 2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5" name="正方形/長方形 2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6" name="正方形/長方形 2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7" name="正方形/長方形 2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8" name="正方形/長方形 2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9" name="正方形/長方形 2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0" name="テキスト ボックス 2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1" name="直線コネクタ 2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12" name="直線コネクタ 2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13" name="テキスト ボックス 2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4" name="直線コネクタ 2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5" name="テキスト ボックス 2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6" name="直線コネクタ 2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7" name="テキスト ボックス 2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8" name="直線コネクタ 2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9" name="テキスト ボックス 2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0" name="直線コネクタ 2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1" name="テキスト ボックス 2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2" name="直線コネクタ 2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23" name="テキスト ボックス 2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4" name="直線コネクタ 2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5" name="テキスト ボックス 2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27" name="直線コネクタ 22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2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29" name="直線コネクタ 22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3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31" name="直線コネクタ 2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23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233" name="フローチャート: 判断 23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234" name="フローチャート: 判断 23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235"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236" name="フローチャート: 判断 23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237"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8" name="テキスト ボックス 2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9" name="テキスト ボックス 2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0" name="テキスト ボックス 2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1" name="テキスト ボックス 2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2" name="テキスト ボックス 2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243" name="楕円 242"/>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244" name="楕円 243"/>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81</xdr:row>
      <xdr:rowOff>95250</xdr:rowOff>
    </xdr:to>
    <xdr:cxnSp macro="">
      <xdr:nvCxnSpPr>
        <xdr:cNvPr id="245" name="直線コネクタ 244"/>
        <xdr:cNvCxnSpPr/>
      </xdr:nvCxnSpPr>
      <xdr:spPr>
        <a:xfrm flipV="1">
          <a:off x="14592300" y="1359571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118490</xdr:rowOff>
    </xdr:from>
    <xdr:ext cx="405111" cy="259045"/>
    <xdr:sp macro="" textlink="">
      <xdr:nvSpPr>
        <xdr:cNvPr id="246" name="n_1mainValue【消防施設】&#10;有形固定資産減価償却率"/>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247" name="n_2main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8" name="正方形/長方形 2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9" name="正方形/長方形 2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0" name="正方形/長方形 2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1" name="正方形/長方形 2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2" name="正方形/長方形 2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3" name="正方形/長方形 2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4" name="正方形/長方形 2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5" name="正方形/長方形 2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6" name="テキスト ボックス 2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7" name="直線コネクタ 2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8" name="直線コネクタ 2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9" name="テキスト ボックス 2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60" name="直線コネクタ 2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61" name="テキスト ボックス 2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2" name="直線コネクタ 2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3" name="テキスト ボックス 2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4" name="直線コネクタ 2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5" name="テキスト ボックス 2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6" name="直線コネクタ 2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7" name="テキスト ボックス 2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8" name="直線コネクタ 2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9" name="テキスト ボックス 2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271" name="直線コネクタ 27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27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273" name="直線コネクタ 27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27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275" name="直線コネクタ 27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27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277" name="フローチャート: 判断 27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278" name="フローチャート: 判断 27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27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280" name="フローチャート: 判断 27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28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2" name="テキスト ボックス 2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3" name="テキスト ボックス 2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4" name="テキスト ボックス 2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5" name="テキスト ボックス 2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6" name="テキスト ボックス 2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287" name="楕円 286"/>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68835</xdr:rowOff>
    </xdr:from>
    <xdr:to>
      <xdr:col>107</xdr:col>
      <xdr:colOff>101600</xdr:colOff>
      <xdr:row>85</xdr:row>
      <xdr:rowOff>170435</xdr:rowOff>
    </xdr:to>
    <xdr:sp macro="" textlink="">
      <xdr:nvSpPr>
        <xdr:cNvPr id="288" name="楕円 287"/>
        <xdr:cNvSpPr/>
      </xdr:nvSpPr>
      <xdr:spPr>
        <a:xfrm>
          <a:off x="20383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119635</xdr:rowOff>
    </xdr:from>
    <xdr:to>
      <xdr:col>111</xdr:col>
      <xdr:colOff>177800</xdr:colOff>
      <xdr:row>85</xdr:row>
      <xdr:rowOff>127636</xdr:rowOff>
    </xdr:to>
    <xdr:cxnSp macro="">
      <xdr:nvCxnSpPr>
        <xdr:cNvPr id="289" name="直線コネクタ 288"/>
        <xdr:cNvCxnSpPr/>
      </xdr:nvCxnSpPr>
      <xdr:spPr>
        <a:xfrm>
          <a:off x="20434300" y="146928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23513</xdr:rowOff>
    </xdr:from>
    <xdr:ext cx="469744" cy="259045"/>
    <xdr:sp macro="" textlink="">
      <xdr:nvSpPr>
        <xdr:cNvPr id="290" name="n_1mainValue【消防施設】&#10;一人当たり面積"/>
        <xdr:cNvSpPr txBox="1"/>
      </xdr:nvSpPr>
      <xdr:spPr>
        <a:xfrm>
          <a:off x="21075727" y="144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15512</xdr:rowOff>
    </xdr:from>
    <xdr:ext cx="469744" cy="259045"/>
    <xdr:sp macro="" textlink="">
      <xdr:nvSpPr>
        <xdr:cNvPr id="291" name="n_2mainValue【消防施設】&#10;一人当たり面積"/>
        <xdr:cNvSpPr txBox="1"/>
      </xdr:nvSpPr>
      <xdr:spPr>
        <a:xfrm>
          <a:off x="20199427" y="1441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2" name="正方形/長方形 2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3" name="正方形/長方形 2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4" name="正方形/長方形 2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5" name="正方形/長方形 2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6" name="正方形/長方形 2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7" name="正方形/長方形 2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8" name="正方形/長方形 2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9" name="正方形/長方形 2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0" name="テキスト ボックス 2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1" name="直線コネクタ 3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2" name="直線コネクタ 3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3" name="テキスト ボックス 3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4" name="直線コネクタ 3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5" name="テキスト ボックス 3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6" name="直線コネクタ 3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7" name="テキスト ボックス 3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8" name="直線コネクタ 3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9" name="テキスト ボックス 3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0" name="直線コネクタ 3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1" name="テキスト ボックス 3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2" name="直線コネクタ 3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3" name="テキスト ボックス 3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4" name="直線コネクタ 3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5" name="テキスト ボックス 3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17" name="直線コネクタ 31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1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19" name="直線コネクタ 31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21" name="直線コネクタ 3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2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23" name="フローチャート: 判断 32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24" name="フローチャート: 判断 32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2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26" name="フローチャート: 判断 32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2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8" name="テキスト ボックス 3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9" name="テキスト ボックス 3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0" name="テキスト ボックス 3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1" name="テキスト ボックス 3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2" name="テキスト ボックス 3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333" name="楕円 332"/>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334" name="楕円 333"/>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101</xdr:row>
      <xdr:rowOff>72934</xdr:rowOff>
    </xdr:to>
    <xdr:cxnSp macro="">
      <xdr:nvCxnSpPr>
        <xdr:cNvPr id="335" name="直線コネクタ 334"/>
        <xdr:cNvCxnSpPr/>
      </xdr:nvCxnSpPr>
      <xdr:spPr>
        <a:xfrm flipV="1">
          <a:off x="14592300" y="173877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138628</xdr:rowOff>
    </xdr:from>
    <xdr:ext cx="405111" cy="259045"/>
    <xdr:sp macro="" textlink="">
      <xdr:nvSpPr>
        <xdr:cNvPr id="336" name="n_1mainValue【庁舎】&#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337" name="n_2mainValue【庁舎】&#10;有形固定資産減価償却率"/>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8" name="正方形/長方形 3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9" name="正方形/長方形 3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0" name="正方形/長方形 3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1" name="正方形/長方形 3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2" name="正方形/長方形 3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3" name="正方形/長方形 3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4" name="正方形/長方形 3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5" name="正方形/長方形 3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6" name="テキスト ボックス 3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7" name="直線コネクタ 3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8" name="直線コネクタ 3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9" name="テキスト ボックス 3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50" name="直線コネクタ 3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51" name="テキスト ボックス 3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2" name="直線コネクタ 3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3" name="テキスト ボックス 3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4" name="直線コネクタ 3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5" name="テキスト ボックス 3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6" name="直線コネクタ 3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7" name="テキスト ボックス 3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59" name="直線コネクタ 35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6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61" name="直線コネクタ 36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6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63" name="直線コネクタ 36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6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65" name="フローチャート: 判断 36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66" name="フローチャート: 判断 36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367"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68" name="フローチャート: 判断 36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369"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0" name="テキスト ボックス 3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1" name="テキスト ボックス 3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2" name="テキスト ボックス 3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3" name="テキスト ボックス 3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4" name="テキスト ボックス 3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118669</xdr:rowOff>
    </xdr:from>
    <xdr:to>
      <xdr:col>112</xdr:col>
      <xdr:colOff>38100</xdr:colOff>
      <xdr:row>103</xdr:row>
      <xdr:rowOff>48819</xdr:rowOff>
    </xdr:to>
    <xdr:sp macro="" textlink="">
      <xdr:nvSpPr>
        <xdr:cNvPr id="375" name="楕円 374"/>
        <xdr:cNvSpPr/>
      </xdr:nvSpPr>
      <xdr:spPr>
        <a:xfrm>
          <a:off x="21272500" y="176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148616</xdr:rowOff>
    </xdr:from>
    <xdr:to>
      <xdr:col>107</xdr:col>
      <xdr:colOff>101600</xdr:colOff>
      <xdr:row>103</xdr:row>
      <xdr:rowOff>78766</xdr:rowOff>
    </xdr:to>
    <xdr:sp macro="" textlink="">
      <xdr:nvSpPr>
        <xdr:cNvPr id="376" name="楕円 375"/>
        <xdr:cNvSpPr/>
      </xdr:nvSpPr>
      <xdr:spPr>
        <a:xfrm>
          <a:off x="20383500" y="176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169469</xdr:rowOff>
    </xdr:from>
    <xdr:to>
      <xdr:col>111</xdr:col>
      <xdr:colOff>177800</xdr:colOff>
      <xdr:row>103</xdr:row>
      <xdr:rowOff>27966</xdr:rowOff>
    </xdr:to>
    <xdr:cxnSp macro="">
      <xdr:nvCxnSpPr>
        <xdr:cNvPr id="377" name="直線コネクタ 376"/>
        <xdr:cNvCxnSpPr/>
      </xdr:nvCxnSpPr>
      <xdr:spPr>
        <a:xfrm flipV="1">
          <a:off x="20434300" y="1765736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65346</xdr:rowOff>
    </xdr:from>
    <xdr:ext cx="469744" cy="259045"/>
    <xdr:sp macro="" textlink="">
      <xdr:nvSpPr>
        <xdr:cNvPr id="378" name="n_1mainValue【庁舎】&#10;一人当たり面積"/>
        <xdr:cNvSpPr txBox="1"/>
      </xdr:nvSpPr>
      <xdr:spPr>
        <a:xfrm>
          <a:off x="21075727" y="173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95293</xdr:rowOff>
    </xdr:from>
    <xdr:ext cx="469744" cy="259045"/>
    <xdr:sp macro="" textlink="">
      <xdr:nvSpPr>
        <xdr:cNvPr id="379" name="n_2mainValue【庁舎】&#10;一人当たり面積"/>
        <xdr:cNvSpPr txBox="1"/>
      </xdr:nvSpPr>
      <xdr:spPr>
        <a:xfrm>
          <a:off x="20199427" y="1741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0" name="正方形/長方形 3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1" name="正方形/長方形 3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2" name="テキスト ボックス 3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ja-JP" altLang="en-US" sz="1100">
              <a:solidFill>
                <a:schemeClr val="dk1"/>
              </a:solidFill>
              <a:effectLst/>
              <a:latin typeface="+mn-lt"/>
              <a:ea typeface="+mn-ea"/>
              <a:cs typeface="+mn-cs"/>
            </a:rPr>
            <a:t>福祉施設、庁舎</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何れも</a:t>
          </a:r>
          <a:r>
            <a:rPr kumimoji="1" lang="en-US" altLang="ja-JP" sz="1100">
              <a:solidFill>
                <a:schemeClr val="dk1"/>
              </a:solidFill>
              <a:effectLst/>
              <a:latin typeface="+mn-lt"/>
              <a:ea typeface="+mn-ea"/>
              <a:cs typeface="+mn-cs"/>
            </a:rPr>
            <a:t>1970</a:t>
          </a:r>
          <a:r>
            <a:rPr kumimoji="1" lang="ja-JP" altLang="en-US" sz="1100">
              <a:solidFill>
                <a:schemeClr val="dk1"/>
              </a:solidFill>
              <a:effectLst/>
              <a:latin typeface="+mn-lt"/>
              <a:ea typeface="+mn-ea"/>
              <a:cs typeface="+mn-cs"/>
            </a:rPr>
            <a:t>年代に建築された建物であるためである。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津軽ダム建設に伴う</a:t>
          </a:r>
          <a:r>
            <a:rPr kumimoji="1" lang="ja-JP" altLang="en-US" sz="1100">
              <a:solidFill>
                <a:schemeClr val="dk1"/>
              </a:solidFill>
              <a:effectLst/>
              <a:latin typeface="+mn-lt"/>
              <a:ea typeface="+mn-ea"/>
              <a:cs typeface="+mn-cs"/>
            </a:rPr>
            <a:t>水没者の村外移転による</a:t>
          </a:r>
          <a:r>
            <a:rPr kumimoji="1" lang="ja-JP" altLang="ja-JP" sz="1100">
              <a:solidFill>
                <a:schemeClr val="dk1"/>
              </a:solidFill>
              <a:effectLst/>
              <a:latin typeface="+mn-lt"/>
              <a:ea typeface="+mn-ea"/>
              <a:cs typeface="+mn-cs"/>
            </a:rPr>
            <a:t>人口の減少や高齢化の進展</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ysClr val="windowText" lastClr="000000"/>
              </a:solidFill>
              <a:effectLst/>
              <a:latin typeface="+mn-lt"/>
              <a:ea typeface="+mn-ea"/>
              <a:cs typeface="+mn-cs"/>
            </a:rPr>
            <a:t>39.3</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に加え、主要産業がないこと等により、財政基盤が弱く、類似団体平均を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ポイント下回っている。事業の選択と集中に努めるともに民間委託等による行政の効率化に努め、財政の健全化を図る。</a:t>
          </a:r>
          <a:r>
            <a:rPr kumimoji="1" lang="ja-JP" altLang="ja-JP" sz="1100">
              <a:solidFill>
                <a:sysClr val="windowText" lastClr="000000"/>
              </a:solidFill>
              <a:effectLst/>
              <a:latin typeface="+mn-lt"/>
              <a:ea typeface="+mn-ea"/>
              <a:cs typeface="+mn-cs"/>
            </a:rPr>
            <a:t>税の徴収率は現年、滞納分含め前年度を上回っているも、滞納整理機構等を積極的に活用し徴収強化を図る。</a:t>
          </a:r>
          <a:endParaRPr lang="ja-JP" altLang="ja-JP" sz="1400">
            <a:solidFill>
              <a:sysClr val="windowText" lastClr="000000"/>
            </a:solidFill>
            <a:effectLst/>
          </a:endParaRPr>
        </a:p>
        <a:p>
          <a:r>
            <a:rPr kumimoji="1"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165100</xdr:rowOff>
    </xdr:to>
    <xdr:cxnSp macro="">
      <xdr:nvCxnSpPr>
        <xdr:cNvPr id="68" name="直線コネクタ 67"/>
        <xdr:cNvCxnSpPr/>
      </xdr:nvCxnSpPr>
      <xdr:spPr>
        <a:xfrm flipV="1">
          <a:off x="4114800" y="76928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分母となる経常一般財源等は地方交付税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臨財債を含む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の落込みにより前年度比</a:t>
          </a:r>
          <a:r>
            <a:rPr kumimoji="1" lang="en-US" altLang="ja-JP" sz="1100">
              <a:solidFill>
                <a:sysClr val="windowText" lastClr="000000"/>
              </a:solidFill>
              <a:effectLst/>
              <a:latin typeface="+mn-lt"/>
              <a:ea typeface="+mn-ea"/>
              <a:cs typeface="+mn-cs"/>
            </a:rPr>
            <a:t>65,598</a:t>
          </a:r>
          <a:r>
            <a:rPr kumimoji="1" lang="ja-JP" altLang="ja-JP" sz="1100">
              <a:solidFill>
                <a:sysClr val="windowText" lastClr="000000"/>
              </a:solidFill>
              <a:effectLst/>
              <a:latin typeface="+mn-lt"/>
              <a:ea typeface="+mn-ea"/>
              <a:cs typeface="+mn-cs"/>
            </a:rPr>
            <a:t>千円の減とな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、分子となる繰出金、物件費、補助費等充当経常一般財源が前年度比</a:t>
          </a:r>
          <a:r>
            <a:rPr kumimoji="1" lang="en-US" altLang="ja-JP" sz="1100">
              <a:solidFill>
                <a:sysClr val="windowText" lastClr="000000"/>
              </a:solidFill>
              <a:effectLst/>
              <a:latin typeface="+mn-lt"/>
              <a:ea typeface="+mn-ea"/>
              <a:cs typeface="+mn-cs"/>
            </a:rPr>
            <a:t>10,081</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となったことから、前年度よりも</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66</xdr:row>
      <xdr:rowOff>127363</xdr:rowOff>
    </xdr:to>
    <xdr:cxnSp macro="">
      <xdr:nvCxnSpPr>
        <xdr:cNvPr id="133" name="直線コネクタ 132"/>
        <xdr:cNvCxnSpPr/>
      </xdr:nvCxnSpPr>
      <xdr:spPr>
        <a:xfrm>
          <a:off x="4114800" y="1125002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105773</xdr:rowOff>
    </xdr:from>
    <xdr:to>
      <xdr:col>19</xdr:col>
      <xdr:colOff>133350</xdr:colOff>
      <xdr:row>66</xdr:row>
      <xdr:rowOff>3266</xdr:rowOff>
    </xdr:to>
    <xdr:cxnSp macro="">
      <xdr:nvCxnSpPr>
        <xdr:cNvPr id="136" name="直線コネクタ 135"/>
        <xdr:cNvCxnSpPr/>
      </xdr:nvCxnSpPr>
      <xdr:spPr>
        <a:xfrm flipV="1">
          <a:off x="3225800" y="112500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74749</xdr:rowOff>
    </xdr:from>
    <xdr:to>
      <xdr:col>15</xdr:col>
      <xdr:colOff>82550</xdr:colOff>
      <xdr:row>66</xdr:row>
      <xdr:rowOff>3266</xdr:rowOff>
    </xdr:to>
    <xdr:cxnSp macro="">
      <xdr:nvCxnSpPr>
        <xdr:cNvPr id="139" name="直線コネクタ 138"/>
        <xdr:cNvCxnSpPr/>
      </xdr:nvCxnSpPr>
      <xdr:spPr>
        <a:xfrm>
          <a:off x="2336800" y="112189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74749</xdr:rowOff>
    </xdr:to>
    <xdr:cxnSp macro="">
      <xdr:nvCxnSpPr>
        <xdr:cNvPr id="142" name="直線コネクタ 141"/>
        <xdr:cNvCxnSpPr/>
      </xdr:nvCxnSpPr>
      <xdr:spPr>
        <a:xfrm>
          <a:off x="1447800" y="111052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76563</xdr:rowOff>
    </xdr:from>
    <xdr:to>
      <xdr:col>23</xdr:col>
      <xdr:colOff>184150</xdr:colOff>
      <xdr:row>67</xdr:row>
      <xdr:rowOff>6713</xdr:rowOff>
    </xdr:to>
    <xdr:sp macro="" textlink="">
      <xdr:nvSpPr>
        <xdr:cNvPr id="152" name="楕円 151"/>
        <xdr:cNvSpPr/>
      </xdr:nvSpPr>
      <xdr:spPr>
        <a:xfrm>
          <a:off x="49022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48640</xdr:rowOff>
    </xdr:from>
    <xdr:ext cx="762000" cy="259045"/>
    <xdr:sp macro="" textlink="">
      <xdr:nvSpPr>
        <xdr:cNvPr id="153" name="財政構造の弾力性該当値テキスト"/>
        <xdr:cNvSpPr txBox="1"/>
      </xdr:nvSpPr>
      <xdr:spPr>
        <a:xfrm>
          <a:off x="5041900" y="1136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54973</xdr:rowOff>
    </xdr:from>
    <xdr:to>
      <xdr:col>19</xdr:col>
      <xdr:colOff>184150</xdr:colOff>
      <xdr:row>65</xdr:row>
      <xdr:rowOff>156573</xdr:rowOff>
    </xdr:to>
    <xdr:sp macro="" textlink="">
      <xdr:nvSpPr>
        <xdr:cNvPr id="154" name="楕円 153"/>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141350</xdr:rowOff>
    </xdr:from>
    <xdr:ext cx="736600" cy="259045"/>
    <xdr:sp macro="" textlink="">
      <xdr:nvSpPr>
        <xdr:cNvPr id="155" name="テキスト ボックス 154"/>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123916</xdr:rowOff>
    </xdr:from>
    <xdr:to>
      <xdr:col>15</xdr:col>
      <xdr:colOff>133350</xdr:colOff>
      <xdr:row>66</xdr:row>
      <xdr:rowOff>54066</xdr:rowOff>
    </xdr:to>
    <xdr:sp macro="" textlink="">
      <xdr:nvSpPr>
        <xdr:cNvPr id="156" name="楕円 155"/>
        <xdr:cNvSpPr/>
      </xdr:nvSpPr>
      <xdr:spPr>
        <a:xfrm>
          <a:off x="3175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38843</xdr:rowOff>
    </xdr:from>
    <xdr:ext cx="762000" cy="259045"/>
    <xdr:sp macro="" textlink="">
      <xdr:nvSpPr>
        <xdr:cNvPr id="157" name="テキスト ボックス 156"/>
        <xdr:cNvSpPr txBox="1"/>
      </xdr:nvSpPr>
      <xdr:spPr>
        <a:xfrm>
          <a:off x="2844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23949</xdr:rowOff>
    </xdr:from>
    <xdr:to>
      <xdr:col>11</xdr:col>
      <xdr:colOff>82550</xdr:colOff>
      <xdr:row>65</xdr:row>
      <xdr:rowOff>125549</xdr:rowOff>
    </xdr:to>
    <xdr:sp macro="" textlink="">
      <xdr:nvSpPr>
        <xdr:cNvPr id="158" name="楕円 157"/>
        <xdr:cNvSpPr/>
      </xdr:nvSpPr>
      <xdr:spPr>
        <a:xfrm>
          <a:off x="2286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110326</xdr:rowOff>
    </xdr:from>
    <xdr:ext cx="762000" cy="259045"/>
    <xdr:sp macro="" textlink="">
      <xdr:nvSpPr>
        <xdr:cNvPr id="159" name="テキスト ボックス 158"/>
        <xdr:cNvSpPr txBox="1"/>
      </xdr:nvSpPr>
      <xdr:spPr>
        <a:xfrm>
          <a:off x="1955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0" name="楕円 159"/>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168020</xdr:rowOff>
    </xdr:from>
    <xdr:ext cx="762000" cy="259045"/>
    <xdr:sp macro="" textlink="">
      <xdr:nvSpPr>
        <xdr:cNvPr id="161" name="テキスト ボックス 160"/>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人口が少ないことから、人口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人当たりの経費が高くなる傾向になる。今後も定員管理・給与の適正化及び経費の合理化に努める。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154760</xdr:rowOff>
    </xdr:from>
    <xdr:to>
      <xdr:col>23</xdr:col>
      <xdr:colOff>133350</xdr:colOff>
      <xdr:row>84</xdr:row>
      <xdr:rowOff>11033</xdr:rowOff>
    </xdr:to>
    <xdr:cxnSp macro="">
      <xdr:nvCxnSpPr>
        <xdr:cNvPr id="197" name="直線コネクタ 196"/>
        <xdr:cNvCxnSpPr/>
      </xdr:nvCxnSpPr>
      <xdr:spPr>
        <a:xfrm flipV="1">
          <a:off x="4114800" y="14385110"/>
          <a:ext cx="8382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131147</xdr:rowOff>
    </xdr:from>
    <xdr:to>
      <xdr:col>19</xdr:col>
      <xdr:colOff>133350</xdr:colOff>
      <xdr:row>84</xdr:row>
      <xdr:rowOff>11033</xdr:rowOff>
    </xdr:to>
    <xdr:cxnSp macro="">
      <xdr:nvCxnSpPr>
        <xdr:cNvPr id="200" name="直線コネクタ 199"/>
        <xdr:cNvCxnSpPr/>
      </xdr:nvCxnSpPr>
      <xdr:spPr>
        <a:xfrm>
          <a:off x="3225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63424</xdr:rowOff>
    </xdr:from>
    <xdr:to>
      <xdr:col>15</xdr:col>
      <xdr:colOff>82550</xdr:colOff>
      <xdr:row>83</xdr:row>
      <xdr:rowOff>131147</xdr:rowOff>
    </xdr:to>
    <xdr:cxnSp macro="">
      <xdr:nvCxnSpPr>
        <xdr:cNvPr id="203" name="直線コネクタ 202"/>
        <xdr:cNvCxnSpPr/>
      </xdr:nvCxnSpPr>
      <xdr:spPr>
        <a:xfrm>
          <a:off x="2336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8646</xdr:rowOff>
    </xdr:from>
    <xdr:to>
      <xdr:col>11</xdr:col>
      <xdr:colOff>31750</xdr:colOff>
      <xdr:row>83</xdr:row>
      <xdr:rowOff>63424</xdr:rowOff>
    </xdr:to>
    <xdr:cxnSp macro="">
      <xdr:nvCxnSpPr>
        <xdr:cNvPr id="206" name="直線コネクタ 205"/>
        <xdr:cNvCxnSpPr/>
      </xdr:nvCxnSpPr>
      <xdr:spPr>
        <a:xfrm>
          <a:off x="1447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103960</xdr:rowOff>
    </xdr:from>
    <xdr:to>
      <xdr:col>23</xdr:col>
      <xdr:colOff>184150</xdr:colOff>
      <xdr:row>84</xdr:row>
      <xdr:rowOff>34110</xdr:rowOff>
    </xdr:to>
    <xdr:sp macro="" textlink="">
      <xdr:nvSpPr>
        <xdr:cNvPr id="216" name="楕円 215"/>
        <xdr:cNvSpPr/>
      </xdr:nvSpPr>
      <xdr:spPr>
        <a:xfrm>
          <a:off x="49022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76037</xdr:rowOff>
    </xdr:from>
    <xdr:ext cx="762000" cy="259045"/>
    <xdr:sp macro="" textlink="">
      <xdr:nvSpPr>
        <xdr:cNvPr id="217" name="人件費・物件費等の状況該当値テキスト"/>
        <xdr:cNvSpPr txBox="1"/>
      </xdr:nvSpPr>
      <xdr:spPr>
        <a:xfrm>
          <a:off x="5041900" y="143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131683</xdr:rowOff>
    </xdr:from>
    <xdr:to>
      <xdr:col>19</xdr:col>
      <xdr:colOff>184150</xdr:colOff>
      <xdr:row>84</xdr:row>
      <xdr:rowOff>61833</xdr:rowOff>
    </xdr:to>
    <xdr:sp macro="" textlink="">
      <xdr:nvSpPr>
        <xdr:cNvPr id="218" name="楕円 217"/>
        <xdr:cNvSpPr/>
      </xdr:nvSpPr>
      <xdr:spPr>
        <a:xfrm>
          <a:off x="4064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46610</xdr:rowOff>
    </xdr:from>
    <xdr:ext cx="736600" cy="259045"/>
    <xdr:sp macro="" textlink="">
      <xdr:nvSpPr>
        <xdr:cNvPr id="219" name="テキスト ボックス 218"/>
        <xdr:cNvSpPr txBox="1"/>
      </xdr:nvSpPr>
      <xdr:spPr>
        <a:xfrm>
          <a:off x="3733800" y="1444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80347</xdr:rowOff>
    </xdr:from>
    <xdr:to>
      <xdr:col>15</xdr:col>
      <xdr:colOff>133350</xdr:colOff>
      <xdr:row>84</xdr:row>
      <xdr:rowOff>10497</xdr:rowOff>
    </xdr:to>
    <xdr:sp macro="" textlink="">
      <xdr:nvSpPr>
        <xdr:cNvPr id="220" name="楕円 219"/>
        <xdr:cNvSpPr/>
      </xdr:nvSpPr>
      <xdr:spPr>
        <a:xfrm>
          <a:off x="3175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166724</xdr:rowOff>
    </xdr:from>
    <xdr:ext cx="762000" cy="259045"/>
    <xdr:sp macro="" textlink="">
      <xdr:nvSpPr>
        <xdr:cNvPr id="221" name="テキスト ボックス 220"/>
        <xdr:cNvSpPr txBox="1"/>
      </xdr:nvSpPr>
      <xdr:spPr>
        <a:xfrm>
          <a:off x="2844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12624</xdr:rowOff>
    </xdr:from>
    <xdr:to>
      <xdr:col>11</xdr:col>
      <xdr:colOff>82550</xdr:colOff>
      <xdr:row>83</xdr:row>
      <xdr:rowOff>114224</xdr:rowOff>
    </xdr:to>
    <xdr:sp macro="" textlink="">
      <xdr:nvSpPr>
        <xdr:cNvPr id="222" name="楕円 221"/>
        <xdr:cNvSpPr/>
      </xdr:nvSpPr>
      <xdr:spPr>
        <a:xfrm>
          <a:off x="2286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99001</xdr:rowOff>
    </xdr:from>
    <xdr:ext cx="762000" cy="259045"/>
    <xdr:sp macro="" textlink="">
      <xdr:nvSpPr>
        <xdr:cNvPr id="223" name="テキスト ボックス 222"/>
        <xdr:cNvSpPr txBox="1"/>
      </xdr:nvSpPr>
      <xdr:spPr>
        <a:xfrm>
          <a:off x="1955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129296</xdr:rowOff>
    </xdr:from>
    <xdr:to>
      <xdr:col>7</xdr:col>
      <xdr:colOff>31750</xdr:colOff>
      <xdr:row>83</xdr:row>
      <xdr:rowOff>59446</xdr:rowOff>
    </xdr:to>
    <xdr:sp macro="" textlink="">
      <xdr:nvSpPr>
        <xdr:cNvPr id="224" name="楕円 223"/>
        <xdr:cNvSpPr/>
      </xdr:nvSpPr>
      <xdr:spPr>
        <a:xfrm>
          <a:off x="1397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44223</xdr:rowOff>
    </xdr:from>
    <xdr:ext cx="762000" cy="259045"/>
    <xdr:sp macro="" textlink="">
      <xdr:nvSpPr>
        <xdr:cNvPr id="225" name="テキスト ボックス 224"/>
        <xdr:cNvSpPr txBox="1"/>
      </xdr:nvSpPr>
      <xdr:spPr>
        <a:xfrm>
          <a:off x="1066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国との比較では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ポイント、類似団体平均値との比較でも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5" name="直線コネクタ 254"/>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161925</xdr:rowOff>
    </xdr:to>
    <xdr:cxnSp macro="">
      <xdr:nvCxnSpPr>
        <xdr:cNvPr id="258" name="直線コネクタ 257"/>
        <xdr:cNvCxnSpPr/>
      </xdr:nvCxnSpPr>
      <xdr:spPr>
        <a:xfrm flipV="1">
          <a:off x="15290800" y="147497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95568</xdr:rowOff>
    </xdr:from>
    <xdr:to>
      <xdr:col>72</xdr:col>
      <xdr:colOff>203200</xdr:colOff>
      <xdr:row>86</xdr:row>
      <xdr:rowOff>161925</xdr:rowOff>
    </xdr:to>
    <xdr:cxnSp macro="">
      <xdr:nvCxnSpPr>
        <xdr:cNvPr id="261" name="直線コネクタ 260"/>
        <xdr:cNvCxnSpPr/>
      </xdr:nvCxnSpPr>
      <xdr:spPr>
        <a:xfrm>
          <a:off x="14401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149861</xdr:rowOff>
    </xdr:to>
    <xdr:cxnSp macro="">
      <xdr:nvCxnSpPr>
        <xdr:cNvPr id="264" name="直線コネクタ 263"/>
        <xdr:cNvCxnSpPr/>
      </xdr:nvCxnSpPr>
      <xdr:spPr>
        <a:xfrm flipV="1">
          <a:off x="13512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4" name="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5"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7" name="テキスト ボックス 27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9" name="テキスト ボックス 278"/>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80" name="楕円 279"/>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156545</xdr:rowOff>
    </xdr:from>
    <xdr:ext cx="762000" cy="259045"/>
    <xdr:sp macro="" textlink="">
      <xdr:nvSpPr>
        <xdr:cNvPr id="281" name="テキスト ボックス 280"/>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2" name="楕円 28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3" name="テキスト ボックス 28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人口が少ない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7.85</a:t>
          </a:r>
          <a:r>
            <a:rPr kumimoji="1" lang="ja-JP" altLang="ja-JP" sz="1100">
              <a:solidFill>
                <a:schemeClr val="dk1"/>
              </a:solidFill>
              <a:effectLst/>
              <a:latin typeface="+mn-lt"/>
              <a:ea typeface="+mn-ea"/>
              <a:cs typeface="+mn-cs"/>
            </a:rPr>
            <a:t>人多い結果となっている。人口は少ないものの、仕事の種類は同じであることから、住民サービスの維持向上も考慮しながら、</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月に策定した「西目屋村定員適正化計画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」に基づき計画期間</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人削減を目標とする。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141694</xdr:rowOff>
    </xdr:from>
    <xdr:to>
      <xdr:col>81</xdr:col>
      <xdr:colOff>44450</xdr:colOff>
      <xdr:row>62</xdr:row>
      <xdr:rowOff>153035</xdr:rowOff>
    </xdr:to>
    <xdr:cxnSp macro="">
      <xdr:nvCxnSpPr>
        <xdr:cNvPr id="315" name="直線コネクタ 314"/>
        <xdr:cNvCxnSpPr/>
      </xdr:nvCxnSpPr>
      <xdr:spPr>
        <a:xfrm>
          <a:off x="16179800" y="10771594"/>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103810</xdr:rowOff>
    </xdr:from>
    <xdr:to>
      <xdr:col>77</xdr:col>
      <xdr:colOff>44450</xdr:colOff>
      <xdr:row>62</xdr:row>
      <xdr:rowOff>141694</xdr:rowOff>
    </xdr:to>
    <xdr:cxnSp macro="">
      <xdr:nvCxnSpPr>
        <xdr:cNvPr id="318" name="直線コネクタ 317"/>
        <xdr:cNvCxnSpPr/>
      </xdr:nvCxnSpPr>
      <xdr:spPr>
        <a:xfrm>
          <a:off x="15290800" y="10733710"/>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63754</xdr:rowOff>
    </xdr:from>
    <xdr:to>
      <xdr:col>72</xdr:col>
      <xdr:colOff>203200</xdr:colOff>
      <xdr:row>62</xdr:row>
      <xdr:rowOff>103810</xdr:rowOff>
    </xdr:to>
    <xdr:cxnSp macro="">
      <xdr:nvCxnSpPr>
        <xdr:cNvPr id="321" name="直線コネクタ 320"/>
        <xdr:cNvCxnSpPr/>
      </xdr:nvCxnSpPr>
      <xdr:spPr>
        <a:xfrm>
          <a:off x="14401800" y="10693654"/>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57480</xdr:rowOff>
    </xdr:from>
    <xdr:to>
      <xdr:col>68</xdr:col>
      <xdr:colOff>152400</xdr:colOff>
      <xdr:row>62</xdr:row>
      <xdr:rowOff>63754</xdr:rowOff>
    </xdr:to>
    <xdr:cxnSp macro="">
      <xdr:nvCxnSpPr>
        <xdr:cNvPr id="324" name="直線コネクタ 323"/>
        <xdr:cNvCxnSpPr/>
      </xdr:nvCxnSpPr>
      <xdr:spPr>
        <a:xfrm>
          <a:off x="13512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4" name="楕円 333"/>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35"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90894</xdr:rowOff>
    </xdr:from>
    <xdr:to>
      <xdr:col>77</xdr:col>
      <xdr:colOff>95250</xdr:colOff>
      <xdr:row>63</xdr:row>
      <xdr:rowOff>21044</xdr:rowOff>
    </xdr:to>
    <xdr:sp macro="" textlink="">
      <xdr:nvSpPr>
        <xdr:cNvPr id="336" name="楕円 335"/>
        <xdr:cNvSpPr/>
      </xdr:nvSpPr>
      <xdr:spPr>
        <a:xfrm>
          <a:off x="161290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5821</xdr:rowOff>
    </xdr:from>
    <xdr:ext cx="736600" cy="259045"/>
    <xdr:sp macro="" textlink="">
      <xdr:nvSpPr>
        <xdr:cNvPr id="337" name="テキスト ボックス 336"/>
        <xdr:cNvSpPr txBox="1"/>
      </xdr:nvSpPr>
      <xdr:spPr>
        <a:xfrm>
          <a:off x="15798800" y="1080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53010</xdr:rowOff>
    </xdr:from>
    <xdr:to>
      <xdr:col>73</xdr:col>
      <xdr:colOff>44450</xdr:colOff>
      <xdr:row>62</xdr:row>
      <xdr:rowOff>154610</xdr:rowOff>
    </xdr:to>
    <xdr:sp macro="" textlink="">
      <xdr:nvSpPr>
        <xdr:cNvPr id="338" name="楕円 337"/>
        <xdr:cNvSpPr/>
      </xdr:nvSpPr>
      <xdr:spPr>
        <a:xfrm>
          <a:off x="15240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139387</xdr:rowOff>
    </xdr:from>
    <xdr:ext cx="762000" cy="259045"/>
    <xdr:sp macro="" textlink="">
      <xdr:nvSpPr>
        <xdr:cNvPr id="339" name="テキスト ボックス 338"/>
        <xdr:cNvSpPr txBox="1"/>
      </xdr:nvSpPr>
      <xdr:spPr>
        <a:xfrm>
          <a:off x="14909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12954</xdr:rowOff>
    </xdr:from>
    <xdr:to>
      <xdr:col>68</xdr:col>
      <xdr:colOff>203200</xdr:colOff>
      <xdr:row>62</xdr:row>
      <xdr:rowOff>114554</xdr:rowOff>
    </xdr:to>
    <xdr:sp macro="" textlink="">
      <xdr:nvSpPr>
        <xdr:cNvPr id="340" name="楕円 339"/>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41" name="テキスト ボックス 340"/>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6680</xdr:rowOff>
    </xdr:from>
    <xdr:to>
      <xdr:col>64</xdr:col>
      <xdr:colOff>152400</xdr:colOff>
      <xdr:row>62</xdr:row>
      <xdr:rowOff>108280</xdr:rowOff>
    </xdr:to>
    <xdr:sp macro="" textlink="">
      <xdr:nvSpPr>
        <xdr:cNvPr id="342" name="楕円 341"/>
        <xdr:cNvSpPr/>
      </xdr:nvSpPr>
      <xdr:spPr>
        <a:xfrm>
          <a:off x="13462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93057</xdr:rowOff>
    </xdr:from>
    <xdr:ext cx="762000" cy="259045"/>
    <xdr:sp macro="" textlink="">
      <xdr:nvSpPr>
        <xdr:cNvPr id="343" name="テキスト ボックス 342"/>
        <xdr:cNvSpPr txBox="1"/>
      </xdr:nvSpPr>
      <xdr:spPr>
        <a:xfrm>
          <a:off x="13131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実質公債費比率は類似団体平均値を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ポイント上回る。また、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年度に借入を行った過疎対策事業債</a:t>
          </a:r>
          <a:r>
            <a:rPr kumimoji="1" lang="ja-JP" altLang="en-US" sz="1100">
              <a:solidFill>
                <a:sysClr val="windowText" lastClr="000000"/>
              </a:solidFill>
              <a:effectLst/>
              <a:latin typeface="+mn-lt"/>
              <a:ea typeface="+mn-ea"/>
              <a:cs typeface="+mn-cs"/>
            </a:rPr>
            <a:t>や災害復旧事業債</a:t>
          </a:r>
          <a:r>
            <a:rPr kumimoji="1" lang="ja-JP" altLang="ja-JP" sz="1100">
              <a:solidFill>
                <a:sysClr val="windowText" lastClr="000000"/>
              </a:solidFill>
              <a:effectLst/>
              <a:latin typeface="+mn-lt"/>
              <a:ea typeface="+mn-ea"/>
              <a:cs typeface="+mn-cs"/>
            </a:rPr>
            <a:t>の元金償還が始まった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と数値は変わらない</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引き続き公債費の適正化に努める。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4233</xdr:rowOff>
    </xdr:to>
    <xdr:cxnSp macro="">
      <xdr:nvCxnSpPr>
        <xdr:cNvPr id="376" name="直線コネクタ 375"/>
        <xdr:cNvCxnSpPr/>
      </xdr:nvCxnSpPr>
      <xdr:spPr>
        <a:xfrm>
          <a:off x="16179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79" name="直線コネクタ 378"/>
        <xdr:cNvCxnSpPr/>
      </xdr:nvCxnSpPr>
      <xdr:spPr>
        <a:xfrm>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135467</xdr:rowOff>
    </xdr:to>
    <xdr:cxnSp macro="">
      <xdr:nvCxnSpPr>
        <xdr:cNvPr id="382" name="直線コネクタ 381"/>
        <xdr:cNvCxnSpPr/>
      </xdr:nvCxnSpPr>
      <xdr:spPr>
        <a:xfrm>
          <a:off x="14401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52494</xdr:rowOff>
    </xdr:to>
    <xdr:cxnSp macro="">
      <xdr:nvCxnSpPr>
        <xdr:cNvPr id="385" name="直線コネクタ 384"/>
        <xdr:cNvCxnSpPr/>
      </xdr:nvCxnSpPr>
      <xdr:spPr>
        <a:xfrm flipV="1">
          <a:off x="13512800" y="74997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95" name="楕円 394"/>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396"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397" name="楕円 396"/>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398" name="テキスト ボックス 397"/>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399" name="楕円 398"/>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0" name="テキスト ボックス 399"/>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1" name="楕円 400"/>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2" name="テキスト ボックス 401"/>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3" name="楕円 402"/>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4" name="テキスト ボックス 403"/>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将来負担額を上回る基金等充当可能財源等があったことから、前年度に引き続き数値は皆無であった。今後とも将来負担の抑制に努める。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ポイント増となり、類似団体平均値との比較でも</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ポイント上回っている。人件費の決算額及び人件費充当経常一般財源ともに前年度を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分母となる経常一般財源が減ったことにより悪化したものであるが、退職者の不補充等今後も人件費の抑制に努める。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3556</xdr:rowOff>
    </xdr:to>
    <xdr:cxnSp macro="">
      <xdr:nvCxnSpPr>
        <xdr:cNvPr id="64" name="直線コネクタ 63"/>
        <xdr:cNvCxnSpPr/>
      </xdr:nvCxnSpPr>
      <xdr:spPr>
        <a:xfrm>
          <a:off x="3987800" y="6413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69850</xdr:rowOff>
    </xdr:to>
    <xdr:cxnSp macro="">
      <xdr:nvCxnSpPr>
        <xdr:cNvPr id="67" name="直線コネクタ 66"/>
        <xdr:cNvCxnSpPr/>
      </xdr:nvCxnSpPr>
      <xdr:spPr>
        <a:xfrm>
          <a:off x="3098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56134</xdr:rowOff>
    </xdr:to>
    <xdr:cxnSp macro="">
      <xdr:nvCxnSpPr>
        <xdr:cNvPr id="70" name="直線コネクタ 69"/>
        <xdr:cNvCxnSpPr/>
      </xdr:nvCxnSpPr>
      <xdr:spPr>
        <a:xfrm flipV="1">
          <a:off x="2209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37</xdr:row>
      <xdr:rowOff>56134</xdr:rowOff>
    </xdr:to>
    <xdr:cxnSp macro="">
      <xdr:nvCxnSpPr>
        <xdr:cNvPr id="73" name="直線コネクタ 72"/>
        <xdr:cNvCxnSpPr/>
      </xdr:nvCxnSpPr>
      <xdr:spPr>
        <a:xfrm>
          <a:off x="1320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ポイント増となり、類似団体平均値との比較でも</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ポイント上回っている。物件費の決算額</a:t>
          </a:r>
          <a:r>
            <a:rPr kumimoji="1" lang="ja-JP" altLang="en-US" sz="1100">
              <a:solidFill>
                <a:sysClr val="windowText" lastClr="000000"/>
              </a:solidFill>
              <a:effectLst/>
              <a:latin typeface="+mn-lt"/>
              <a:ea typeface="+mn-ea"/>
              <a:cs typeface="+mn-cs"/>
            </a:rPr>
            <a:t>は前年度を下回っているものの、</a:t>
          </a:r>
          <a:r>
            <a:rPr kumimoji="1" lang="ja-JP" altLang="ja-JP" sz="1100">
              <a:solidFill>
                <a:sysClr val="windowText" lastClr="000000"/>
              </a:solidFill>
              <a:effectLst/>
              <a:latin typeface="+mn-lt"/>
              <a:ea typeface="+mn-ea"/>
              <a:cs typeface="+mn-cs"/>
            </a:rPr>
            <a:t>充当経常一般財源</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、分母となる経常一般財源が減ったことにより悪化したものであるが、今後もコスト削減に努める。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148227</xdr:rowOff>
    </xdr:to>
    <xdr:cxnSp macro="">
      <xdr:nvCxnSpPr>
        <xdr:cNvPr id="127" name="直線コネクタ 126"/>
        <xdr:cNvCxnSpPr/>
      </xdr:nvCxnSpPr>
      <xdr:spPr>
        <a:xfrm>
          <a:off x="15671800" y="29779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17</xdr:row>
      <xdr:rowOff>63319</xdr:rowOff>
    </xdr:to>
    <xdr:cxnSp macro="">
      <xdr:nvCxnSpPr>
        <xdr:cNvPr id="130" name="直線コネクタ 129"/>
        <xdr:cNvCxnSpPr/>
      </xdr:nvCxnSpPr>
      <xdr:spPr>
        <a:xfrm>
          <a:off x="14782800" y="2971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162923</xdr:rowOff>
    </xdr:from>
    <xdr:to>
      <xdr:col>73</xdr:col>
      <xdr:colOff>180975</xdr:colOff>
      <xdr:row>17</xdr:row>
      <xdr:rowOff>56787</xdr:rowOff>
    </xdr:to>
    <xdr:cxnSp macro="">
      <xdr:nvCxnSpPr>
        <xdr:cNvPr id="133" name="直線コネクタ 132"/>
        <xdr:cNvCxnSpPr/>
      </xdr:nvCxnSpPr>
      <xdr:spPr>
        <a:xfrm>
          <a:off x="13893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16</xdr:row>
      <xdr:rowOff>162923</xdr:rowOff>
    </xdr:to>
    <xdr:cxnSp macro="">
      <xdr:nvCxnSpPr>
        <xdr:cNvPr id="136" name="直線コネクタ 135"/>
        <xdr:cNvCxnSpPr/>
      </xdr:nvCxnSpPr>
      <xdr:spPr>
        <a:xfrm>
          <a:off x="13004800" y="27167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97427</xdr:rowOff>
    </xdr:from>
    <xdr:to>
      <xdr:col>82</xdr:col>
      <xdr:colOff>158750</xdr:colOff>
      <xdr:row>18</xdr:row>
      <xdr:rowOff>27577</xdr:rowOff>
    </xdr:to>
    <xdr:sp macro="" textlink="">
      <xdr:nvSpPr>
        <xdr:cNvPr id="146" name="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48" name="楕円 147"/>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49" name="テキスト ボックス 148"/>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0" name="楕円 149"/>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92364</xdr:rowOff>
    </xdr:from>
    <xdr:ext cx="762000" cy="259045"/>
    <xdr:sp macro="" textlink="">
      <xdr:nvSpPr>
        <xdr:cNvPr id="151" name="テキスト ボックス 150"/>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112123</xdr:rowOff>
    </xdr:from>
    <xdr:to>
      <xdr:col>69</xdr:col>
      <xdr:colOff>142875</xdr:colOff>
      <xdr:row>17</xdr:row>
      <xdr:rowOff>42273</xdr:rowOff>
    </xdr:to>
    <xdr:sp macro="" textlink="">
      <xdr:nvSpPr>
        <xdr:cNvPr id="152" name="楕円 151"/>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27050</xdr:rowOff>
    </xdr:from>
    <xdr:ext cx="762000" cy="259045"/>
    <xdr:sp macro="" textlink="">
      <xdr:nvSpPr>
        <xdr:cNvPr id="153" name="テキスト ボックス 152"/>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54" name="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55" name="テキスト ボックス 154"/>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看板政策の一つとして、子ども医療費の完全無料化をはじめとした子育て支援対策の充実を図ってきたことから、類似団体平均値を上回っている。特に</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年度は保育料の完全無料化をスタートしたことから、前年度比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ポイント増となり、その傾向は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年度以降も同様である。類似団体平均値との比較でも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ポイント上回っている。少子化対策は喫緊の課題であることから、予算の選択と集中を進め、財源の確保に努める。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76200</xdr:rowOff>
    </xdr:to>
    <xdr:cxnSp macro="">
      <xdr:nvCxnSpPr>
        <xdr:cNvPr id="187" name="直線コネクタ 186"/>
        <xdr:cNvCxnSpPr/>
      </xdr:nvCxnSpPr>
      <xdr:spPr>
        <a:xfrm>
          <a:off x="3987800" y="9588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55</xdr:row>
      <xdr:rowOff>158750</xdr:rowOff>
    </xdr:to>
    <xdr:cxnSp macro="">
      <xdr:nvCxnSpPr>
        <xdr:cNvPr id="190" name="直線コネクタ 189"/>
        <xdr:cNvCxnSpPr/>
      </xdr:nvCxnSpPr>
      <xdr:spPr>
        <a:xfrm>
          <a:off x="3098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3" name="直線コネクタ 192"/>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146050</xdr:rowOff>
    </xdr:to>
    <xdr:cxnSp macro="">
      <xdr:nvCxnSpPr>
        <xdr:cNvPr id="196" name="直線コネクタ 195"/>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6" name="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7"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8" name="楕円 207"/>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9" name="テキスト ボックス 208"/>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1" name="テキスト ボックス 210"/>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2" name="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繰出金の決算額及び繰出金充当経常一般財源が前年度</a:t>
          </a:r>
          <a:r>
            <a:rPr kumimoji="1" lang="ja-JP" altLang="en-US" sz="1100">
              <a:solidFill>
                <a:sysClr val="windowText" lastClr="000000"/>
              </a:solidFill>
              <a:effectLst/>
              <a:latin typeface="+mn-lt"/>
              <a:ea typeface="+mn-ea"/>
              <a:cs typeface="+mn-cs"/>
            </a:rPr>
            <a:t>を下回ったが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維持補修費</a:t>
          </a:r>
          <a:r>
            <a:rPr kumimoji="1" lang="ja-JP" altLang="ja-JP" sz="1100">
              <a:solidFill>
                <a:sysClr val="windowText" lastClr="000000"/>
              </a:solidFill>
              <a:effectLst/>
              <a:latin typeface="+mn-lt"/>
              <a:ea typeface="+mn-ea"/>
              <a:cs typeface="+mn-cs"/>
            </a:rPr>
            <a:t>の決算額及び繰出金充当経常一般財源が前年度</a:t>
          </a:r>
          <a:r>
            <a:rPr kumimoji="1" lang="ja-JP" altLang="en-US" sz="1100">
              <a:solidFill>
                <a:sysClr val="windowText" lastClr="000000"/>
              </a:solidFill>
              <a:effectLst/>
              <a:latin typeface="+mn-lt"/>
              <a:ea typeface="+mn-ea"/>
              <a:cs typeface="+mn-cs"/>
            </a:rPr>
            <a:t>を上回り、</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ポイント上回る状況である。簡易水道事業及び農業集落排水事業特別会計に対する繰出金が繰出金全体の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a:t>
          </a:r>
          <a:r>
            <a:rPr kumimoji="1" lang="ja-JP" altLang="en-US" sz="1100">
              <a:solidFill>
                <a:sysClr val="windowText" lastClr="000000"/>
              </a:solidFill>
              <a:effectLst/>
              <a:latin typeface="+mn-lt"/>
              <a:ea typeface="+mn-ea"/>
              <a:cs typeface="+mn-cs"/>
            </a:rPr>
            <a:t>以上</a:t>
          </a:r>
          <a:r>
            <a:rPr kumimoji="1" lang="ja-JP" altLang="ja-JP" sz="1100">
              <a:solidFill>
                <a:sysClr val="windowText" lastClr="000000"/>
              </a:solidFill>
              <a:effectLst/>
              <a:latin typeface="+mn-lt"/>
              <a:ea typeface="+mn-ea"/>
              <a:cs typeface="+mn-cs"/>
            </a:rPr>
            <a:t>を占めている状況であり、</a:t>
          </a:r>
          <a:r>
            <a:rPr kumimoji="1" lang="en-US" altLang="ja-JP" sz="1100">
              <a:solidFill>
                <a:sysClr val="windowText" lastClr="000000"/>
              </a:solidFill>
              <a:effectLst/>
              <a:latin typeface="+mn-lt"/>
              <a:ea typeface="+mn-ea"/>
              <a:cs typeface="+mn-cs"/>
            </a:rPr>
            <a:t>H20</a:t>
          </a:r>
          <a:r>
            <a:rPr kumimoji="1" lang="ja-JP" altLang="ja-JP" sz="1100">
              <a:solidFill>
                <a:sysClr val="windowText" lastClr="000000"/>
              </a:solidFill>
              <a:effectLst/>
              <a:latin typeface="+mn-lt"/>
              <a:ea typeface="+mn-ea"/>
              <a:cs typeface="+mn-cs"/>
            </a:rPr>
            <a:t>年度を最後に上下水道ともに料金改定を行っていないことから、料金改定も視野に繰出金の抑制に努める。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xdr:rowOff>
    </xdr:to>
    <xdr:cxnSp macro="">
      <xdr:nvCxnSpPr>
        <xdr:cNvPr id="245" name="直線コネクタ 244"/>
        <xdr:cNvCxnSpPr/>
      </xdr:nvCxnSpPr>
      <xdr:spPr>
        <a:xfrm>
          <a:off x="15671800" y="9911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108712</xdr:rowOff>
    </xdr:to>
    <xdr:cxnSp macro="">
      <xdr:nvCxnSpPr>
        <xdr:cNvPr id="248" name="直線コネクタ 247"/>
        <xdr:cNvCxnSpPr/>
      </xdr:nvCxnSpPr>
      <xdr:spPr>
        <a:xfrm flipV="1">
          <a:off x="14782800" y="9911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108712</xdr:rowOff>
    </xdr:to>
    <xdr:cxnSp macro="">
      <xdr:nvCxnSpPr>
        <xdr:cNvPr id="251" name="直線コネクタ 250"/>
        <xdr:cNvCxnSpPr/>
      </xdr:nvCxnSpPr>
      <xdr:spPr>
        <a:xfrm>
          <a:off x="13893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74422</xdr:rowOff>
    </xdr:to>
    <xdr:cxnSp macro="">
      <xdr:nvCxnSpPr>
        <xdr:cNvPr id="254" name="直線コネクタ 253"/>
        <xdr:cNvCxnSpPr/>
      </xdr:nvCxnSpPr>
      <xdr:spPr>
        <a:xfrm flipV="1">
          <a:off x="13004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4" name="楕円 263"/>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5"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57912</xdr:rowOff>
    </xdr:from>
    <xdr:to>
      <xdr:col>74</xdr:col>
      <xdr:colOff>31750</xdr:colOff>
      <xdr:row>58</xdr:row>
      <xdr:rowOff>159512</xdr:rowOff>
    </xdr:to>
    <xdr:sp macro="" textlink="">
      <xdr:nvSpPr>
        <xdr:cNvPr id="268" name="楕円 267"/>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144289</xdr:rowOff>
    </xdr:from>
    <xdr:ext cx="762000" cy="259045"/>
    <xdr:sp macro="" textlink="">
      <xdr:nvSpPr>
        <xdr:cNvPr id="269" name="テキスト ボックス 268"/>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2" name="楕円 271"/>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3" name="テキスト ボックス 272"/>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一部事務組合に対する負担金などは減少しているが、白神公社運営補助金など単独で行う補助交付金が大幅に増えており、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今後も政策目標を達成した補助金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廃止するなど必要な見直しを行っていく。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303" name="直線コネクタ 302"/>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35</xdr:row>
      <xdr:rowOff>170434</xdr:rowOff>
    </xdr:to>
    <xdr:cxnSp macro="">
      <xdr:nvCxnSpPr>
        <xdr:cNvPr id="306" name="直線コネクタ 305"/>
        <xdr:cNvCxnSpPr/>
      </xdr:nvCxnSpPr>
      <xdr:spPr>
        <a:xfrm>
          <a:off x="14782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170434</xdr:rowOff>
    </xdr:to>
    <xdr:cxnSp macro="">
      <xdr:nvCxnSpPr>
        <xdr:cNvPr id="309" name="直線コネクタ 308"/>
        <xdr:cNvCxnSpPr/>
      </xdr:nvCxnSpPr>
      <xdr:spPr>
        <a:xfrm>
          <a:off x="13893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78994</xdr:rowOff>
    </xdr:to>
    <xdr:cxnSp macro="">
      <xdr:nvCxnSpPr>
        <xdr:cNvPr id="312" name="直線コネクタ 311"/>
        <xdr:cNvCxnSpPr/>
      </xdr:nvCxnSpPr>
      <xdr:spPr>
        <a:xfrm>
          <a:off x="13004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4" name="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6" name="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8" name="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0" name="楕円 329"/>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1" name="テキスト ボックス 330"/>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を切る水準となっている。今後も将来負担を見通し、計画的な地方債発行に努める。</a:t>
          </a:r>
          <a:endParaRPr lang="ja-JP" altLang="ja-JP" sz="1400">
            <a:effectLst/>
          </a:endParaRPr>
        </a:p>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、類似団体平均値との比較</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81280</xdr:rowOff>
    </xdr:to>
    <xdr:cxnSp macro="">
      <xdr:nvCxnSpPr>
        <xdr:cNvPr id="363" name="直線コネクタ 362"/>
        <xdr:cNvCxnSpPr/>
      </xdr:nvCxnSpPr>
      <xdr:spPr>
        <a:xfrm>
          <a:off x="3987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100330</xdr:rowOff>
    </xdr:to>
    <xdr:cxnSp macro="">
      <xdr:nvCxnSpPr>
        <xdr:cNvPr id="366" name="直線コネクタ 365"/>
        <xdr:cNvCxnSpPr/>
      </xdr:nvCxnSpPr>
      <xdr:spPr>
        <a:xfrm flipV="1">
          <a:off x="3098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77</xdr:row>
      <xdr:rowOff>58420</xdr:rowOff>
    </xdr:to>
    <xdr:cxnSp macro="">
      <xdr:nvCxnSpPr>
        <xdr:cNvPr id="369" name="直線コネクタ 368"/>
        <xdr:cNvCxnSpPr/>
      </xdr:nvCxnSpPr>
      <xdr:spPr>
        <a:xfrm flipV="1">
          <a:off x="2209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58420</xdr:rowOff>
    </xdr:to>
    <xdr:cxnSp macro="">
      <xdr:nvCxnSpPr>
        <xdr:cNvPr id="372" name="直線コネクタ 371"/>
        <xdr:cNvCxnSpPr/>
      </xdr:nvCxnSpPr>
      <xdr:spPr>
        <a:xfrm>
          <a:off x="1320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4" name="楕円 38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5" name="テキスト ボックス 38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6" name="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8" name="楕円 387"/>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9" name="テキスト ボックス 388"/>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1" name="テキスト ボックス 390"/>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全ての項目において、</a:t>
          </a:r>
          <a:r>
            <a:rPr kumimoji="1" lang="ja-JP" altLang="ja-JP" sz="1100">
              <a:solidFill>
                <a:sysClr val="windowText" lastClr="000000"/>
              </a:solidFill>
              <a:effectLst/>
              <a:latin typeface="+mn-lt"/>
              <a:ea typeface="+mn-ea"/>
              <a:cs typeface="+mn-cs"/>
            </a:rPr>
            <a:t>充当した経常一般財源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前年度との比較では</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上回っている。</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と比較</a:t>
          </a:r>
          <a:r>
            <a:rPr kumimoji="1" lang="ja-JP" altLang="en-US" sz="1100">
              <a:solidFill>
                <a:sysClr val="windowText" lastClr="000000"/>
              </a:solidFill>
              <a:effectLst/>
              <a:latin typeface="+mn-lt"/>
              <a:ea typeface="+mn-ea"/>
              <a:cs typeface="+mn-cs"/>
            </a:rPr>
            <a:t>しても</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ポイント上回っている。</a:t>
          </a:r>
          <a:r>
            <a:rPr kumimoji="1" lang="ja-JP" altLang="en-US" sz="1100">
              <a:solidFill>
                <a:sysClr val="windowText" lastClr="000000"/>
              </a:solidFill>
              <a:effectLst/>
              <a:latin typeface="+mn-lt"/>
              <a:ea typeface="+mn-ea"/>
              <a:cs typeface="+mn-cs"/>
            </a:rPr>
            <a:t>特に人件費が</a:t>
          </a:r>
          <a:r>
            <a:rPr kumimoji="1" lang="en-US" altLang="ja-JP" sz="1100">
              <a:solidFill>
                <a:sysClr val="windowText" lastClr="000000"/>
              </a:solidFill>
              <a:effectLst/>
              <a:latin typeface="+mn-lt"/>
              <a:ea typeface="+mn-ea"/>
              <a:cs typeface="+mn-cs"/>
            </a:rPr>
            <a:t>3.7</a:t>
          </a:r>
          <a:r>
            <a:rPr kumimoji="1" lang="ja-JP" altLang="en-US" sz="1100">
              <a:solidFill>
                <a:sysClr val="windowText" lastClr="000000"/>
              </a:solidFill>
              <a:effectLst/>
              <a:latin typeface="+mn-lt"/>
              <a:ea typeface="+mn-ea"/>
              <a:cs typeface="+mn-cs"/>
            </a:rPr>
            <a:t>ポイント上回っているため、</a:t>
          </a:r>
          <a:r>
            <a:rPr kumimoji="1" lang="ja-JP" altLang="ja-JP" sz="1100">
              <a:solidFill>
                <a:sysClr val="windowText" lastClr="000000"/>
              </a:solidFill>
              <a:effectLst/>
              <a:latin typeface="+mn-lt"/>
              <a:ea typeface="+mn-ea"/>
              <a:cs typeface="+mn-cs"/>
            </a:rPr>
            <a:t>人件費の抑制に努めるほか、行政コストの削減、公共料金の改定を検討し、歳入・歳出両面で経常収支比率の改善に努める。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79</xdr:row>
      <xdr:rowOff>151493</xdr:rowOff>
    </xdr:to>
    <xdr:cxnSp macro="">
      <xdr:nvCxnSpPr>
        <xdr:cNvPr id="426" name="直線コネクタ 425"/>
        <xdr:cNvCxnSpPr/>
      </xdr:nvCxnSpPr>
      <xdr:spPr>
        <a:xfrm>
          <a:off x="15671800" y="1351969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17599</xdr:rowOff>
    </xdr:to>
    <xdr:cxnSp macro="">
      <xdr:nvCxnSpPr>
        <xdr:cNvPr id="429" name="直線コネクタ 428"/>
        <xdr:cNvCxnSpPr/>
      </xdr:nvCxnSpPr>
      <xdr:spPr>
        <a:xfrm flipV="1">
          <a:off x="14782800" y="135196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79</xdr:row>
      <xdr:rowOff>17599</xdr:rowOff>
    </xdr:to>
    <xdr:cxnSp macro="">
      <xdr:nvCxnSpPr>
        <xdr:cNvPr id="432" name="直線コネクタ 431"/>
        <xdr:cNvCxnSpPr/>
      </xdr:nvCxnSpPr>
      <xdr:spPr>
        <a:xfrm>
          <a:off x="13893800" y="1335640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118836</xdr:rowOff>
    </xdr:from>
    <xdr:to>
      <xdr:col>69</xdr:col>
      <xdr:colOff>92075</xdr:colOff>
      <xdr:row>77</xdr:row>
      <xdr:rowOff>154758</xdr:rowOff>
    </xdr:to>
    <xdr:cxnSp macro="">
      <xdr:nvCxnSpPr>
        <xdr:cNvPr id="435" name="直線コネクタ 434"/>
        <xdr:cNvCxnSpPr/>
      </xdr:nvCxnSpPr>
      <xdr:spPr>
        <a:xfrm>
          <a:off x="13004800" y="13320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45" name="楕円 444"/>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46" name="公債費以外該当値テキスト"/>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7" name="楕円 446"/>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8" name="テキスト ボックス 447"/>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138249</xdr:rowOff>
    </xdr:from>
    <xdr:to>
      <xdr:col>74</xdr:col>
      <xdr:colOff>31750</xdr:colOff>
      <xdr:row>79</xdr:row>
      <xdr:rowOff>68399</xdr:rowOff>
    </xdr:to>
    <xdr:sp macro="" textlink="">
      <xdr:nvSpPr>
        <xdr:cNvPr id="449" name="楕円 448"/>
        <xdr:cNvSpPr/>
      </xdr:nvSpPr>
      <xdr:spPr>
        <a:xfrm>
          <a:off x="14732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53176</xdr:rowOff>
    </xdr:from>
    <xdr:ext cx="762000" cy="259045"/>
    <xdr:sp macro="" textlink="">
      <xdr:nvSpPr>
        <xdr:cNvPr id="450" name="テキスト ボックス 449"/>
        <xdr:cNvSpPr txBox="1"/>
      </xdr:nvSpPr>
      <xdr:spPr>
        <a:xfrm>
          <a:off x="14401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1" name="楕円 450"/>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2" name="テキスト ボックス 451"/>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68036</xdr:rowOff>
    </xdr:from>
    <xdr:to>
      <xdr:col>65</xdr:col>
      <xdr:colOff>53975</xdr:colOff>
      <xdr:row>77</xdr:row>
      <xdr:rowOff>169636</xdr:rowOff>
    </xdr:to>
    <xdr:sp macro="" textlink="">
      <xdr:nvSpPr>
        <xdr:cNvPr id="453" name="楕円 452"/>
        <xdr:cNvSpPr/>
      </xdr:nvSpPr>
      <xdr:spPr>
        <a:xfrm>
          <a:off x="12954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154413</xdr:rowOff>
    </xdr:from>
    <xdr:ext cx="762000" cy="259045"/>
    <xdr:sp macro="" textlink="">
      <xdr:nvSpPr>
        <xdr:cNvPr id="454" name="テキスト ボックス 453"/>
        <xdr:cNvSpPr txBox="1"/>
      </xdr:nvSpPr>
      <xdr:spPr>
        <a:xfrm>
          <a:off x="12623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973</xdr:rowOff>
    </xdr:from>
    <xdr:to>
      <xdr:col>29</xdr:col>
      <xdr:colOff>127000</xdr:colOff>
      <xdr:row>17</xdr:row>
      <xdr:rowOff>30354</xdr:rowOff>
    </xdr:to>
    <xdr:cxnSp macro="">
      <xdr:nvCxnSpPr>
        <xdr:cNvPr id="49" name="直線コネクタ 48"/>
        <xdr:cNvCxnSpPr/>
      </xdr:nvCxnSpPr>
      <xdr:spPr bwMode="auto">
        <a:xfrm flipV="1">
          <a:off x="5003800" y="2963248"/>
          <a:ext cx="6477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30354</xdr:rowOff>
    </xdr:from>
    <xdr:to>
      <xdr:col>26</xdr:col>
      <xdr:colOff>50800</xdr:colOff>
      <xdr:row>17</xdr:row>
      <xdr:rowOff>46815</xdr:rowOff>
    </xdr:to>
    <xdr:cxnSp macro="">
      <xdr:nvCxnSpPr>
        <xdr:cNvPr id="52" name="直線コネクタ 51"/>
        <xdr:cNvCxnSpPr/>
      </xdr:nvCxnSpPr>
      <xdr:spPr bwMode="auto">
        <a:xfrm flipV="1">
          <a:off x="43053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46815</xdr:rowOff>
    </xdr:from>
    <xdr:to>
      <xdr:col>22</xdr:col>
      <xdr:colOff>114300</xdr:colOff>
      <xdr:row>17</xdr:row>
      <xdr:rowOff>81017</xdr:rowOff>
    </xdr:to>
    <xdr:cxnSp macro="">
      <xdr:nvCxnSpPr>
        <xdr:cNvPr id="55" name="直線コネクタ 54"/>
        <xdr:cNvCxnSpPr/>
      </xdr:nvCxnSpPr>
      <xdr:spPr bwMode="auto">
        <a:xfrm flipV="1">
          <a:off x="3606800" y="3009090"/>
          <a:ext cx="6985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81017</xdr:rowOff>
    </xdr:from>
    <xdr:to>
      <xdr:col>18</xdr:col>
      <xdr:colOff>177800</xdr:colOff>
      <xdr:row>17</xdr:row>
      <xdr:rowOff>101359</xdr:rowOff>
    </xdr:to>
    <xdr:cxnSp macro="">
      <xdr:nvCxnSpPr>
        <xdr:cNvPr id="58" name="直線コネクタ 57"/>
        <xdr:cNvCxnSpPr/>
      </xdr:nvCxnSpPr>
      <xdr:spPr bwMode="auto">
        <a:xfrm flipV="1">
          <a:off x="2908300" y="3043292"/>
          <a:ext cx="698500" cy="20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121623</xdr:rowOff>
    </xdr:from>
    <xdr:to>
      <xdr:col>29</xdr:col>
      <xdr:colOff>177800</xdr:colOff>
      <xdr:row>17</xdr:row>
      <xdr:rowOff>51773</xdr:rowOff>
    </xdr:to>
    <xdr:sp macro="" textlink="">
      <xdr:nvSpPr>
        <xdr:cNvPr id="68" name="楕円 67"/>
        <xdr:cNvSpPr/>
      </xdr:nvSpPr>
      <xdr:spPr bwMode="auto">
        <a:xfrm>
          <a:off x="56007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138150</xdr:rowOff>
    </xdr:from>
    <xdr:ext cx="762000" cy="259045"/>
    <xdr:sp macro="" textlink="">
      <xdr:nvSpPr>
        <xdr:cNvPr id="69" name="人口1人当たり決算額の推移該当値テキスト130"/>
        <xdr:cNvSpPr txBox="1"/>
      </xdr:nvSpPr>
      <xdr:spPr>
        <a:xfrm>
          <a:off x="5740400" y="275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151004</xdr:rowOff>
    </xdr:from>
    <xdr:to>
      <xdr:col>26</xdr:col>
      <xdr:colOff>101600</xdr:colOff>
      <xdr:row>17</xdr:row>
      <xdr:rowOff>81154</xdr:rowOff>
    </xdr:to>
    <xdr:sp macro="" textlink="">
      <xdr:nvSpPr>
        <xdr:cNvPr id="70" name="楕円 69"/>
        <xdr:cNvSpPr/>
      </xdr:nvSpPr>
      <xdr:spPr bwMode="auto">
        <a:xfrm>
          <a:off x="49530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91331</xdr:rowOff>
    </xdr:from>
    <xdr:ext cx="736600" cy="259045"/>
    <xdr:sp macro="" textlink="">
      <xdr:nvSpPr>
        <xdr:cNvPr id="71" name="テキスト ボックス 70"/>
        <xdr:cNvSpPr txBox="1"/>
      </xdr:nvSpPr>
      <xdr:spPr>
        <a:xfrm>
          <a:off x="4622800" y="271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167465</xdr:rowOff>
    </xdr:from>
    <xdr:to>
      <xdr:col>22</xdr:col>
      <xdr:colOff>165100</xdr:colOff>
      <xdr:row>17</xdr:row>
      <xdr:rowOff>97615</xdr:rowOff>
    </xdr:to>
    <xdr:sp macro="" textlink="">
      <xdr:nvSpPr>
        <xdr:cNvPr id="72" name="楕円 71"/>
        <xdr:cNvSpPr/>
      </xdr:nvSpPr>
      <xdr:spPr bwMode="auto">
        <a:xfrm>
          <a:off x="42545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107792</xdr:rowOff>
    </xdr:from>
    <xdr:ext cx="762000" cy="259045"/>
    <xdr:sp macro="" textlink="">
      <xdr:nvSpPr>
        <xdr:cNvPr id="73" name="テキスト ボックス 72"/>
        <xdr:cNvSpPr txBox="1"/>
      </xdr:nvSpPr>
      <xdr:spPr>
        <a:xfrm>
          <a:off x="39243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30217</xdr:rowOff>
    </xdr:from>
    <xdr:to>
      <xdr:col>19</xdr:col>
      <xdr:colOff>38100</xdr:colOff>
      <xdr:row>17</xdr:row>
      <xdr:rowOff>131817</xdr:rowOff>
    </xdr:to>
    <xdr:sp macro="" textlink="">
      <xdr:nvSpPr>
        <xdr:cNvPr id="74" name="楕円 73"/>
        <xdr:cNvSpPr/>
      </xdr:nvSpPr>
      <xdr:spPr bwMode="auto">
        <a:xfrm>
          <a:off x="35560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141994</xdr:rowOff>
    </xdr:from>
    <xdr:ext cx="762000" cy="259045"/>
    <xdr:sp macro="" textlink="">
      <xdr:nvSpPr>
        <xdr:cNvPr id="75" name="テキスト ボックス 74"/>
        <xdr:cNvSpPr txBox="1"/>
      </xdr:nvSpPr>
      <xdr:spPr>
        <a:xfrm>
          <a:off x="3225800" y="27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50559</xdr:rowOff>
    </xdr:from>
    <xdr:to>
      <xdr:col>15</xdr:col>
      <xdr:colOff>101600</xdr:colOff>
      <xdr:row>17</xdr:row>
      <xdr:rowOff>152159</xdr:rowOff>
    </xdr:to>
    <xdr:sp macro="" textlink="">
      <xdr:nvSpPr>
        <xdr:cNvPr id="76" name="楕円 75"/>
        <xdr:cNvSpPr/>
      </xdr:nvSpPr>
      <xdr:spPr bwMode="auto">
        <a:xfrm>
          <a:off x="2857500" y="301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162336</xdr:rowOff>
    </xdr:from>
    <xdr:ext cx="762000" cy="259045"/>
    <xdr:sp macro="" textlink="">
      <xdr:nvSpPr>
        <xdr:cNvPr id="77" name="テキスト ボックス 76"/>
        <xdr:cNvSpPr txBox="1"/>
      </xdr:nvSpPr>
      <xdr:spPr>
        <a:xfrm>
          <a:off x="2527300" y="27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320071</xdr:rowOff>
    </xdr:from>
    <xdr:to>
      <xdr:col>29</xdr:col>
      <xdr:colOff>127000</xdr:colOff>
      <xdr:row>35</xdr:row>
      <xdr:rowOff>4036</xdr:rowOff>
    </xdr:to>
    <xdr:cxnSp macro="">
      <xdr:nvCxnSpPr>
        <xdr:cNvPr id="108" name="直線コネクタ 107"/>
        <xdr:cNvCxnSpPr/>
      </xdr:nvCxnSpPr>
      <xdr:spPr bwMode="auto">
        <a:xfrm>
          <a:off x="5003800" y="6587521"/>
          <a:ext cx="6477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320071</xdr:rowOff>
    </xdr:from>
    <xdr:to>
      <xdr:col>26</xdr:col>
      <xdr:colOff>50800</xdr:colOff>
      <xdr:row>34</xdr:row>
      <xdr:rowOff>325219</xdr:rowOff>
    </xdr:to>
    <xdr:cxnSp macro="">
      <xdr:nvCxnSpPr>
        <xdr:cNvPr id="111" name="直線コネクタ 110"/>
        <xdr:cNvCxnSpPr/>
      </xdr:nvCxnSpPr>
      <xdr:spPr bwMode="auto">
        <a:xfrm flipV="1">
          <a:off x="4305300" y="6587521"/>
          <a:ext cx="6985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325219</xdr:rowOff>
    </xdr:from>
    <xdr:to>
      <xdr:col>22</xdr:col>
      <xdr:colOff>114300</xdr:colOff>
      <xdr:row>35</xdr:row>
      <xdr:rowOff>13134</xdr:rowOff>
    </xdr:to>
    <xdr:cxnSp macro="">
      <xdr:nvCxnSpPr>
        <xdr:cNvPr id="114" name="直線コネクタ 113"/>
        <xdr:cNvCxnSpPr/>
      </xdr:nvCxnSpPr>
      <xdr:spPr bwMode="auto">
        <a:xfrm flipV="1">
          <a:off x="36068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xdr:rowOff>
    </xdr:from>
    <xdr:to>
      <xdr:col>18</xdr:col>
      <xdr:colOff>177800</xdr:colOff>
      <xdr:row>35</xdr:row>
      <xdr:rowOff>13134</xdr:rowOff>
    </xdr:to>
    <xdr:cxnSp macro="">
      <xdr:nvCxnSpPr>
        <xdr:cNvPr id="117" name="直線コネクタ 116"/>
        <xdr:cNvCxnSpPr/>
      </xdr:nvCxnSpPr>
      <xdr:spPr bwMode="auto">
        <a:xfrm>
          <a:off x="2908300" y="6613312"/>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296136</xdr:rowOff>
    </xdr:from>
    <xdr:to>
      <xdr:col>29</xdr:col>
      <xdr:colOff>177800</xdr:colOff>
      <xdr:row>35</xdr:row>
      <xdr:rowOff>54836</xdr:rowOff>
    </xdr:to>
    <xdr:sp macro="" textlink="">
      <xdr:nvSpPr>
        <xdr:cNvPr id="127" name="楕円 126"/>
        <xdr:cNvSpPr/>
      </xdr:nvSpPr>
      <xdr:spPr bwMode="auto">
        <a:xfrm>
          <a:off x="56007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141213</xdr:rowOff>
    </xdr:from>
    <xdr:ext cx="762000" cy="259045"/>
    <xdr:sp macro="" textlink="">
      <xdr:nvSpPr>
        <xdr:cNvPr id="128" name="人口1人当たり決算額の推移該当値テキスト445"/>
        <xdr:cNvSpPr txBox="1"/>
      </xdr:nvSpPr>
      <xdr:spPr>
        <a:xfrm>
          <a:off x="5740400" y="6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269271</xdr:rowOff>
    </xdr:from>
    <xdr:to>
      <xdr:col>26</xdr:col>
      <xdr:colOff>101600</xdr:colOff>
      <xdr:row>35</xdr:row>
      <xdr:rowOff>27971</xdr:rowOff>
    </xdr:to>
    <xdr:sp macro="" textlink="">
      <xdr:nvSpPr>
        <xdr:cNvPr id="129" name="楕円 128"/>
        <xdr:cNvSpPr/>
      </xdr:nvSpPr>
      <xdr:spPr bwMode="auto">
        <a:xfrm>
          <a:off x="49530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38148</xdr:rowOff>
    </xdr:from>
    <xdr:ext cx="736600" cy="259045"/>
    <xdr:sp macro="" textlink="">
      <xdr:nvSpPr>
        <xdr:cNvPr id="130" name="テキスト ボックス 129"/>
        <xdr:cNvSpPr txBox="1"/>
      </xdr:nvSpPr>
      <xdr:spPr>
        <a:xfrm>
          <a:off x="4622800" y="630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274419</xdr:rowOff>
    </xdr:from>
    <xdr:to>
      <xdr:col>22</xdr:col>
      <xdr:colOff>165100</xdr:colOff>
      <xdr:row>35</xdr:row>
      <xdr:rowOff>33119</xdr:rowOff>
    </xdr:to>
    <xdr:sp macro="" textlink="">
      <xdr:nvSpPr>
        <xdr:cNvPr id="131" name="楕円 130"/>
        <xdr:cNvSpPr/>
      </xdr:nvSpPr>
      <xdr:spPr bwMode="auto">
        <a:xfrm>
          <a:off x="42545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43296</xdr:rowOff>
    </xdr:from>
    <xdr:ext cx="762000" cy="259045"/>
    <xdr:sp macro="" textlink="">
      <xdr:nvSpPr>
        <xdr:cNvPr id="132" name="テキスト ボックス 131"/>
        <xdr:cNvSpPr txBox="1"/>
      </xdr:nvSpPr>
      <xdr:spPr>
        <a:xfrm>
          <a:off x="3924300" y="63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305234</xdr:rowOff>
    </xdr:from>
    <xdr:to>
      <xdr:col>19</xdr:col>
      <xdr:colOff>38100</xdr:colOff>
      <xdr:row>35</xdr:row>
      <xdr:rowOff>63934</xdr:rowOff>
    </xdr:to>
    <xdr:sp macro="" textlink="">
      <xdr:nvSpPr>
        <xdr:cNvPr id="133" name="楕円 132"/>
        <xdr:cNvSpPr/>
      </xdr:nvSpPr>
      <xdr:spPr bwMode="auto">
        <a:xfrm>
          <a:off x="35560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74111</xdr:rowOff>
    </xdr:from>
    <xdr:ext cx="762000" cy="259045"/>
    <xdr:sp macro="" textlink="">
      <xdr:nvSpPr>
        <xdr:cNvPr id="134" name="テキスト ボックス 133"/>
        <xdr:cNvSpPr txBox="1"/>
      </xdr:nvSpPr>
      <xdr:spPr>
        <a:xfrm>
          <a:off x="32258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295062</xdr:rowOff>
    </xdr:from>
    <xdr:to>
      <xdr:col>15</xdr:col>
      <xdr:colOff>101600</xdr:colOff>
      <xdr:row>35</xdr:row>
      <xdr:rowOff>53762</xdr:rowOff>
    </xdr:to>
    <xdr:sp macro="" textlink="">
      <xdr:nvSpPr>
        <xdr:cNvPr id="135" name="楕円 134"/>
        <xdr:cNvSpPr/>
      </xdr:nvSpPr>
      <xdr:spPr bwMode="auto">
        <a:xfrm>
          <a:off x="2857500" y="656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63938</xdr:rowOff>
    </xdr:from>
    <xdr:ext cx="762000" cy="259045"/>
    <xdr:sp macro="" textlink="">
      <xdr:nvSpPr>
        <xdr:cNvPr id="136" name="テキスト ボックス 135"/>
        <xdr:cNvSpPr txBox="1"/>
      </xdr:nvSpPr>
      <xdr:spPr>
        <a:xfrm>
          <a:off x="2527300" y="63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56069</xdr:rowOff>
    </xdr:from>
    <xdr:to>
      <xdr:col>24</xdr:col>
      <xdr:colOff>63500</xdr:colOff>
      <xdr:row>35</xdr:row>
      <xdr:rowOff>90882</xdr:rowOff>
    </xdr:to>
    <xdr:cxnSp macro="">
      <xdr:nvCxnSpPr>
        <xdr:cNvPr id="58" name="直線コネクタ 57"/>
        <xdr:cNvCxnSpPr/>
      </xdr:nvCxnSpPr>
      <xdr:spPr>
        <a:xfrm flipV="1">
          <a:off x="3797300" y="6056819"/>
          <a:ext cx="8382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90882</xdr:rowOff>
    </xdr:from>
    <xdr:to>
      <xdr:col>19</xdr:col>
      <xdr:colOff>177800</xdr:colOff>
      <xdr:row>35</xdr:row>
      <xdr:rowOff>105227</xdr:rowOff>
    </xdr:to>
    <xdr:cxnSp macro="">
      <xdr:nvCxnSpPr>
        <xdr:cNvPr id="61" name="直線コネクタ 60"/>
        <xdr:cNvCxnSpPr/>
      </xdr:nvCxnSpPr>
      <xdr:spPr>
        <a:xfrm flipV="1">
          <a:off x="2908300" y="609163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105227</xdr:rowOff>
    </xdr:from>
    <xdr:to>
      <xdr:col>15</xdr:col>
      <xdr:colOff>50800</xdr:colOff>
      <xdr:row>35</xdr:row>
      <xdr:rowOff>111646</xdr:rowOff>
    </xdr:to>
    <xdr:cxnSp macro="">
      <xdr:nvCxnSpPr>
        <xdr:cNvPr id="64" name="直線コネクタ 63"/>
        <xdr:cNvCxnSpPr/>
      </xdr:nvCxnSpPr>
      <xdr:spPr>
        <a:xfrm flipV="1">
          <a:off x="2019300" y="610597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111646</xdr:rowOff>
    </xdr:from>
    <xdr:to>
      <xdr:col>10</xdr:col>
      <xdr:colOff>114300</xdr:colOff>
      <xdr:row>35</xdr:row>
      <xdr:rowOff>164901</xdr:rowOff>
    </xdr:to>
    <xdr:cxnSp macro="">
      <xdr:nvCxnSpPr>
        <xdr:cNvPr id="67" name="直線コネクタ 66"/>
        <xdr:cNvCxnSpPr/>
      </xdr:nvCxnSpPr>
      <xdr:spPr>
        <a:xfrm flipV="1">
          <a:off x="1130300" y="6112396"/>
          <a:ext cx="8890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5269</xdr:rowOff>
    </xdr:from>
    <xdr:to>
      <xdr:col>24</xdr:col>
      <xdr:colOff>114300</xdr:colOff>
      <xdr:row>35</xdr:row>
      <xdr:rowOff>106869</xdr:rowOff>
    </xdr:to>
    <xdr:sp macro="" textlink="">
      <xdr:nvSpPr>
        <xdr:cNvPr id="77" name="楕円 76"/>
        <xdr:cNvSpPr/>
      </xdr:nvSpPr>
      <xdr:spPr>
        <a:xfrm>
          <a:off x="4584700" y="6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28146</xdr:rowOff>
    </xdr:from>
    <xdr:ext cx="599010" cy="259045"/>
    <xdr:sp macro="" textlink="">
      <xdr:nvSpPr>
        <xdr:cNvPr id="78" name="人件費該当値テキスト"/>
        <xdr:cNvSpPr txBox="1"/>
      </xdr:nvSpPr>
      <xdr:spPr>
        <a:xfrm>
          <a:off x="4686300" y="585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40082</xdr:rowOff>
    </xdr:from>
    <xdr:to>
      <xdr:col>20</xdr:col>
      <xdr:colOff>38100</xdr:colOff>
      <xdr:row>35</xdr:row>
      <xdr:rowOff>141682</xdr:rowOff>
    </xdr:to>
    <xdr:sp macro="" textlink="">
      <xdr:nvSpPr>
        <xdr:cNvPr id="79" name="楕円 78"/>
        <xdr:cNvSpPr/>
      </xdr:nvSpPr>
      <xdr:spPr>
        <a:xfrm>
          <a:off x="3746500" y="60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158209</xdr:rowOff>
    </xdr:from>
    <xdr:ext cx="599010" cy="259045"/>
    <xdr:sp macro="" textlink="">
      <xdr:nvSpPr>
        <xdr:cNvPr id="80" name="テキスト ボックス 79"/>
        <xdr:cNvSpPr txBox="1"/>
      </xdr:nvSpPr>
      <xdr:spPr>
        <a:xfrm>
          <a:off x="3497795" y="581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54427</xdr:rowOff>
    </xdr:from>
    <xdr:to>
      <xdr:col>15</xdr:col>
      <xdr:colOff>101600</xdr:colOff>
      <xdr:row>35</xdr:row>
      <xdr:rowOff>156027</xdr:rowOff>
    </xdr:to>
    <xdr:sp macro="" textlink="">
      <xdr:nvSpPr>
        <xdr:cNvPr id="81" name="楕円 80"/>
        <xdr:cNvSpPr/>
      </xdr:nvSpPr>
      <xdr:spPr>
        <a:xfrm>
          <a:off x="2857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1104</xdr:rowOff>
    </xdr:from>
    <xdr:ext cx="599010" cy="259045"/>
    <xdr:sp macro="" textlink="">
      <xdr:nvSpPr>
        <xdr:cNvPr id="82" name="テキスト ボックス 81"/>
        <xdr:cNvSpPr txBox="1"/>
      </xdr:nvSpPr>
      <xdr:spPr>
        <a:xfrm>
          <a:off x="2608795" y="58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60846</xdr:rowOff>
    </xdr:from>
    <xdr:to>
      <xdr:col>10</xdr:col>
      <xdr:colOff>165100</xdr:colOff>
      <xdr:row>35</xdr:row>
      <xdr:rowOff>162446</xdr:rowOff>
    </xdr:to>
    <xdr:sp macro="" textlink="">
      <xdr:nvSpPr>
        <xdr:cNvPr id="83" name="楕円 82"/>
        <xdr:cNvSpPr/>
      </xdr:nvSpPr>
      <xdr:spPr>
        <a:xfrm>
          <a:off x="1968500" y="6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7523</xdr:rowOff>
    </xdr:from>
    <xdr:ext cx="599010" cy="259045"/>
    <xdr:sp macro="" textlink="">
      <xdr:nvSpPr>
        <xdr:cNvPr id="84" name="テキスト ボックス 83"/>
        <xdr:cNvSpPr txBox="1"/>
      </xdr:nvSpPr>
      <xdr:spPr>
        <a:xfrm>
          <a:off x="1719795" y="58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114101</xdr:rowOff>
    </xdr:from>
    <xdr:to>
      <xdr:col>6</xdr:col>
      <xdr:colOff>38100</xdr:colOff>
      <xdr:row>36</xdr:row>
      <xdr:rowOff>44251</xdr:rowOff>
    </xdr:to>
    <xdr:sp macro="" textlink="">
      <xdr:nvSpPr>
        <xdr:cNvPr id="85" name="楕円 84"/>
        <xdr:cNvSpPr/>
      </xdr:nvSpPr>
      <xdr:spPr>
        <a:xfrm>
          <a:off x="1079500" y="61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60778</xdr:rowOff>
    </xdr:from>
    <xdr:ext cx="599010" cy="259045"/>
    <xdr:sp macro="" textlink="">
      <xdr:nvSpPr>
        <xdr:cNvPr id="86" name="テキスト ボックス 85"/>
        <xdr:cNvSpPr txBox="1"/>
      </xdr:nvSpPr>
      <xdr:spPr>
        <a:xfrm>
          <a:off x="830795" y="589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87589</xdr:rowOff>
    </xdr:from>
    <xdr:to>
      <xdr:col>24</xdr:col>
      <xdr:colOff>63500</xdr:colOff>
      <xdr:row>56</xdr:row>
      <xdr:rowOff>149711</xdr:rowOff>
    </xdr:to>
    <xdr:cxnSp macro="">
      <xdr:nvCxnSpPr>
        <xdr:cNvPr id="117" name="直線コネクタ 116"/>
        <xdr:cNvCxnSpPr/>
      </xdr:nvCxnSpPr>
      <xdr:spPr>
        <a:xfrm>
          <a:off x="3797300" y="9688789"/>
          <a:ext cx="8382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87589</xdr:rowOff>
    </xdr:from>
    <xdr:to>
      <xdr:col>19</xdr:col>
      <xdr:colOff>177800</xdr:colOff>
      <xdr:row>56</xdr:row>
      <xdr:rowOff>143764</xdr:rowOff>
    </xdr:to>
    <xdr:cxnSp macro="">
      <xdr:nvCxnSpPr>
        <xdr:cNvPr id="120" name="直線コネクタ 119"/>
        <xdr:cNvCxnSpPr/>
      </xdr:nvCxnSpPr>
      <xdr:spPr>
        <a:xfrm flipV="1">
          <a:off x="2908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143764</xdr:rowOff>
    </xdr:from>
    <xdr:to>
      <xdr:col>15</xdr:col>
      <xdr:colOff>50800</xdr:colOff>
      <xdr:row>57</xdr:row>
      <xdr:rowOff>72506</xdr:rowOff>
    </xdr:to>
    <xdr:cxnSp macro="">
      <xdr:nvCxnSpPr>
        <xdr:cNvPr id="123" name="直線コネクタ 122"/>
        <xdr:cNvCxnSpPr/>
      </xdr:nvCxnSpPr>
      <xdr:spPr>
        <a:xfrm flipV="1">
          <a:off x="2019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72506</xdr:rowOff>
    </xdr:from>
    <xdr:to>
      <xdr:col>10</xdr:col>
      <xdr:colOff>114300</xdr:colOff>
      <xdr:row>57</xdr:row>
      <xdr:rowOff>135012</xdr:rowOff>
    </xdr:to>
    <xdr:cxnSp macro="">
      <xdr:nvCxnSpPr>
        <xdr:cNvPr id="126" name="直線コネクタ 125"/>
        <xdr:cNvCxnSpPr/>
      </xdr:nvCxnSpPr>
      <xdr:spPr>
        <a:xfrm flipV="1">
          <a:off x="1130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98911</xdr:rowOff>
    </xdr:from>
    <xdr:to>
      <xdr:col>24</xdr:col>
      <xdr:colOff>114300</xdr:colOff>
      <xdr:row>57</xdr:row>
      <xdr:rowOff>29061</xdr:rowOff>
    </xdr:to>
    <xdr:sp macro="" textlink="">
      <xdr:nvSpPr>
        <xdr:cNvPr id="136" name="楕円 135"/>
        <xdr:cNvSpPr/>
      </xdr:nvSpPr>
      <xdr:spPr>
        <a:xfrm>
          <a:off x="45847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121788</xdr:rowOff>
    </xdr:from>
    <xdr:ext cx="599010" cy="259045"/>
    <xdr:sp macro="" textlink="">
      <xdr:nvSpPr>
        <xdr:cNvPr id="137" name="物件費該当値テキスト"/>
        <xdr:cNvSpPr txBox="1"/>
      </xdr:nvSpPr>
      <xdr:spPr>
        <a:xfrm>
          <a:off x="4686300" y="95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36789</xdr:rowOff>
    </xdr:from>
    <xdr:to>
      <xdr:col>20</xdr:col>
      <xdr:colOff>38100</xdr:colOff>
      <xdr:row>56</xdr:row>
      <xdr:rowOff>138389</xdr:rowOff>
    </xdr:to>
    <xdr:sp macro="" textlink="">
      <xdr:nvSpPr>
        <xdr:cNvPr id="138" name="楕円 137"/>
        <xdr:cNvSpPr/>
      </xdr:nvSpPr>
      <xdr:spPr>
        <a:xfrm>
          <a:off x="3746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154916</xdr:rowOff>
    </xdr:from>
    <xdr:ext cx="599010" cy="259045"/>
    <xdr:sp macro="" textlink="">
      <xdr:nvSpPr>
        <xdr:cNvPr id="139" name="テキスト ボックス 138"/>
        <xdr:cNvSpPr txBox="1"/>
      </xdr:nvSpPr>
      <xdr:spPr>
        <a:xfrm>
          <a:off x="3497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92964</xdr:rowOff>
    </xdr:from>
    <xdr:to>
      <xdr:col>15</xdr:col>
      <xdr:colOff>101600</xdr:colOff>
      <xdr:row>57</xdr:row>
      <xdr:rowOff>23114</xdr:rowOff>
    </xdr:to>
    <xdr:sp macro="" textlink="">
      <xdr:nvSpPr>
        <xdr:cNvPr id="140" name="楕円 139"/>
        <xdr:cNvSpPr/>
      </xdr:nvSpPr>
      <xdr:spPr>
        <a:xfrm>
          <a:off x="2857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39641</xdr:rowOff>
    </xdr:from>
    <xdr:ext cx="599010" cy="259045"/>
    <xdr:sp macro="" textlink="">
      <xdr:nvSpPr>
        <xdr:cNvPr id="141" name="テキスト ボックス 140"/>
        <xdr:cNvSpPr txBox="1"/>
      </xdr:nvSpPr>
      <xdr:spPr>
        <a:xfrm>
          <a:off x="2608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21706</xdr:rowOff>
    </xdr:from>
    <xdr:to>
      <xdr:col>10</xdr:col>
      <xdr:colOff>165100</xdr:colOff>
      <xdr:row>57</xdr:row>
      <xdr:rowOff>123306</xdr:rowOff>
    </xdr:to>
    <xdr:sp macro="" textlink="">
      <xdr:nvSpPr>
        <xdr:cNvPr id="142" name="楕円 141"/>
        <xdr:cNvSpPr/>
      </xdr:nvSpPr>
      <xdr:spPr>
        <a:xfrm>
          <a:off x="1968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139833</xdr:rowOff>
    </xdr:from>
    <xdr:ext cx="599010" cy="259045"/>
    <xdr:sp macro="" textlink="">
      <xdr:nvSpPr>
        <xdr:cNvPr id="143" name="テキスト ボックス 142"/>
        <xdr:cNvSpPr txBox="1"/>
      </xdr:nvSpPr>
      <xdr:spPr>
        <a:xfrm>
          <a:off x="1719795"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84212</xdr:rowOff>
    </xdr:from>
    <xdr:to>
      <xdr:col>6</xdr:col>
      <xdr:colOff>38100</xdr:colOff>
      <xdr:row>58</xdr:row>
      <xdr:rowOff>14362</xdr:rowOff>
    </xdr:to>
    <xdr:sp macro="" textlink="">
      <xdr:nvSpPr>
        <xdr:cNvPr id="144" name="楕円 143"/>
        <xdr:cNvSpPr/>
      </xdr:nvSpPr>
      <xdr:spPr>
        <a:xfrm>
          <a:off x="1079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30889</xdr:rowOff>
    </xdr:from>
    <xdr:ext cx="599010" cy="259045"/>
    <xdr:sp macro="" textlink="">
      <xdr:nvSpPr>
        <xdr:cNvPr id="145" name="テキスト ボックス 144"/>
        <xdr:cNvSpPr txBox="1"/>
      </xdr:nvSpPr>
      <xdr:spPr>
        <a:xfrm>
          <a:off x="830795"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xdr:rowOff>
    </xdr:from>
    <xdr:to>
      <xdr:col>24</xdr:col>
      <xdr:colOff>63500</xdr:colOff>
      <xdr:row>77</xdr:row>
      <xdr:rowOff>27704</xdr:rowOff>
    </xdr:to>
    <xdr:cxnSp macro="">
      <xdr:nvCxnSpPr>
        <xdr:cNvPr id="170" name="直線コネクタ 169"/>
        <xdr:cNvCxnSpPr/>
      </xdr:nvCxnSpPr>
      <xdr:spPr>
        <a:xfrm flipV="1">
          <a:off x="3797300" y="13215979"/>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27704</xdr:rowOff>
    </xdr:from>
    <xdr:to>
      <xdr:col>19</xdr:col>
      <xdr:colOff>177800</xdr:colOff>
      <xdr:row>77</xdr:row>
      <xdr:rowOff>28406</xdr:rowOff>
    </xdr:to>
    <xdr:cxnSp macro="">
      <xdr:nvCxnSpPr>
        <xdr:cNvPr id="173" name="直線コネクタ 172"/>
        <xdr:cNvCxnSpPr/>
      </xdr:nvCxnSpPr>
      <xdr:spPr>
        <a:xfrm flipV="1">
          <a:off x="2908300" y="1322935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142642</xdr:rowOff>
    </xdr:from>
    <xdr:to>
      <xdr:col>15</xdr:col>
      <xdr:colOff>50800</xdr:colOff>
      <xdr:row>77</xdr:row>
      <xdr:rowOff>28406</xdr:rowOff>
    </xdr:to>
    <xdr:cxnSp macro="">
      <xdr:nvCxnSpPr>
        <xdr:cNvPr id="176" name="直線コネクタ 175"/>
        <xdr:cNvCxnSpPr/>
      </xdr:nvCxnSpPr>
      <xdr:spPr>
        <a:xfrm>
          <a:off x="2019300" y="13172842"/>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98037</xdr:rowOff>
    </xdr:from>
    <xdr:to>
      <xdr:col>10</xdr:col>
      <xdr:colOff>114300</xdr:colOff>
      <xdr:row>76</xdr:row>
      <xdr:rowOff>142642</xdr:rowOff>
    </xdr:to>
    <xdr:cxnSp macro="">
      <xdr:nvCxnSpPr>
        <xdr:cNvPr id="179" name="直線コネクタ 178"/>
        <xdr:cNvCxnSpPr/>
      </xdr:nvCxnSpPr>
      <xdr:spPr>
        <a:xfrm>
          <a:off x="1130300" y="13128237"/>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134979</xdr:rowOff>
    </xdr:from>
    <xdr:to>
      <xdr:col>24</xdr:col>
      <xdr:colOff>114300</xdr:colOff>
      <xdr:row>77</xdr:row>
      <xdr:rowOff>65129</xdr:rowOff>
    </xdr:to>
    <xdr:sp macro="" textlink="">
      <xdr:nvSpPr>
        <xdr:cNvPr id="189" name="楕円 188"/>
        <xdr:cNvSpPr/>
      </xdr:nvSpPr>
      <xdr:spPr>
        <a:xfrm>
          <a:off x="4584700" y="131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157856</xdr:rowOff>
    </xdr:from>
    <xdr:ext cx="534377" cy="259045"/>
    <xdr:sp macro="" textlink="">
      <xdr:nvSpPr>
        <xdr:cNvPr id="190" name="維持補修費該当値テキスト"/>
        <xdr:cNvSpPr txBox="1"/>
      </xdr:nvSpPr>
      <xdr:spPr>
        <a:xfrm>
          <a:off x="4686300" y="130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148354</xdr:rowOff>
    </xdr:from>
    <xdr:to>
      <xdr:col>20</xdr:col>
      <xdr:colOff>38100</xdr:colOff>
      <xdr:row>77</xdr:row>
      <xdr:rowOff>78504</xdr:rowOff>
    </xdr:to>
    <xdr:sp macro="" textlink="">
      <xdr:nvSpPr>
        <xdr:cNvPr id="191" name="楕円 190"/>
        <xdr:cNvSpPr/>
      </xdr:nvSpPr>
      <xdr:spPr>
        <a:xfrm>
          <a:off x="3746500" y="131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95030</xdr:rowOff>
    </xdr:from>
    <xdr:ext cx="534377" cy="259045"/>
    <xdr:sp macro="" textlink="">
      <xdr:nvSpPr>
        <xdr:cNvPr id="192" name="テキスト ボックス 191"/>
        <xdr:cNvSpPr txBox="1"/>
      </xdr:nvSpPr>
      <xdr:spPr>
        <a:xfrm>
          <a:off x="3530111" y="12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149056</xdr:rowOff>
    </xdr:from>
    <xdr:to>
      <xdr:col>15</xdr:col>
      <xdr:colOff>101600</xdr:colOff>
      <xdr:row>77</xdr:row>
      <xdr:rowOff>79206</xdr:rowOff>
    </xdr:to>
    <xdr:sp macro="" textlink="">
      <xdr:nvSpPr>
        <xdr:cNvPr id="193" name="楕円 192"/>
        <xdr:cNvSpPr/>
      </xdr:nvSpPr>
      <xdr:spPr>
        <a:xfrm>
          <a:off x="2857500" y="13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95733</xdr:rowOff>
    </xdr:from>
    <xdr:ext cx="534377" cy="259045"/>
    <xdr:sp macro="" textlink="">
      <xdr:nvSpPr>
        <xdr:cNvPr id="194" name="テキスト ボックス 193"/>
        <xdr:cNvSpPr txBox="1"/>
      </xdr:nvSpPr>
      <xdr:spPr>
        <a:xfrm>
          <a:off x="2641111" y="129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91842</xdr:rowOff>
    </xdr:from>
    <xdr:to>
      <xdr:col>10</xdr:col>
      <xdr:colOff>165100</xdr:colOff>
      <xdr:row>77</xdr:row>
      <xdr:rowOff>21992</xdr:rowOff>
    </xdr:to>
    <xdr:sp macro="" textlink="">
      <xdr:nvSpPr>
        <xdr:cNvPr id="195" name="楕円 194"/>
        <xdr:cNvSpPr/>
      </xdr:nvSpPr>
      <xdr:spPr>
        <a:xfrm>
          <a:off x="1968500" y="131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38520</xdr:rowOff>
    </xdr:from>
    <xdr:ext cx="534377" cy="259045"/>
    <xdr:sp macro="" textlink="">
      <xdr:nvSpPr>
        <xdr:cNvPr id="196" name="テキスト ボックス 195"/>
        <xdr:cNvSpPr txBox="1"/>
      </xdr:nvSpPr>
      <xdr:spPr>
        <a:xfrm>
          <a:off x="1752111" y="12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47237</xdr:rowOff>
    </xdr:from>
    <xdr:to>
      <xdr:col>6</xdr:col>
      <xdr:colOff>38100</xdr:colOff>
      <xdr:row>76</xdr:row>
      <xdr:rowOff>148837</xdr:rowOff>
    </xdr:to>
    <xdr:sp macro="" textlink="">
      <xdr:nvSpPr>
        <xdr:cNvPr id="197" name="楕円 196"/>
        <xdr:cNvSpPr/>
      </xdr:nvSpPr>
      <xdr:spPr>
        <a:xfrm>
          <a:off x="1079500" y="130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165364</xdr:rowOff>
    </xdr:from>
    <xdr:ext cx="534377" cy="259045"/>
    <xdr:sp macro="" textlink="">
      <xdr:nvSpPr>
        <xdr:cNvPr id="198" name="テキスト ボックス 197"/>
        <xdr:cNvSpPr txBox="1"/>
      </xdr:nvSpPr>
      <xdr:spPr>
        <a:xfrm>
          <a:off x="863111" y="128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162465</xdr:rowOff>
    </xdr:from>
    <xdr:to>
      <xdr:col>24</xdr:col>
      <xdr:colOff>63500</xdr:colOff>
      <xdr:row>93</xdr:row>
      <xdr:rowOff>6341</xdr:rowOff>
    </xdr:to>
    <xdr:cxnSp macro="">
      <xdr:nvCxnSpPr>
        <xdr:cNvPr id="231" name="直線コネクタ 230"/>
        <xdr:cNvCxnSpPr/>
      </xdr:nvCxnSpPr>
      <xdr:spPr>
        <a:xfrm>
          <a:off x="3797300" y="15935865"/>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162465</xdr:rowOff>
    </xdr:from>
    <xdr:to>
      <xdr:col>19</xdr:col>
      <xdr:colOff>177800</xdr:colOff>
      <xdr:row>93</xdr:row>
      <xdr:rowOff>149873</xdr:rowOff>
    </xdr:to>
    <xdr:cxnSp macro="">
      <xdr:nvCxnSpPr>
        <xdr:cNvPr id="234" name="直線コネクタ 233"/>
        <xdr:cNvCxnSpPr/>
      </xdr:nvCxnSpPr>
      <xdr:spPr>
        <a:xfrm flipV="1">
          <a:off x="2908300" y="15935865"/>
          <a:ext cx="889000" cy="1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149873</xdr:rowOff>
    </xdr:from>
    <xdr:to>
      <xdr:col>15</xdr:col>
      <xdr:colOff>50800</xdr:colOff>
      <xdr:row>93</xdr:row>
      <xdr:rowOff>168703</xdr:rowOff>
    </xdr:to>
    <xdr:cxnSp macro="">
      <xdr:nvCxnSpPr>
        <xdr:cNvPr id="237" name="直線コネクタ 236"/>
        <xdr:cNvCxnSpPr/>
      </xdr:nvCxnSpPr>
      <xdr:spPr>
        <a:xfrm flipV="1">
          <a:off x="2019300" y="16094723"/>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168703</xdr:rowOff>
    </xdr:from>
    <xdr:to>
      <xdr:col>10</xdr:col>
      <xdr:colOff>114300</xdr:colOff>
      <xdr:row>95</xdr:row>
      <xdr:rowOff>26933</xdr:rowOff>
    </xdr:to>
    <xdr:cxnSp macro="">
      <xdr:nvCxnSpPr>
        <xdr:cNvPr id="240" name="直線コネクタ 239"/>
        <xdr:cNvCxnSpPr/>
      </xdr:nvCxnSpPr>
      <xdr:spPr>
        <a:xfrm flipV="1">
          <a:off x="1130300" y="16113553"/>
          <a:ext cx="889000" cy="2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126991</xdr:rowOff>
    </xdr:from>
    <xdr:to>
      <xdr:col>24</xdr:col>
      <xdr:colOff>114300</xdr:colOff>
      <xdr:row>93</xdr:row>
      <xdr:rowOff>57141</xdr:rowOff>
    </xdr:to>
    <xdr:sp macro="" textlink="">
      <xdr:nvSpPr>
        <xdr:cNvPr id="250" name="楕円 249"/>
        <xdr:cNvSpPr/>
      </xdr:nvSpPr>
      <xdr:spPr>
        <a:xfrm>
          <a:off x="4584700" y="159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149868</xdr:rowOff>
    </xdr:from>
    <xdr:ext cx="599010" cy="259045"/>
    <xdr:sp macro="" textlink="">
      <xdr:nvSpPr>
        <xdr:cNvPr id="251" name="扶助費該当値テキスト"/>
        <xdr:cNvSpPr txBox="1"/>
      </xdr:nvSpPr>
      <xdr:spPr>
        <a:xfrm>
          <a:off x="4686300" y="1575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111665</xdr:rowOff>
    </xdr:from>
    <xdr:to>
      <xdr:col>20</xdr:col>
      <xdr:colOff>38100</xdr:colOff>
      <xdr:row>93</xdr:row>
      <xdr:rowOff>41815</xdr:rowOff>
    </xdr:to>
    <xdr:sp macro="" textlink="">
      <xdr:nvSpPr>
        <xdr:cNvPr id="252" name="楕円 251"/>
        <xdr:cNvSpPr/>
      </xdr:nvSpPr>
      <xdr:spPr>
        <a:xfrm>
          <a:off x="3746500" y="15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58342</xdr:rowOff>
    </xdr:from>
    <xdr:ext cx="599010" cy="259045"/>
    <xdr:sp macro="" textlink="">
      <xdr:nvSpPr>
        <xdr:cNvPr id="253" name="テキスト ボックス 252"/>
        <xdr:cNvSpPr txBox="1"/>
      </xdr:nvSpPr>
      <xdr:spPr>
        <a:xfrm>
          <a:off x="3497795" y="15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99073</xdr:rowOff>
    </xdr:from>
    <xdr:to>
      <xdr:col>15</xdr:col>
      <xdr:colOff>101600</xdr:colOff>
      <xdr:row>94</xdr:row>
      <xdr:rowOff>29223</xdr:rowOff>
    </xdr:to>
    <xdr:sp macro="" textlink="">
      <xdr:nvSpPr>
        <xdr:cNvPr id="254" name="楕円 253"/>
        <xdr:cNvSpPr/>
      </xdr:nvSpPr>
      <xdr:spPr>
        <a:xfrm>
          <a:off x="2857500" y="160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45750</xdr:rowOff>
    </xdr:from>
    <xdr:ext cx="599010" cy="259045"/>
    <xdr:sp macro="" textlink="">
      <xdr:nvSpPr>
        <xdr:cNvPr id="255" name="テキスト ボックス 254"/>
        <xdr:cNvSpPr txBox="1"/>
      </xdr:nvSpPr>
      <xdr:spPr>
        <a:xfrm>
          <a:off x="2608795" y="158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117903</xdr:rowOff>
    </xdr:from>
    <xdr:to>
      <xdr:col>10</xdr:col>
      <xdr:colOff>165100</xdr:colOff>
      <xdr:row>94</xdr:row>
      <xdr:rowOff>48053</xdr:rowOff>
    </xdr:to>
    <xdr:sp macro="" textlink="">
      <xdr:nvSpPr>
        <xdr:cNvPr id="256" name="楕円 255"/>
        <xdr:cNvSpPr/>
      </xdr:nvSpPr>
      <xdr:spPr>
        <a:xfrm>
          <a:off x="1968500" y="16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64580</xdr:rowOff>
    </xdr:from>
    <xdr:ext cx="599010" cy="259045"/>
    <xdr:sp macro="" textlink="">
      <xdr:nvSpPr>
        <xdr:cNvPr id="257" name="テキスト ボックス 256"/>
        <xdr:cNvSpPr txBox="1"/>
      </xdr:nvSpPr>
      <xdr:spPr>
        <a:xfrm>
          <a:off x="1719795" y="1583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147583</xdr:rowOff>
    </xdr:from>
    <xdr:to>
      <xdr:col>6</xdr:col>
      <xdr:colOff>38100</xdr:colOff>
      <xdr:row>95</xdr:row>
      <xdr:rowOff>77733</xdr:rowOff>
    </xdr:to>
    <xdr:sp macro="" textlink="">
      <xdr:nvSpPr>
        <xdr:cNvPr id="258" name="楕円 257"/>
        <xdr:cNvSpPr/>
      </xdr:nvSpPr>
      <xdr:spPr>
        <a:xfrm>
          <a:off x="1079500" y="162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94260</xdr:rowOff>
    </xdr:from>
    <xdr:ext cx="534377" cy="259045"/>
    <xdr:sp macro="" textlink="">
      <xdr:nvSpPr>
        <xdr:cNvPr id="259" name="テキスト ボックス 258"/>
        <xdr:cNvSpPr txBox="1"/>
      </xdr:nvSpPr>
      <xdr:spPr>
        <a:xfrm>
          <a:off x="863111" y="160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156339</xdr:rowOff>
    </xdr:from>
    <xdr:to>
      <xdr:col>55</xdr:col>
      <xdr:colOff>0</xdr:colOff>
      <xdr:row>38</xdr:row>
      <xdr:rowOff>25056</xdr:rowOff>
    </xdr:to>
    <xdr:cxnSp macro="">
      <xdr:nvCxnSpPr>
        <xdr:cNvPr id="290" name="直線コネクタ 289"/>
        <xdr:cNvCxnSpPr/>
      </xdr:nvCxnSpPr>
      <xdr:spPr>
        <a:xfrm flipV="1">
          <a:off x="9639300" y="6499989"/>
          <a:ext cx="8382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25056</xdr:rowOff>
    </xdr:from>
    <xdr:to>
      <xdr:col>50</xdr:col>
      <xdr:colOff>114300</xdr:colOff>
      <xdr:row>38</xdr:row>
      <xdr:rowOff>27113</xdr:rowOff>
    </xdr:to>
    <xdr:cxnSp macro="">
      <xdr:nvCxnSpPr>
        <xdr:cNvPr id="293" name="直線コネクタ 292"/>
        <xdr:cNvCxnSpPr/>
      </xdr:nvCxnSpPr>
      <xdr:spPr>
        <a:xfrm flipV="1">
          <a:off x="8750300" y="65401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27113</xdr:rowOff>
    </xdr:from>
    <xdr:to>
      <xdr:col>45</xdr:col>
      <xdr:colOff>177800</xdr:colOff>
      <xdr:row>38</xdr:row>
      <xdr:rowOff>88175</xdr:rowOff>
    </xdr:to>
    <xdr:cxnSp macro="">
      <xdr:nvCxnSpPr>
        <xdr:cNvPr id="296" name="直線コネクタ 295"/>
        <xdr:cNvCxnSpPr/>
      </xdr:nvCxnSpPr>
      <xdr:spPr>
        <a:xfrm flipV="1">
          <a:off x="7861300" y="6542213"/>
          <a:ext cx="889000" cy="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56630</xdr:rowOff>
    </xdr:from>
    <xdr:to>
      <xdr:col>41</xdr:col>
      <xdr:colOff>50800</xdr:colOff>
      <xdr:row>38</xdr:row>
      <xdr:rowOff>88175</xdr:rowOff>
    </xdr:to>
    <xdr:cxnSp macro="">
      <xdr:nvCxnSpPr>
        <xdr:cNvPr id="299" name="直線コネクタ 298"/>
        <xdr:cNvCxnSpPr/>
      </xdr:nvCxnSpPr>
      <xdr:spPr>
        <a:xfrm>
          <a:off x="6972300" y="6571730"/>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105539</xdr:rowOff>
    </xdr:from>
    <xdr:to>
      <xdr:col>55</xdr:col>
      <xdr:colOff>50800</xdr:colOff>
      <xdr:row>38</xdr:row>
      <xdr:rowOff>35689</xdr:rowOff>
    </xdr:to>
    <xdr:sp macro="" textlink="">
      <xdr:nvSpPr>
        <xdr:cNvPr id="309" name="楕円 308"/>
        <xdr:cNvSpPr/>
      </xdr:nvSpPr>
      <xdr:spPr>
        <a:xfrm>
          <a:off x="10426700" y="6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83966</xdr:rowOff>
    </xdr:from>
    <xdr:ext cx="599010" cy="259045"/>
    <xdr:sp macro="" textlink="">
      <xdr:nvSpPr>
        <xdr:cNvPr id="310" name="補助費等該当値テキスト"/>
        <xdr:cNvSpPr txBox="1"/>
      </xdr:nvSpPr>
      <xdr:spPr>
        <a:xfrm>
          <a:off x="10528300" y="642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145705</xdr:rowOff>
    </xdr:from>
    <xdr:to>
      <xdr:col>50</xdr:col>
      <xdr:colOff>165100</xdr:colOff>
      <xdr:row>38</xdr:row>
      <xdr:rowOff>75856</xdr:rowOff>
    </xdr:to>
    <xdr:sp macro="" textlink="">
      <xdr:nvSpPr>
        <xdr:cNvPr id="311" name="楕円 310"/>
        <xdr:cNvSpPr/>
      </xdr:nvSpPr>
      <xdr:spPr>
        <a:xfrm>
          <a:off x="9588500" y="648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66983</xdr:rowOff>
    </xdr:from>
    <xdr:ext cx="599010" cy="259045"/>
    <xdr:sp macro="" textlink="">
      <xdr:nvSpPr>
        <xdr:cNvPr id="312" name="テキスト ボックス 311"/>
        <xdr:cNvSpPr txBox="1"/>
      </xdr:nvSpPr>
      <xdr:spPr>
        <a:xfrm>
          <a:off x="9339795" y="65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147763</xdr:rowOff>
    </xdr:from>
    <xdr:to>
      <xdr:col>46</xdr:col>
      <xdr:colOff>38100</xdr:colOff>
      <xdr:row>38</xdr:row>
      <xdr:rowOff>77913</xdr:rowOff>
    </xdr:to>
    <xdr:sp macro="" textlink="">
      <xdr:nvSpPr>
        <xdr:cNvPr id="313" name="楕円 312"/>
        <xdr:cNvSpPr/>
      </xdr:nvSpPr>
      <xdr:spPr>
        <a:xfrm>
          <a:off x="8699500" y="64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69040</xdr:rowOff>
    </xdr:from>
    <xdr:ext cx="599010" cy="259045"/>
    <xdr:sp macro="" textlink="">
      <xdr:nvSpPr>
        <xdr:cNvPr id="314" name="テキスト ボックス 313"/>
        <xdr:cNvSpPr txBox="1"/>
      </xdr:nvSpPr>
      <xdr:spPr>
        <a:xfrm>
          <a:off x="8450795" y="658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37375</xdr:rowOff>
    </xdr:from>
    <xdr:to>
      <xdr:col>41</xdr:col>
      <xdr:colOff>101600</xdr:colOff>
      <xdr:row>38</xdr:row>
      <xdr:rowOff>138975</xdr:rowOff>
    </xdr:to>
    <xdr:sp macro="" textlink="">
      <xdr:nvSpPr>
        <xdr:cNvPr id="315" name="楕円 314"/>
        <xdr:cNvSpPr/>
      </xdr:nvSpPr>
      <xdr:spPr>
        <a:xfrm>
          <a:off x="7810500" y="65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130102</xdr:rowOff>
    </xdr:from>
    <xdr:ext cx="599010" cy="259045"/>
    <xdr:sp macro="" textlink="">
      <xdr:nvSpPr>
        <xdr:cNvPr id="316" name="テキスト ボックス 315"/>
        <xdr:cNvSpPr txBox="1"/>
      </xdr:nvSpPr>
      <xdr:spPr>
        <a:xfrm>
          <a:off x="7561795" y="664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5830</xdr:rowOff>
    </xdr:from>
    <xdr:to>
      <xdr:col>36</xdr:col>
      <xdr:colOff>165100</xdr:colOff>
      <xdr:row>38</xdr:row>
      <xdr:rowOff>107430</xdr:rowOff>
    </xdr:to>
    <xdr:sp macro="" textlink="">
      <xdr:nvSpPr>
        <xdr:cNvPr id="317" name="楕円 316"/>
        <xdr:cNvSpPr/>
      </xdr:nvSpPr>
      <xdr:spPr>
        <a:xfrm>
          <a:off x="6921500" y="6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98557</xdr:rowOff>
    </xdr:from>
    <xdr:ext cx="599010" cy="259045"/>
    <xdr:sp macro="" textlink="">
      <xdr:nvSpPr>
        <xdr:cNvPr id="318" name="テキスト ボックス 317"/>
        <xdr:cNvSpPr txBox="1"/>
      </xdr:nvSpPr>
      <xdr:spPr>
        <a:xfrm>
          <a:off x="6672795" y="66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68683</xdr:rowOff>
    </xdr:from>
    <xdr:to>
      <xdr:col>55</xdr:col>
      <xdr:colOff>0</xdr:colOff>
      <xdr:row>57</xdr:row>
      <xdr:rowOff>97951</xdr:rowOff>
    </xdr:to>
    <xdr:cxnSp macro="">
      <xdr:nvCxnSpPr>
        <xdr:cNvPr id="345" name="直線コネクタ 344"/>
        <xdr:cNvCxnSpPr/>
      </xdr:nvCxnSpPr>
      <xdr:spPr>
        <a:xfrm>
          <a:off x="9639300" y="9841333"/>
          <a:ext cx="8382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68683</xdr:rowOff>
    </xdr:from>
    <xdr:to>
      <xdr:col>50</xdr:col>
      <xdr:colOff>114300</xdr:colOff>
      <xdr:row>57</xdr:row>
      <xdr:rowOff>156883</xdr:rowOff>
    </xdr:to>
    <xdr:cxnSp macro="">
      <xdr:nvCxnSpPr>
        <xdr:cNvPr id="348" name="直線コネクタ 347"/>
        <xdr:cNvCxnSpPr/>
      </xdr:nvCxnSpPr>
      <xdr:spPr>
        <a:xfrm flipV="1">
          <a:off x="8750300" y="9841333"/>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156883</xdr:rowOff>
    </xdr:from>
    <xdr:to>
      <xdr:col>45</xdr:col>
      <xdr:colOff>177800</xdr:colOff>
      <xdr:row>58</xdr:row>
      <xdr:rowOff>65312</xdr:rowOff>
    </xdr:to>
    <xdr:cxnSp macro="">
      <xdr:nvCxnSpPr>
        <xdr:cNvPr id="351" name="直線コネクタ 350"/>
        <xdr:cNvCxnSpPr/>
      </xdr:nvCxnSpPr>
      <xdr:spPr>
        <a:xfrm flipV="1">
          <a:off x="7861300" y="9929533"/>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138538</xdr:rowOff>
    </xdr:from>
    <xdr:to>
      <xdr:col>41</xdr:col>
      <xdr:colOff>50800</xdr:colOff>
      <xdr:row>58</xdr:row>
      <xdr:rowOff>65312</xdr:rowOff>
    </xdr:to>
    <xdr:cxnSp macro="">
      <xdr:nvCxnSpPr>
        <xdr:cNvPr id="354" name="直線コネクタ 353"/>
        <xdr:cNvCxnSpPr/>
      </xdr:nvCxnSpPr>
      <xdr:spPr>
        <a:xfrm>
          <a:off x="6972300" y="9911188"/>
          <a:ext cx="889000" cy="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47151</xdr:rowOff>
    </xdr:from>
    <xdr:to>
      <xdr:col>55</xdr:col>
      <xdr:colOff>50800</xdr:colOff>
      <xdr:row>57</xdr:row>
      <xdr:rowOff>148751</xdr:rowOff>
    </xdr:to>
    <xdr:sp macro="" textlink="">
      <xdr:nvSpPr>
        <xdr:cNvPr id="364" name="楕円 363"/>
        <xdr:cNvSpPr/>
      </xdr:nvSpPr>
      <xdr:spPr>
        <a:xfrm>
          <a:off x="10426700" y="9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70028</xdr:rowOff>
    </xdr:from>
    <xdr:ext cx="599010" cy="259045"/>
    <xdr:sp macro="" textlink="">
      <xdr:nvSpPr>
        <xdr:cNvPr id="365" name="普通建設事業費該当値テキスト"/>
        <xdr:cNvSpPr txBox="1"/>
      </xdr:nvSpPr>
      <xdr:spPr>
        <a:xfrm>
          <a:off x="10528300" y="96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17883</xdr:rowOff>
    </xdr:from>
    <xdr:to>
      <xdr:col>50</xdr:col>
      <xdr:colOff>165100</xdr:colOff>
      <xdr:row>57</xdr:row>
      <xdr:rowOff>119483</xdr:rowOff>
    </xdr:to>
    <xdr:sp macro="" textlink="">
      <xdr:nvSpPr>
        <xdr:cNvPr id="366" name="楕円 365"/>
        <xdr:cNvSpPr/>
      </xdr:nvSpPr>
      <xdr:spPr>
        <a:xfrm>
          <a:off x="9588500" y="9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136010</xdr:rowOff>
    </xdr:from>
    <xdr:ext cx="599010" cy="259045"/>
    <xdr:sp macro="" textlink="">
      <xdr:nvSpPr>
        <xdr:cNvPr id="367" name="テキスト ボックス 366"/>
        <xdr:cNvSpPr txBox="1"/>
      </xdr:nvSpPr>
      <xdr:spPr>
        <a:xfrm>
          <a:off x="9339795" y="9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106083</xdr:rowOff>
    </xdr:from>
    <xdr:to>
      <xdr:col>46</xdr:col>
      <xdr:colOff>38100</xdr:colOff>
      <xdr:row>58</xdr:row>
      <xdr:rowOff>36233</xdr:rowOff>
    </xdr:to>
    <xdr:sp macro="" textlink="">
      <xdr:nvSpPr>
        <xdr:cNvPr id="368" name="楕円 367"/>
        <xdr:cNvSpPr/>
      </xdr:nvSpPr>
      <xdr:spPr>
        <a:xfrm>
          <a:off x="8699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52760</xdr:rowOff>
    </xdr:from>
    <xdr:ext cx="599010" cy="259045"/>
    <xdr:sp macro="" textlink="">
      <xdr:nvSpPr>
        <xdr:cNvPr id="369" name="テキスト ボックス 368"/>
        <xdr:cNvSpPr txBox="1"/>
      </xdr:nvSpPr>
      <xdr:spPr>
        <a:xfrm>
          <a:off x="8450795" y="96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14512</xdr:rowOff>
    </xdr:from>
    <xdr:to>
      <xdr:col>41</xdr:col>
      <xdr:colOff>101600</xdr:colOff>
      <xdr:row>58</xdr:row>
      <xdr:rowOff>116112</xdr:rowOff>
    </xdr:to>
    <xdr:sp macro="" textlink="">
      <xdr:nvSpPr>
        <xdr:cNvPr id="370" name="楕円 369"/>
        <xdr:cNvSpPr/>
      </xdr:nvSpPr>
      <xdr:spPr>
        <a:xfrm>
          <a:off x="7810500" y="9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107239</xdr:rowOff>
    </xdr:from>
    <xdr:ext cx="599010" cy="259045"/>
    <xdr:sp macro="" textlink="">
      <xdr:nvSpPr>
        <xdr:cNvPr id="371" name="テキスト ボックス 370"/>
        <xdr:cNvSpPr txBox="1"/>
      </xdr:nvSpPr>
      <xdr:spPr>
        <a:xfrm>
          <a:off x="7561795" y="100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87738</xdr:rowOff>
    </xdr:from>
    <xdr:to>
      <xdr:col>36</xdr:col>
      <xdr:colOff>165100</xdr:colOff>
      <xdr:row>58</xdr:row>
      <xdr:rowOff>17888</xdr:rowOff>
    </xdr:to>
    <xdr:sp macro="" textlink="">
      <xdr:nvSpPr>
        <xdr:cNvPr id="372" name="楕円 371"/>
        <xdr:cNvSpPr/>
      </xdr:nvSpPr>
      <xdr:spPr>
        <a:xfrm>
          <a:off x="6921500" y="98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34415</xdr:rowOff>
    </xdr:from>
    <xdr:ext cx="599010" cy="259045"/>
    <xdr:sp macro="" textlink="">
      <xdr:nvSpPr>
        <xdr:cNvPr id="373" name="テキスト ボックス 372"/>
        <xdr:cNvSpPr txBox="1"/>
      </xdr:nvSpPr>
      <xdr:spPr>
        <a:xfrm>
          <a:off x="6672795" y="96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32722</xdr:rowOff>
    </xdr:from>
    <xdr:to>
      <xdr:col>55</xdr:col>
      <xdr:colOff>0</xdr:colOff>
      <xdr:row>76</xdr:row>
      <xdr:rowOff>147369</xdr:rowOff>
    </xdr:to>
    <xdr:cxnSp macro="">
      <xdr:nvCxnSpPr>
        <xdr:cNvPr id="404" name="直線コネクタ 403"/>
        <xdr:cNvCxnSpPr/>
      </xdr:nvCxnSpPr>
      <xdr:spPr>
        <a:xfrm flipV="1">
          <a:off x="9639300" y="13062922"/>
          <a:ext cx="838200" cy="1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147369</xdr:rowOff>
    </xdr:from>
    <xdr:to>
      <xdr:col>50</xdr:col>
      <xdr:colOff>114300</xdr:colOff>
      <xdr:row>77</xdr:row>
      <xdr:rowOff>9398</xdr:rowOff>
    </xdr:to>
    <xdr:cxnSp macro="">
      <xdr:nvCxnSpPr>
        <xdr:cNvPr id="407" name="直線コネクタ 406"/>
        <xdr:cNvCxnSpPr/>
      </xdr:nvCxnSpPr>
      <xdr:spPr>
        <a:xfrm flipV="1">
          <a:off x="8750300" y="13177569"/>
          <a:ext cx="889000" cy="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9398</xdr:rowOff>
    </xdr:from>
    <xdr:to>
      <xdr:col>45</xdr:col>
      <xdr:colOff>177800</xdr:colOff>
      <xdr:row>78</xdr:row>
      <xdr:rowOff>137309</xdr:rowOff>
    </xdr:to>
    <xdr:cxnSp macro="">
      <xdr:nvCxnSpPr>
        <xdr:cNvPr id="410" name="直線コネクタ 409"/>
        <xdr:cNvCxnSpPr/>
      </xdr:nvCxnSpPr>
      <xdr:spPr>
        <a:xfrm flipV="1">
          <a:off x="7861300" y="13211048"/>
          <a:ext cx="889000" cy="2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153372</xdr:rowOff>
    </xdr:from>
    <xdr:to>
      <xdr:col>55</xdr:col>
      <xdr:colOff>50800</xdr:colOff>
      <xdr:row>76</xdr:row>
      <xdr:rowOff>83522</xdr:rowOff>
    </xdr:to>
    <xdr:sp macro="" textlink="">
      <xdr:nvSpPr>
        <xdr:cNvPr id="420" name="楕円 419"/>
        <xdr:cNvSpPr/>
      </xdr:nvSpPr>
      <xdr:spPr>
        <a:xfrm>
          <a:off x="10426700" y="130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4799</xdr:rowOff>
    </xdr:from>
    <xdr:ext cx="599010" cy="259045"/>
    <xdr:sp macro="" textlink="">
      <xdr:nvSpPr>
        <xdr:cNvPr id="421" name="普通建設事業費 （ うち新規整備　）該当値テキスト"/>
        <xdr:cNvSpPr txBox="1"/>
      </xdr:nvSpPr>
      <xdr:spPr>
        <a:xfrm>
          <a:off x="10528300" y="128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96569</xdr:rowOff>
    </xdr:from>
    <xdr:to>
      <xdr:col>50</xdr:col>
      <xdr:colOff>165100</xdr:colOff>
      <xdr:row>77</xdr:row>
      <xdr:rowOff>26719</xdr:rowOff>
    </xdr:to>
    <xdr:sp macro="" textlink="">
      <xdr:nvSpPr>
        <xdr:cNvPr id="422" name="楕円 421"/>
        <xdr:cNvSpPr/>
      </xdr:nvSpPr>
      <xdr:spPr>
        <a:xfrm>
          <a:off x="9588500" y="131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43246</xdr:rowOff>
    </xdr:from>
    <xdr:ext cx="599010" cy="259045"/>
    <xdr:sp macro="" textlink="">
      <xdr:nvSpPr>
        <xdr:cNvPr id="423" name="テキスト ボックス 422"/>
        <xdr:cNvSpPr txBox="1"/>
      </xdr:nvSpPr>
      <xdr:spPr>
        <a:xfrm>
          <a:off x="9339795" y="12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130048</xdr:rowOff>
    </xdr:from>
    <xdr:to>
      <xdr:col>46</xdr:col>
      <xdr:colOff>38100</xdr:colOff>
      <xdr:row>77</xdr:row>
      <xdr:rowOff>60198</xdr:rowOff>
    </xdr:to>
    <xdr:sp macro="" textlink="">
      <xdr:nvSpPr>
        <xdr:cNvPr id="424" name="楕円 423"/>
        <xdr:cNvSpPr/>
      </xdr:nvSpPr>
      <xdr:spPr>
        <a:xfrm>
          <a:off x="8699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76725</xdr:rowOff>
    </xdr:from>
    <xdr:ext cx="599010" cy="259045"/>
    <xdr:sp macro="" textlink="">
      <xdr:nvSpPr>
        <xdr:cNvPr id="425" name="テキスト ボックス 424"/>
        <xdr:cNvSpPr txBox="1"/>
      </xdr:nvSpPr>
      <xdr:spPr>
        <a:xfrm>
          <a:off x="8450795" y="1293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86509</xdr:rowOff>
    </xdr:from>
    <xdr:to>
      <xdr:col>41</xdr:col>
      <xdr:colOff>101600</xdr:colOff>
      <xdr:row>79</xdr:row>
      <xdr:rowOff>16659</xdr:rowOff>
    </xdr:to>
    <xdr:sp macro="" textlink="">
      <xdr:nvSpPr>
        <xdr:cNvPr id="426" name="楕円 425"/>
        <xdr:cNvSpPr/>
      </xdr:nvSpPr>
      <xdr:spPr>
        <a:xfrm>
          <a:off x="7810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7786</xdr:rowOff>
    </xdr:from>
    <xdr:ext cx="534377" cy="259045"/>
    <xdr:sp macro="" textlink="">
      <xdr:nvSpPr>
        <xdr:cNvPr id="427" name="テキスト ボックス 426"/>
        <xdr:cNvSpPr txBox="1"/>
      </xdr:nvSpPr>
      <xdr:spPr>
        <a:xfrm>
          <a:off x="7594111" y="13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60802</xdr:rowOff>
    </xdr:from>
    <xdr:to>
      <xdr:col>55</xdr:col>
      <xdr:colOff>0</xdr:colOff>
      <xdr:row>97</xdr:row>
      <xdr:rowOff>147794</xdr:rowOff>
    </xdr:to>
    <xdr:cxnSp macro="">
      <xdr:nvCxnSpPr>
        <xdr:cNvPr id="452" name="直線コネクタ 451"/>
        <xdr:cNvCxnSpPr/>
      </xdr:nvCxnSpPr>
      <xdr:spPr>
        <a:xfrm>
          <a:off x="9639300" y="16691452"/>
          <a:ext cx="8382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60802</xdr:rowOff>
    </xdr:from>
    <xdr:to>
      <xdr:col>50</xdr:col>
      <xdr:colOff>114300</xdr:colOff>
      <xdr:row>97</xdr:row>
      <xdr:rowOff>160427</xdr:rowOff>
    </xdr:to>
    <xdr:cxnSp macro="">
      <xdr:nvCxnSpPr>
        <xdr:cNvPr id="455" name="直線コネクタ 454"/>
        <xdr:cNvCxnSpPr/>
      </xdr:nvCxnSpPr>
      <xdr:spPr>
        <a:xfrm flipV="1">
          <a:off x="8750300" y="16691452"/>
          <a:ext cx="889000" cy="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158210</xdr:rowOff>
    </xdr:from>
    <xdr:to>
      <xdr:col>45</xdr:col>
      <xdr:colOff>177800</xdr:colOff>
      <xdr:row>97</xdr:row>
      <xdr:rowOff>160427</xdr:rowOff>
    </xdr:to>
    <xdr:cxnSp macro="">
      <xdr:nvCxnSpPr>
        <xdr:cNvPr id="458" name="直線コネクタ 457"/>
        <xdr:cNvCxnSpPr/>
      </xdr:nvCxnSpPr>
      <xdr:spPr>
        <a:xfrm>
          <a:off x="7861300" y="1678886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96994</xdr:rowOff>
    </xdr:from>
    <xdr:to>
      <xdr:col>55</xdr:col>
      <xdr:colOff>50800</xdr:colOff>
      <xdr:row>98</xdr:row>
      <xdr:rowOff>27144</xdr:rowOff>
    </xdr:to>
    <xdr:sp macro="" textlink="">
      <xdr:nvSpPr>
        <xdr:cNvPr id="468" name="楕円 467"/>
        <xdr:cNvSpPr/>
      </xdr:nvSpPr>
      <xdr:spPr>
        <a:xfrm>
          <a:off x="10426700" y="167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10002</xdr:rowOff>
    </xdr:from>
    <xdr:to>
      <xdr:col>50</xdr:col>
      <xdr:colOff>165100</xdr:colOff>
      <xdr:row>97</xdr:row>
      <xdr:rowOff>111602</xdr:rowOff>
    </xdr:to>
    <xdr:sp macro="" textlink="">
      <xdr:nvSpPr>
        <xdr:cNvPr id="470" name="楕円 469"/>
        <xdr:cNvSpPr/>
      </xdr:nvSpPr>
      <xdr:spPr>
        <a:xfrm>
          <a:off x="9588500" y="1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128129</xdr:rowOff>
    </xdr:from>
    <xdr:ext cx="599010" cy="259045"/>
    <xdr:sp macro="" textlink="">
      <xdr:nvSpPr>
        <xdr:cNvPr id="471" name="テキスト ボックス 470"/>
        <xdr:cNvSpPr txBox="1"/>
      </xdr:nvSpPr>
      <xdr:spPr>
        <a:xfrm>
          <a:off x="9339795" y="164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109627</xdr:rowOff>
    </xdr:from>
    <xdr:to>
      <xdr:col>46</xdr:col>
      <xdr:colOff>38100</xdr:colOff>
      <xdr:row>98</xdr:row>
      <xdr:rowOff>39777</xdr:rowOff>
    </xdr:to>
    <xdr:sp macro="" textlink="">
      <xdr:nvSpPr>
        <xdr:cNvPr id="472" name="楕円 471"/>
        <xdr:cNvSpPr/>
      </xdr:nvSpPr>
      <xdr:spPr>
        <a:xfrm>
          <a:off x="8699500" y="167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30904</xdr:rowOff>
    </xdr:from>
    <xdr:ext cx="534377" cy="259045"/>
    <xdr:sp macro="" textlink="">
      <xdr:nvSpPr>
        <xdr:cNvPr id="473" name="テキスト ボックス 472"/>
        <xdr:cNvSpPr txBox="1"/>
      </xdr:nvSpPr>
      <xdr:spPr>
        <a:xfrm>
          <a:off x="8483111" y="168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107410</xdr:rowOff>
    </xdr:from>
    <xdr:to>
      <xdr:col>41</xdr:col>
      <xdr:colOff>101600</xdr:colOff>
      <xdr:row>98</xdr:row>
      <xdr:rowOff>37560</xdr:rowOff>
    </xdr:to>
    <xdr:sp macro="" textlink="">
      <xdr:nvSpPr>
        <xdr:cNvPr id="474" name="楕円 473"/>
        <xdr:cNvSpPr/>
      </xdr:nvSpPr>
      <xdr:spPr>
        <a:xfrm>
          <a:off x="7810500" y="167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28687</xdr:rowOff>
    </xdr:from>
    <xdr:ext cx="534377" cy="259045"/>
    <xdr:sp macro="" textlink="">
      <xdr:nvSpPr>
        <xdr:cNvPr id="475" name="テキスト ボックス 474"/>
        <xdr:cNvSpPr txBox="1"/>
      </xdr:nvSpPr>
      <xdr:spPr>
        <a:xfrm>
          <a:off x="7594111" y="168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39524</xdr:rowOff>
    </xdr:from>
    <xdr:to>
      <xdr:col>85</xdr:col>
      <xdr:colOff>127000</xdr:colOff>
      <xdr:row>39</xdr:row>
      <xdr:rowOff>44450</xdr:rowOff>
    </xdr:to>
    <xdr:cxnSp macro="">
      <xdr:nvCxnSpPr>
        <xdr:cNvPr id="504" name="直線コネクタ 503"/>
        <xdr:cNvCxnSpPr/>
      </xdr:nvCxnSpPr>
      <xdr:spPr>
        <a:xfrm>
          <a:off x="15481300" y="6726074"/>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161840</xdr:rowOff>
    </xdr:from>
    <xdr:to>
      <xdr:col>81</xdr:col>
      <xdr:colOff>50800</xdr:colOff>
      <xdr:row>39</xdr:row>
      <xdr:rowOff>39524</xdr:rowOff>
    </xdr:to>
    <xdr:cxnSp macro="">
      <xdr:nvCxnSpPr>
        <xdr:cNvPr id="507" name="直線コネクタ 506"/>
        <xdr:cNvCxnSpPr/>
      </xdr:nvCxnSpPr>
      <xdr:spPr>
        <a:xfrm>
          <a:off x="14592300" y="6676940"/>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23244</xdr:rowOff>
    </xdr:from>
    <xdr:to>
      <xdr:col>76</xdr:col>
      <xdr:colOff>114300</xdr:colOff>
      <xdr:row>38</xdr:row>
      <xdr:rowOff>161840</xdr:rowOff>
    </xdr:to>
    <xdr:cxnSp macro="">
      <xdr:nvCxnSpPr>
        <xdr:cNvPr id="510" name="直線コネクタ 509"/>
        <xdr:cNvCxnSpPr/>
      </xdr:nvCxnSpPr>
      <xdr:spPr>
        <a:xfrm>
          <a:off x="13703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23244</xdr:rowOff>
    </xdr:from>
    <xdr:to>
      <xdr:col>71</xdr:col>
      <xdr:colOff>177800</xdr:colOff>
      <xdr:row>38</xdr:row>
      <xdr:rowOff>170714</xdr:rowOff>
    </xdr:to>
    <xdr:cxnSp macro="">
      <xdr:nvCxnSpPr>
        <xdr:cNvPr id="513" name="直線コネクタ 512"/>
        <xdr:cNvCxnSpPr/>
      </xdr:nvCxnSpPr>
      <xdr:spPr>
        <a:xfrm flipV="1">
          <a:off x="12814300" y="6538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160174</xdr:rowOff>
    </xdr:from>
    <xdr:to>
      <xdr:col>81</xdr:col>
      <xdr:colOff>101600</xdr:colOff>
      <xdr:row>39</xdr:row>
      <xdr:rowOff>90324</xdr:rowOff>
    </xdr:to>
    <xdr:sp macro="" textlink="">
      <xdr:nvSpPr>
        <xdr:cNvPr id="525" name="楕円 524"/>
        <xdr:cNvSpPr/>
      </xdr:nvSpPr>
      <xdr:spPr>
        <a:xfrm>
          <a:off x="154305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81451</xdr:rowOff>
    </xdr:from>
    <xdr:ext cx="469744" cy="259045"/>
    <xdr:sp macro="" textlink="">
      <xdr:nvSpPr>
        <xdr:cNvPr id="526" name="テキスト ボックス 525"/>
        <xdr:cNvSpPr txBox="1"/>
      </xdr:nvSpPr>
      <xdr:spPr>
        <a:xfrm>
          <a:off x="15246428" y="67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111040</xdr:rowOff>
    </xdr:from>
    <xdr:to>
      <xdr:col>76</xdr:col>
      <xdr:colOff>165100</xdr:colOff>
      <xdr:row>39</xdr:row>
      <xdr:rowOff>41190</xdr:rowOff>
    </xdr:to>
    <xdr:sp macro="" textlink="">
      <xdr:nvSpPr>
        <xdr:cNvPr id="527" name="楕円 526"/>
        <xdr:cNvSpPr/>
      </xdr:nvSpPr>
      <xdr:spPr>
        <a:xfrm>
          <a:off x="14541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32317</xdr:rowOff>
    </xdr:from>
    <xdr:ext cx="534377" cy="259045"/>
    <xdr:sp macro="" textlink="">
      <xdr:nvSpPr>
        <xdr:cNvPr id="528" name="テキスト ボックス 527"/>
        <xdr:cNvSpPr txBox="1"/>
      </xdr:nvSpPr>
      <xdr:spPr>
        <a:xfrm>
          <a:off x="14325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143894</xdr:rowOff>
    </xdr:from>
    <xdr:to>
      <xdr:col>72</xdr:col>
      <xdr:colOff>38100</xdr:colOff>
      <xdr:row>38</xdr:row>
      <xdr:rowOff>74044</xdr:rowOff>
    </xdr:to>
    <xdr:sp macro="" textlink="">
      <xdr:nvSpPr>
        <xdr:cNvPr id="529" name="楕円 528"/>
        <xdr:cNvSpPr/>
      </xdr:nvSpPr>
      <xdr:spPr>
        <a:xfrm>
          <a:off x="13652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90571</xdr:rowOff>
    </xdr:from>
    <xdr:ext cx="534377" cy="259045"/>
    <xdr:sp macro="" textlink="">
      <xdr:nvSpPr>
        <xdr:cNvPr id="530" name="テキスト ボックス 529"/>
        <xdr:cNvSpPr txBox="1"/>
      </xdr:nvSpPr>
      <xdr:spPr>
        <a:xfrm>
          <a:off x="13436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119914</xdr:rowOff>
    </xdr:from>
    <xdr:to>
      <xdr:col>67</xdr:col>
      <xdr:colOff>101600</xdr:colOff>
      <xdr:row>39</xdr:row>
      <xdr:rowOff>50064</xdr:rowOff>
    </xdr:to>
    <xdr:sp macro="" textlink="">
      <xdr:nvSpPr>
        <xdr:cNvPr id="531" name="楕円 530"/>
        <xdr:cNvSpPr/>
      </xdr:nvSpPr>
      <xdr:spPr>
        <a:xfrm>
          <a:off x="12763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41191</xdr:rowOff>
    </xdr:from>
    <xdr:ext cx="534377" cy="259045"/>
    <xdr:sp macro="" textlink="">
      <xdr:nvSpPr>
        <xdr:cNvPr id="532" name="テキスト ボックス 531"/>
        <xdr:cNvSpPr txBox="1"/>
      </xdr:nvSpPr>
      <xdr:spPr>
        <a:xfrm>
          <a:off x="12547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102665</xdr:rowOff>
    </xdr:from>
    <xdr:to>
      <xdr:col>85</xdr:col>
      <xdr:colOff>127000</xdr:colOff>
      <xdr:row>77</xdr:row>
      <xdr:rowOff>111885</xdr:rowOff>
    </xdr:to>
    <xdr:cxnSp macro="">
      <xdr:nvCxnSpPr>
        <xdr:cNvPr id="616" name="直線コネクタ 615"/>
        <xdr:cNvCxnSpPr/>
      </xdr:nvCxnSpPr>
      <xdr:spPr>
        <a:xfrm>
          <a:off x="15481300" y="1330431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61443</xdr:rowOff>
    </xdr:from>
    <xdr:to>
      <xdr:col>81</xdr:col>
      <xdr:colOff>50800</xdr:colOff>
      <xdr:row>77</xdr:row>
      <xdr:rowOff>102665</xdr:rowOff>
    </xdr:to>
    <xdr:cxnSp macro="">
      <xdr:nvCxnSpPr>
        <xdr:cNvPr id="619" name="直線コネクタ 618"/>
        <xdr:cNvCxnSpPr/>
      </xdr:nvCxnSpPr>
      <xdr:spPr>
        <a:xfrm>
          <a:off x="14592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21920</xdr:rowOff>
    </xdr:from>
    <xdr:to>
      <xdr:col>76</xdr:col>
      <xdr:colOff>114300</xdr:colOff>
      <xdr:row>77</xdr:row>
      <xdr:rowOff>61443</xdr:rowOff>
    </xdr:to>
    <xdr:cxnSp macro="">
      <xdr:nvCxnSpPr>
        <xdr:cNvPr id="622" name="直線コネクタ 621"/>
        <xdr:cNvCxnSpPr/>
      </xdr:nvCxnSpPr>
      <xdr:spPr>
        <a:xfrm>
          <a:off x="13703300" y="13223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21920</xdr:rowOff>
    </xdr:from>
    <xdr:to>
      <xdr:col>71</xdr:col>
      <xdr:colOff>177800</xdr:colOff>
      <xdr:row>77</xdr:row>
      <xdr:rowOff>26338</xdr:rowOff>
    </xdr:to>
    <xdr:cxnSp macro="">
      <xdr:nvCxnSpPr>
        <xdr:cNvPr id="625" name="直線コネクタ 624"/>
        <xdr:cNvCxnSpPr/>
      </xdr:nvCxnSpPr>
      <xdr:spPr>
        <a:xfrm flipV="1">
          <a:off x="12814300" y="13223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61085</xdr:rowOff>
    </xdr:from>
    <xdr:to>
      <xdr:col>85</xdr:col>
      <xdr:colOff>177800</xdr:colOff>
      <xdr:row>77</xdr:row>
      <xdr:rowOff>162685</xdr:rowOff>
    </xdr:to>
    <xdr:sp macro="" textlink="">
      <xdr:nvSpPr>
        <xdr:cNvPr id="635" name="楕円 634"/>
        <xdr:cNvSpPr/>
      </xdr:nvSpPr>
      <xdr:spPr>
        <a:xfrm>
          <a:off x="162687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39512</xdr:rowOff>
    </xdr:from>
    <xdr:ext cx="599010" cy="259045"/>
    <xdr:sp macro="" textlink="">
      <xdr:nvSpPr>
        <xdr:cNvPr id="636" name="公債費該当値テキスト"/>
        <xdr:cNvSpPr txBox="1"/>
      </xdr:nvSpPr>
      <xdr:spPr>
        <a:xfrm>
          <a:off x="16370300" y="132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51865</xdr:rowOff>
    </xdr:from>
    <xdr:to>
      <xdr:col>81</xdr:col>
      <xdr:colOff>101600</xdr:colOff>
      <xdr:row>77</xdr:row>
      <xdr:rowOff>153465</xdr:rowOff>
    </xdr:to>
    <xdr:sp macro="" textlink="">
      <xdr:nvSpPr>
        <xdr:cNvPr id="637" name="楕円 636"/>
        <xdr:cNvSpPr/>
      </xdr:nvSpPr>
      <xdr:spPr>
        <a:xfrm>
          <a:off x="15430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169992</xdr:rowOff>
    </xdr:from>
    <xdr:ext cx="599010" cy="259045"/>
    <xdr:sp macro="" textlink="">
      <xdr:nvSpPr>
        <xdr:cNvPr id="638" name="テキスト ボックス 637"/>
        <xdr:cNvSpPr txBox="1"/>
      </xdr:nvSpPr>
      <xdr:spPr>
        <a:xfrm>
          <a:off x="15181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10643</xdr:rowOff>
    </xdr:from>
    <xdr:to>
      <xdr:col>76</xdr:col>
      <xdr:colOff>165100</xdr:colOff>
      <xdr:row>77</xdr:row>
      <xdr:rowOff>112243</xdr:rowOff>
    </xdr:to>
    <xdr:sp macro="" textlink="">
      <xdr:nvSpPr>
        <xdr:cNvPr id="639" name="楕円 638"/>
        <xdr:cNvSpPr/>
      </xdr:nvSpPr>
      <xdr:spPr>
        <a:xfrm>
          <a:off x="14541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128770</xdr:rowOff>
    </xdr:from>
    <xdr:ext cx="599010" cy="259045"/>
    <xdr:sp macro="" textlink="">
      <xdr:nvSpPr>
        <xdr:cNvPr id="640" name="テキスト ボックス 639"/>
        <xdr:cNvSpPr txBox="1"/>
      </xdr:nvSpPr>
      <xdr:spPr>
        <a:xfrm>
          <a:off x="14292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142570</xdr:rowOff>
    </xdr:from>
    <xdr:to>
      <xdr:col>72</xdr:col>
      <xdr:colOff>38100</xdr:colOff>
      <xdr:row>77</xdr:row>
      <xdr:rowOff>72720</xdr:rowOff>
    </xdr:to>
    <xdr:sp macro="" textlink="">
      <xdr:nvSpPr>
        <xdr:cNvPr id="641" name="楕円 640"/>
        <xdr:cNvSpPr/>
      </xdr:nvSpPr>
      <xdr:spPr>
        <a:xfrm>
          <a:off x="13652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89247</xdr:rowOff>
    </xdr:from>
    <xdr:ext cx="599010" cy="259045"/>
    <xdr:sp macro="" textlink="">
      <xdr:nvSpPr>
        <xdr:cNvPr id="642" name="テキスト ボックス 641"/>
        <xdr:cNvSpPr txBox="1"/>
      </xdr:nvSpPr>
      <xdr:spPr>
        <a:xfrm>
          <a:off x="13403795"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146988</xdr:rowOff>
    </xdr:from>
    <xdr:to>
      <xdr:col>67</xdr:col>
      <xdr:colOff>101600</xdr:colOff>
      <xdr:row>77</xdr:row>
      <xdr:rowOff>77138</xdr:rowOff>
    </xdr:to>
    <xdr:sp macro="" textlink="">
      <xdr:nvSpPr>
        <xdr:cNvPr id="643" name="楕円 642"/>
        <xdr:cNvSpPr/>
      </xdr:nvSpPr>
      <xdr:spPr>
        <a:xfrm>
          <a:off x="12763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93664</xdr:rowOff>
    </xdr:from>
    <xdr:ext cx="599010" cy="259045"/>
    <xdr:sp macro="" textlink="">
      <xdr:nvSpPr>
        <xdr:cNvPr id="644" name="テキスト ボックス 643"/>
        <xdr:cNvSpPr txBox="1"/>
      </xdr:nvSpPr>
      <xdr:spPr>
        <a:xfrm>
          <a:off x="12514795" y="129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25211</xdr:rowOff>
    </xdr:from>
    <xdr:to>
      <xdr:col>85</xdr:col>
      <xdr:colOff>127000</xdr:colOff>
      <xdr:row>98</xdr:row>
      <xdr:rowOff>64777</xdr:rowOff>
    </xdr:to>
    <xdr:cxnSp macro="">
      <xdr:nvCxnSpPr>
        <xdr:cNvPr id="671" name="直線コネクタ 670"/>
        <xdr:cNvCxnSpPr/>
      </xdr:nvCxnSpPr>
      <xdr:spPr>
        <a:xfrm>
          <a:off x="15481300" y="16827311"/>
          <a:ext cx="8382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21157</xdr:rowOff>
    </xdr:from>
    <xdr:to>
      <xdr:col>81</xdr:col>
      <xdr:colOff>50800</xdr:colOff>
      <xdr:row>98</xdr:row>
      <xdr:rowOff>25211</xdr:rowOff>
    </xdr:to>
    <xdr:cxnSp macro="">
      <xdr:nvCxnSpPr>
        <xdr:cNvPr id="674" name="直線コネクタ 673"/>
        <xdr:cNvCxnSpPr/>
      </xdr:nvCxnSpPr>
      <xdr:spPr>
        <a:xfrm>
          <a:off x="14592300" y="16823257"/>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21157</xdr:rowOff>
    </xdr:from>
    <xdr:to>
      <xdr:col>76</xdr:col>
      <xdr:colOff>114300</xdr:colOff>
      <xdr:row>98</xdr:row>
      <xdr:rowOff>57228</xdr:rowOff>
    </xdr:to>
    <xdr:cxnSp macro="">
      <xdr:nvCxnSpPr>
        <xdr:cNvPr id="677" name="直線コネクタ 676"/>
        <xdr:cNvCxnSpPr/>
      </xdr:nvCxnSpPr>
      <xdr:spPr>
        <a:xfrm flipV="1">
          <a:off x="13703300" y="16823257"/>
          <a:ext cx="889000" cy="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16227</xdr:rowOff>
    </xdr:from>
    <xdr:to>
      <xdr:col>71</xdr:col>
      <xdr:colOff>177800</xdr:colOff>
      <xdr:row>98</xdr:row>
      <xdr:rowOff>57228</xdr:rowOff>
    </xdr:to>
    <xdr:cxnSp macro="">
      <xdr:nvCxnSpPr>
        <xdr:cNvPr id="680" name="直線コネクタ 679"/>
        <xdr:cNvCxnSpPr/>
      </xdr:nvCxnSpPr>
      <xdr:spPr>
        <a:xfrm>
          <a:off x="12814300" y="16818327"/>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13977</xdr:rowOff>
    </xdr:from>
    <xdr:to>
      <xdr:col>85</xdr:col>
      <xdr:colOff>177800</xdr:colOff>
      <xdr:row>98</xdr:row>
      <xdr:rowOff>115577</xdr:rowOff>
    </xdr:to>
    <xdr:sp macro="" textlink="">
      <xdr:nvSpPr>
        <xdr:cNvPr id="690" name="楕円 689"/>
        <xdr:cNvSpPr/>
      </xdr:nvSpPr>
      <xdr:spPr>
        <a:xfrm>
          <a:off x="16268700" y="168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144804</xdr:rowOff>
    </xdr:from>
    <xdr:ext cx="534377" cy="259045"/>
    <xdr:sp macro="" textlink="">
      <xdr:nvSpPr>
        <xdr:cNvPr id="691" name="積立金該当値テキスト"/>
        <xdr:cNvSpPr txBox="1"/>
      </xdr:nvSpPr>
      <xdr:spPr>
        <a:xfrm>
          <a:off x="16370300" y="1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145861</xdr:rowOff>
    </xdr:from>
    <xdr:to>
      <xdr:col>81</xdr:col>
      <xdr:colOff>101600</xdr:colOff>
      <xdr:row>98</xdr:row>
      <xdr:rowOff>76011</xdr:rowOff>
    </xdr:to>
    <xdr:sp macro="" textlink="">
      <xdr:nvSpPr>
        <xdr:cNvPr id="692" name="楕円 691"/>
        <xdr:cNvSpPr/>
      </xdr:nvSpPr>
      <xdr:spPr>
        <a:xfrm>
          <a:off x="15430500" y="16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92538</xdr:rowOff>
    </xdr:from>
    <xdr:ext cx="599010" cy="259045"/>
    <xdr:sp macro="" textlink="">
      <xdr:nvSpPr>
        <xdr:cNvPr id="693" name="テキスト ボックス 692"/>
        <xdr:cNvSpPr txBox="1"/>
      </xdr:nvSpPr>
      <xdr:spPr>
        <a:xfrm>
          <a:off x="15181795" y="1655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141807</xdr:rowOff>
    </xdr:from>
    <xdr:to>
      <xdr:col>76</xdr:col>
      <xdr:colOff>165100</xdr:colOff>
      <xdr:row>98</xdr:row>
      <xdr:rowOff>71957</xdr:rowOff>
    </xdr:to>
    <xdr:sp macro="" textlink="">
      <xdr:nvSpPr>
        <xdr:cNvPr id="694" name="楕円 693"/>
        <xdr:cNvSpPr/>
      </xdr:nvSpPr>
      <xdr:spPr>
        <a:xfrm>
          <a:off x="14541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88484</xdr:rowOff>
    </xdr:from>
    <xdr:ext cx="599010" cy="259045"/>
    <xdr:sp macro="" textlink="">
      <xdr:nvSpPr>
        <xdr:cNvPr id="695" name="テキスト ボックス 694"/>
        <xdr:cNvSpPr txBox="1"/>
      </xdr:nvSpPr>
      <xdr:spPr>
        <a:xfrm>
          <a:off x="14292795"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6428</xdr:rowOff>
    </xdr:from>
    <xdr:to>
      <xdr:col>72</xdr:col>
      <xdr:colOff>38100</xdr:colOff>
      <xdr:row>98</xdr:row>
      <xdr:rowOff>108028</xdr:rowOff>
    </xdr:to>
    <xdr:sp macro="" textlink="">
      <xdr:nvSpPr>
        <xdr:cNvPr id="696" name="楕円 695"/>
        <xdr:cNvSpPr/>
      </xdr:nvSpPr>
      <xdr:spPr>
        <a:xfrm>
          <a:off x="13652500" y="16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124555</xdr:rowOff>
    </xdr:from>
    <xdr:ext cx="534377" cy="259045"/>
    <xdr:sp macro="" textlink="">
      <xdr:nvSpPr>
        <xdr:cNvPr id="697" name="テキスト ボックス 696"/>
        <xdr:cNvSpPr txBox="1"/>
      </xdr:nvSpPr>
      <xdr:spPr>
        <a:xfrm>
          <a:off x="13436111" y="165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136877</xdr:rowOff>
    </xdr:from>
    <xdr:to>
      <xdr:col>67</xdr:col>
      <xdr:colOff>101600</xdr:colOff>
      <xdr:row>98</xdr:row>
      <xdr:rowOff>67027</xdr:rowOff>
    </xdr:to>
    <xdr:sp macro="" textlink="">
      <xdr:nvSpPr>
        <xdr:cNvPr id="698" name="楕円 697"/>
        <xdr:cNvSpPr/>
      </xdr:nvSpPr>
      <xdr:spPr>
        <a:xfrm>
          <a:off x="12763500" y="16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83554</xdr:rowOff>
    </xdr:from>
    <xdr:ext cx="599010" cy="259045"/>
    <xdr:sp macro="" textlink="">
      <xdr:nvSpPr>
        <xdr:cNvPr id="699" name="テキスト ボックス 698"/>
        <xdr:cNvSpPr txBox="1"/>
      </xdr:nvSpPr>
      <xdr:spPr>
        <a:xfrm>
          <a:off x="12514795" y="165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137162</xdr:rowOff>
    </xdr:from>
    <xdr:to>
      <xdr:col>116</xdr:col>
      <xdr:colOff>63500</xdr:colOff>
      <xdr:row>38</xdr:row>
      <xdr:rowOff>139700</xdr:rowOff>
    </xdr:to>
    <xdr:cxnSp macro="">
      <xdr:nvCxnSpPr>
        <xdr:cNvPr id="726" name="直線コネクタ 725"/>
        <xdr:cNvCxnSpPr/>
      </xdr:nvCxnSpPr>
      <xdr:spPr>
        <a:xfrm flipV="1">
          <a:off x="21323300" y="6652262"/>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139540</xdr:rowOff>
    </xdr:from>
    <xdr:to>
      <xdr:col>111</xdr:col>
      <xdr:colOff>177800</xdr:colOff>
      <xdr:row>38</xdr:row>
      <xdr:rowOff>139700</xdr:rowOff>
    </xdr:to>
    <xdr:cxnSp macro="">
      <xdr:nvCxnSpPr>
        <xdr:cNvPr id="729" name="直線コネクタ 728"/>
        <xdr:cNvCxnSpPr/>
      </xdr:nvCxnSpPr>
      <xdr:spPr>
        <a:xfrm>
          <a:off x="20434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139540</xdr:rowOff>
    </xdr:to>
    <xdr:cxnSp macro="">
      <xdr:nvCxnSpPr>
        <xdr:cNvPr id="732" name="直線コネクタ 731"/>
        <xdr:cNvCxnSpPr/>
      </xdr:nvCxnSpPr>
      <xdr:spPr>
        <a:xfrm>
          <a:off x="19545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139540</xdr:rowOff>
    </xdr:to>
    <xdr:cxnSp macro="">
      <xdr:nvCxnSpPr>
        <xdr:cNvPr id="735" name="直線コネクタ 734"/>
        <xdr:cNvCxnSpPr/>
      </xdr:nvCxnSpPr>
      <xdr:spPr>
        <a:xfrm>
          <a:off x="18656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86362</xdr:rowOff>
    </xdr:from>
    <xdr:to>
      <xdr:col>116</xdr:col>
      <xdr:colOff>114300</xdr:colOff>
      <xdr:row>39</xdr:row>
      <xdr:rowOff>16512</xdr:rowOff>
    </xdr:to>
    <xdr:sp macro="" textlink="">
      <xdr:nvSpPr>
        <xdr:cNvPr id="745" name="楕円 744"/>
        <xdr:cNvSpPr/>
      </xdr:nvSpPr>
      <xdr:spPr>
        <a:xfrm>
          <a:off x="221107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88740</xdr:rowOff>
    </xdr:from>
    <xdr:to>
      <xdr:col>107</xdr:col>
      <xdr:colOff>101600</xdr:colOff>
      <xdr:row>39</xdr:row>
      <xdr:rowOff>18890</xdr:rowOff>
    </xdr:to>
    <xdr:sp macro="" textlink="">
      <xdr:nvSpPr>
        <xdr:cNvPr id="749" name="楕円 748"/>
        <xdr:cNvSpPr/>
      </xdr:nvSpPr>
      <xdr:spPr>
        <a:xfrm>
          <a:off x="2038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10017</xdr:rowOff>
    </xdr:from>
    <xdr:ext cx="249299" cy="259045"/>
    <xdr:sp macro="" textlink="">
      <xdr:nvSpPr>
        <xdr:cNvPr id="750" name="テキスト ボックス 749"/>
        <xdr:cNvSpPr txBox="1"/>
      </xdr:nvSpPr>
      <xdr:spPr>
        <a:xfrm>
          <a:off x="2030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51" name="楕円 750"/>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52" name="テキスト ボックス 751"/>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88740</xdr:rowOff>
    </xdr:from>
    <xdr:to>
      <xdr:col>98</xdr:col>
      <xdr:colOff>38100</xdr:colOff>
      <xdr:row>39</xdr:row>
      <xdr:rowOff>18890</xdr:rowOff>
    </xdr:to>
    <xdr:sp macro="" textlink="">
      <xdr:nvSpPr>
        <xdr:cNvPr id="753" name="楕円 752"/>
        <xdr:cNvSpPr/>
      </xdr:nvSpPr>
      <xdr:spPr>
        <a:xfrm>
          <a:off x="18605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10017</xdr:rowOff>
    </xdr:from>
    <xdr:ext cx="249299" cy="259045"/>
    <xdr:sp macro="" textlink="">
      <xdr:nvSpPr>
        <xdr:cNvPr id="754" name="テキスト ボックス 753"/>
        <xdr:cNvSpPr txBox="1"/>
      </xdr:nvSpPr>
      <xdr:spPr>
        <a:xfrm>
          <a:off x="18531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131204</xdr:rowOff>
    </xdr:from>
    <xdr:to>
      <xdr:col>116</xdr:col>
      <xdr:colOff>63500</xdr:colOff>
      <xdr:row>58</xdr:row>
      <xdr:rowOff>163550</xdr:rowOff>
    </xdr:to>
    <xdr:cxnSp macro="">
      <xdr:nvCxnSpPr>
        <xdr:cNvPr id="783" name="直線コネクタ 782"/>
        <xdr:cNvCxnSpPr/>
      </xdr:nvCxnSpPr>
      <xdr:spPr>
        <a:xfrm>
          <a:off x="21323300" y="10075304"/>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131204</xdr:rowOff>
    </xdr:from>
    <xdr:to>
      <xdr:col>111</xdr:col>
      <xdr:colOff>177800</xdr:colOff>
      <xdr:row>58</xdr:row>
      <xdr:rowOff>131559</xdr:rowOff>
    </xdr:to>
    <xdr:cxnSp macro="">
      <xdr:nvCxnSpPr>
        <xdr:cNvPr id="786" name="直線コネクタ 785"/>
        <xdr:cNvCxnSpPr/>
      </xdr:nvCxnSpPr>
      <xdr:spPr>
        <a:xfrm flipV="1">
          <a:off x="20434300" y="1007530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131559</xdr:rowOff>
    </xdr:from>
    <xdr:to>
      <xdr:col>107</xdr:col>
      <xdr:colOff>50800</xdr:colOff>
      <xdr:row>58</xdr:row>
      <xdr:rowOff>138735</xdr:rowOff>
    </xdr:to>
    <xdr:cxnSp macro="">
      <xdr:nvCxnSpPr>
        <xdr:cNvPr id="789" name="直線コネクタ 788"/>
        <xdr:cNvCxnSpPr/>
      </xdr:nvCxnSpPr>
      <xdr:spPr>
        <a:xfrm flipV="1">
          <a:off x="19545300" y="10075659"/>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138735</xdr:rowOff>
    </xdr:from>
    <xdr:to>
      <xdr:col>102</xdr:col>
      <xdr:colOff>114300</xdr:colOff>
      <xdr:row>58</xdr:row>
      <xdr:rowOff>152311</xdr:rowOff>
    </xdr:to>
    <xdr:cxnSp macro="">
      <xdr:nvCxnSpPr>
        <xdr:cNvPr id="792" name="直線コネクタ 791"/>
        <xdr:cNvCxnSpPr/>
      </xdr:nvCxnSpPr>
      <xdr:spPr>
        <a:xfrm flipV="1">
          <a:off x="18656300" y="10082835"/>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112750</xdr:rowOff>
    </xdr:from>
    <xdr:to>
      <xdr:col>116</xdr:col>
      <xdr:colOff>114300</xdr:colOff>
      <xdr:row>59</xdr:row>
      <xdr:rowOff>42900</xdr:rowOff>
    </xdr:to>
    <xdr:sp macro="" textlink="">
      <xdr:nvSpPr>
        <xdr:cNvPr id="802" name="楕円 801"/>
        <xdr:cNvSpPr/>
      </xdr:nvSpPr>
      <xdr:spPr>
        <a:xfrm>
          <a:off x="221107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35881</xdr:rowOff>
    </xdr:from>
    <xdr:ext cx="469744" cy="259045"/>
    <xdr:sp macro="" textlink="">
      <xdr:nvSpPr>
        <xdr:cNvPr id="803" name="貸付金該当値テキスト"/>
        <xdr:cNvSpPr txBox="1"/>
      </xdr:nvSpPr>
      <xdr:spPr>
        <a:xfrm>
          <a:off x="22212300" y="99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80404</xdr:rowOff>
    </xdr:from>
    <xdr:to>
      <xdr:col>112</xdr:col>
      <xdr:colOff>38100</xdr:colOff>
      <xdr:row>59</xdr:row>
      <xdr:rowOff>10554</xdr:rowOff>
    </xdr:to>
    <xdr:sp macro="" textlink="">
      <xdr:nvSpPr>
        <xdr:cNvPr id="804" name="楕円 803"/>
        <xdr:cNvSpPr/>
      </xdr:nvSpPr>
      <xdr:spPr>
        <a:xfrm>
          <a:off x="21272500" y="100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1681</xdr:rowOff>
    </xdr:from>
    <xdr:ext cx="469744" cy="259045"/>
    <xdr:sp macro="" textlink="">
      <xdr:nvSpPr>
        <xdr:cNvPr id="805" name="テキスト ボックス 804"/>
        <xdr:cNvSpPr txBox="1"/>
      </xdr:nvSpPr>
      <xdr:spPr>
        <a:xfrm>
          <a:off x="21088428" y="1011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80759</xdr:rowOff>
    </xdr:from>
    <xdr:to>
      <xdr:col>107</xdr:col>
      <xdr:colOff>101600</xdr:colOff>
      <xdr:row>59</xdr:row>
      <xdr:rowOff>10909</xdr:rowOff>
    </xdr:to>
    <xdr:sp macro="" textlink="">
      <xdr:nvSpPr>
        <xdr:cNvPr id="806" name="楕円 805"/>
        <xdr:cNvSpPr/>
      </xdr:nvSpPr>
      <xdr:spPr>
        <a:xfrm>
          <a:off x="20383500" y="100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2036</xdr:rowOff>
    </xdr:from>
    <xdr:ext cx="469744" cy="259045"/>
    <xdr:sp macro="" textlink="">
      <xdr:nvSpPr>
        <xdr:cNvPr id="807" name="テキスト ボックス 806"/>
        <xdr:cNvSpPr txBox="1"/>
      </xdr:nvSpPr>
      <xdr:spPr>
        <a:xfrm>
          <a:off x="20199428" y="1011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87935</xdr:rowOff>
    </xdr:from>
    <xdr:to>
      <xdr:col>102</xdr:col>
      <xdr:colOff>165100</xdr:colOff>
      <xdr:row>59</xdr:row>
      <xdr:rowOff>18085</xdr:rowOff>
    </xdr:to>
    <xdr:sp macro="" textlink="">
      <xdr:nvSpPr>
        <xdr:cNvPr id="808" name="楕円 807"/>
        <xdr:cNvSpPr/>
      </xdr:nvSpPr>
      <xdr:spPr>
        <a:xfrm>
          <a:off x="19494500" y="10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9212</xdr:rowOff>
    </xdr:from>
    <xdr:ext cx="469744" cy="259045"/>
    <xdr:sp macro="" textlink="">
      <xdr:nvSpPr>
        <xdr:cNvPr id="809" name="テキスト ボックス 808"/>
        <xdr:cNvSpPr txBox="1"/>
      </xdr:nvSpPr>
      <xdr:spPr>
        <a:xfrm>
          <a:off x="19310428" y="101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101511</xdr:rowOff>
    </xdr:from>
    <xdr:to>
      <xdr:col>98</xdr:col>
      <xdr:colOff>38100</xdr:colOff>
      <xdr:row>59</xdr:row>
      <xdr:rowOff>31661</xdr:rowOff>
    </xdr:to>
    <xdr:sp macro="" textlink="">
      <xdr:nvSpPr>
        <xdr:cNvPr id="810" name="楕円 809"/>
        <xdr:cNvSpPr/>
      </xdr:nvSpPr>
      <xdr:spPr>
        <a:xfrm>
          <a:off x="18605500" y="100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22788</xdr:rowOff>
    </xdr:from>
    <xdr:ext cx="469744" cy="259045"/>
    <xdr:sp macro="" textlink="">
      <xdr:nvSpPr>
        <xdr:cNvPr id="811" name="テキスト ボックス 810"/>
        <xdr:cNvSpPr txBox="1"/>
      </xdr:nvSpPr>
      <xdr:spPr>
        <a:xfrm>
          <a:off x="18421428" y="101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6293</xdr:rowOff>
    </xdr:from>
    <xdr:to>
      <xdr:col>116</xdr:col>
      <xdr:colOff>63500</xdr:colOff>
      <xdr:row>75</xdr:row>
      <xdr:rowOff>37634</xdr:rowOff>
    </xdr:to>
    <xdr:cxnSp macro="">
      <xdr:nvCxnSpPr>
        <xdr:cNvPr id="840" name="直線コネクタ 839"/>
        <xdr:cNvCxnSpPr/>
      </xdr:nvCxnSpPr>
      <xdr:spPr>
        <a:xfrm>
          <a:off x="21323300" y="12865043"/>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128689</xdr:rowOff>
    </xdr:from>
    <xdr:to>
      <xdr:col>111</xdr:col>
      <xdr:colOff>177800</xdr:colOff>
      <xdr:row>75</xdr:row>
      <xdr:rowOff>6293</xdr:rowOff>
    </xdr:to>
    <xdr:cxnSp macro="">
      <xdr:nvCxnSpPr>
        <xdr:cNvPr id="843" name="直線コネクタ 842"/>
        <xdr:cNvCxnSpPr/>
      </xdr:nvCxnSpPr>
      <xdr:spPr>
        <a:xfrm>
          <a:off x="20434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139403</xdr:rowOff>
    </xdr:from>
    <xdr:to>
      <xdr:col>107</xdr:col>
      <xdr:colOff>50800</xdr:colOff>
      <xdr:row>74</xdr:row>
      <xdr:rowOff>128689</xdr:rowOff>
    </xdr:to>
    <xdr:cxnSp macro="">
      <xdr:nvCxnSpPr>
        <xdr:cNvPr id="846" name="直線コネクタ 845"/>
        <xdr:cNvCxnSpPr/>
      </xdr:nvCxnSpPr>
      <xdr:spPr>
        <a:xfrm>
          <a:off x="19545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139403</xdr:rowOff>
    </xdr:from>
    <xdr:to>
      <xdr:col>102</xdr:col>
      <xdr:colOff>114300</xdr:colOff>
      <xdr:row>74</xdr:row>
      <xdr:rowOff>45281</xdr:rowOff>
    </xdr:to>
    <xdr:cxnSp macro="">
      <xdr:nvCxnSpPr>
        <xdr:cNvPr id="849" name="直線コネクタ 848"/>
        <xdr:cNvCxnSpPr/>
      </xdr:nvCxnSpPr>
      <xdr:spPr>
        <a:xfrm flipV="1">
          <a:off x="18656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158284</xdr:rowOff>
    </xdr:from>
    <xdr:to>
      <xdr:col>116</xdr:col>
      <xdr:colOff>114300</xdr:colOff>
      <xdr:row>75</xdr:row>
      <xdr:rowOff>88434</xdr:rowOff>
    </xdr:to>
    <xdr:sp macro="" textlink="">
      <xdr:nvSpPr>
        <xdr:cNvPr id="859" name="楕円 858"/>
        <xdr:cNvSpPr/>
      </xdr:nvSpPr>
      <xdr:spPr>
        <a:xfrm>
          <a:off x="221107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9711</xdr:rowOff>
    </xdr:from>
    <xdr:ext cx="599010" cy="259045"/>
    <xdr:sp macro="" textlink="">
      <xdr:nvSpPr>
        <xdr:cNvPr id="860" name="繰出金該当値テキスト"/>
        <xdr:cNvSpPr txBox="1"/>
      </xdr:nvSpPr>
      <xdr:spPr>
        <a:xfrm>
          <a:off x="22212300" y="126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126943</xdr:rowOff>
    </xdr:from>
    <xdr:to>
      <xdr:col>112</xdr:col>
      <xdr:colOff>38100</xdr:colOff>
      <xdr:row>75</xdr:row>
      <xdr:rowOff>57093</xdr:rowOff>
    </xdr:to>
    <xdr:sp macro="" textlink="">
      <xdr:nvSpPr>
        <xdr:cNvPr id="861" name="楕円 860"/>
        <xdr:cNvSpPr/>
      </xdr:nvSpPr>
      <xdr:spPr>
        <a:xfrm>
          <a:off x="21272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73620</xdr:rowOff>
    </xdr:from>
    <xdr:ext cx="599010" cy="259045"/>
    <xdr:sp macro="" textlink="">
      <xdr:nvSpPr>
        <xdr:cNvPr id="862" name="テキスト ボックス 861"/>
        <xdr:cNvSpPr txBox="1"/>
      </xdr:nvSpPr>
      <xdr:spPr>
        <a:xfrm>
          <a:off x="21023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77889</xdr:rowOff>
    </xdr:from>
    <xdr:to>
      <xdr:col>107</xdr:col>
      <xdr:colOff>101600</xdr:colOff>
      <xdr:row>75</xdr:row>
      <xdr:rowOff>8039</xdr:rowOff>
    </xdr:to>
    <xdr:sp macro="" textlink="">
      <xdr:nvSpPr>
        <xdr:cNvPr id="863" name="楕円 862"/>
        <xdr:cNvSpPr/>
      </xdr:nvSpPr>
      <xdr:spPr>
        <a:xfrm>
          <a:off x="20383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24566</xdr:rowOff>
    </xdr:from>
    <xdr:ext cx="599010" cy="259045"/>
    <xdr:sp macro="" textlink="">
      <xdr:nvSpPr>
        <xdr:cNvPr id="864" name="テキスト ボックス 863"/>
        <xdr:cNvSpPr txBox="1"/>
      </xdr:nvSpPr>
      <xdr:spPr>
        <a:xfrm>
          <a:off x="20134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88603</xdr:rowOff>
    </xdr:from>
    <xdr:to>
      <xdr:col>102</xdr:col>
      <xdr:colOff>165100</xdr:colOff>
      <xdr:row>72</xdr:row>
      <xdr:rowOff>18753</xdr:rowOff>
    </xdr:to>
    <xdr:sp macro="" textlink="">
      <xdr:nvSpPr>
        <xdr:cNvPr id="865" name="楕円 864"/>
        <xdr:cNvSpPr/>
      </xdr:nvSpPr>
      <xdr:spPr>
        <a:xfrm>
          <a:off x="19494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35280</xdr:rowOff>
    </xdr:from>
    <xdr:ext cx="599010" cy="259045"/>
    <xdr:sp macro="" textlink="">
      <xdr:nvSpPr>
        <xdr:cNvPr id="866" name="テキスト ボックス 865"/>
        <xdr:cNvSpPr txBox="1"/>
      </xdr:nvSpPr>
      <xdr:spPr>
        <a:xfrm>
          <a:off x="19245795"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165931</xdr:rowOff>
    </xdr:from>
    <xdr:to>
      <xdr:col>98</xdr:col>
      <xdr:colOff>38100</xdr:colOff>
      <xdr:row>74</xdr:row>
      <xdr:rowOff>96081</xdr:rowOff>
    </xdr:to>
    <xdr:sp macro="" textlink="">
      <xdr:nvSpPr>
        <xdr:cNvPr id="867" name="楕円 866"/>
        <xdr:cNvSpPr/>
      </xdr:nvSpPr>
      <xdr:spPr>
        <a:xfrm>
          <a:off x="18605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112608</xdr:rowOff>
    </xdr:from>
    <xdr:ext cx="599010" cy="259045"/>
    <xdr:sp macro="" textlink="">
      <xdr:nvSpPr>
        <xdr:cNvPr id="868" name="テキスト ボックス 867"/>
        <xdr:cNvSpPr txBox="1"/>
      </xdr:nvSpPr>
      <xdr:spPr>
        <a:xfrm>
          <a:off x="18356795"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122,001</a:t>
          </a:r>
          <a:r>
            <a:rPr kumimoji="1" lang="ja-JP" altLang="ja-JP" sz="1100">
              <a:solidFill>
                <a:sysClr val="windowText" lastClr="000000"/>
              </a:solidFill>
              <a:effectLst/>
              <a:latin typeface="+mn-lt"/>
              <a:ea typeface="+mn-ea"/>
              <a:cs typeface="+mn-cs"/>
            </a:rPr>
            <a:t>円となっており、類似団体と比較して一人当たり</a:t>
          </a:r>
          <a:r>
            <a:rPr kumimoji="1" lang="en-US" altLang="ja-JP" sz="1100">
              <a:solidFill>
                <a:sysClr val="windowText" lastClr="000000"/>
              </a:solidFill>
              <a:effectLst/>
              <a:latin typeface="+mn-lt"/>
              <a:ea typeface="+mn-ea"/>
              <a:cs typeface="+mn-cs"/>
            </a:rPr>
            <a:t>54,779</a:t>
          </a:r>
          <a:r>
            <a:rPr kumimoji="1" lang="ja-JP" altLang="ja-JP" sz="1100">
              <a:solidFill>
                <a:sysClr val="windowText" lastClr="000000"/>
              </a:solidFill>
              <a:effectLst/>
              <a:latin typeface="+mn-lt"/>
              <a:ea typeface="+mn-ea"/>
              <a:cs typeface="+mn-cs"/>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ysClr val="windowText" lastClr="000000"/>
              </a:solidFill>
              <a:effectLst/>
              <a:latin typeface="+mn-lt"/>
              <a:ea typeface="+mn-ea"/>
              <a:cs typeface="+mn-cs"/>
            </a:rPr>
            <a:t>181,789</a:t>
          </a:r>
          <a:r>
            <a:rPr kumimoji="1" lang="ja-JP" altLang="ja-JP" sz="1100">
              <a:solidFill>
                <a:sysClr val="windowText" lastClr="000000"/>
              </a:solidFill>
              <a:effectLst/>
              <a:latin typeface="+mn-lt"/>
              <a:ea typeface="+mn-ea"/>
              <a:cs typeface="+mn-cs"/>
            </a:rPr>
            <a:t>円となっており、類似団体と比較して一人当</a:t>
          </a:r>
          <a:r>
            <a:rPr kumimoji="1" lang="en-US" altLang="ja-JP" sz="1100">
              <a:solidFill>
                <a:sysClr val="windowText" lastClr="000000"/>
              </a:solidFill>
              <a:effectLst/>
              <a:latin typeface="+mn-lt"/>
              <a:ea typeface="+mn-ea"/>
              <a:cs typeface="+mn-cs"/>
            </a:rPr>
            <a:t>71,775</a:t>
          </a:r>
          <a:r>
            <a:rPr kumimoji="1" lang="ja-JP" altLang="ja-JP" sz="1100">
              <a:solidFill>
                <a:sysClr val="windowText" lastClr="000000"/>
              </a:solidFill>
              <a:effectLst/>
              <a:latin typeface="+mn-lt"/>
              <a:ea typeface="+mn-ea"/>
              <a:cs typeface="+mn-cs"/>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52184</xdr:rowOff>
    </xdr:from>
    <xdr:to>
      <xdr:col>24</xdr:col>
      <xdr:colOff>63500</xdr:colOff>
      <xdr:row>36</xdr:row>
      <xdr:rowOff>64281</xdr:rowOff>
    </xdr:to>
    <xdr:cxnSp macro="">
      <xdr:nvCxnSpPr>
        <xdr:cNvPr id="60" name="直線コネクタ 59"/>
        <xdr:cNvCxnSpPr/>
      </xdr:nvCxnSpPr>
      <xdr:spPr>
        <a:xfrm flipV="1">
          <a:off x="3797300" y="6224384"/>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15418</xdr:rowOff>
    </xdr:from>
    <xdr:to>
      <xdr:col>19</xdr:col>
      <xdr:colOff>177800</xdr:colOff>
      <xdr:row>36</xdr:row>
      <xdr:rowOff>64281</xdr:rowOff>
    </xdr:to>
    <xdr:cxnSp macro="">
      <xdr:nvCxnSpPr>
        <xdr:cNvPr id="63" name="直線コネクタ 62"/>
        <xdr:cNvCxnSpPr/>
      </xdr:nvCxnSpPr>
      <xdr:spPr>
        <a:xfrm>
          <a:off x="2908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140081</xdr:rowOff>
    </xdr:from>
    <xdr:to>
      <xdr:col>15</xdr:col>
      <xdr:colOff>50800</xdr:colOff>
      <xdr:row>36</xdr:row>
      <xdr:rowOff>15418</xdr:rowOff>
    </xdr:to>
    <xdr:cxnSp macro="">
      <xdr:nvCxnSpPr>
        <xdr:cNvPr id="66" name="直線コネクタ 65"/>
        <xdr:cNvCxnSpPr/>
      </xdr:nvCxnSpPr>
      <xdr:spPr>
        <a:xfrm>
          <a:off x="2019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140081</xdr:rowOff>
    </xdr:from>
    <xdr:to>
      <xdr:col>10</xdr:col>
      <xdr:colOff>114300</xdr:colOff>
      <xdr:row>36</xdr:row>
      <xdr:rowOff>78702</xdr:rowOff>
    </xdr:to>
    <xdr:cxnSp macro="">
      <xdr:nvCxnSpPr>
        <xdr:cNvPr id="69" name="直線コネクタ 68"/>
        <xdr:cNvCxnSpPr/>
      </xdr:nvCxnSpPr>
      <xdr:spPr>
        <a:xfrm flipV="1">
          <a:off x="1130300" y="6140831"/>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1384</xdr:rowOff>
    </xdr:from>
    <xdr:to>
      <xdr:col>24</xdr:col>
      <xdr:colOff>114300</xdr:colOff>
      <xdr:row>36</xdr:row>
      <xdr:rowOff>102984</xdr:rowOff>
    </xdr:to>
    <xdr:sp macro="" textlink="">
      <xdr:nvSpPr>
        <xdr:cNvPr id="79" name="楕円 78"/>
        <xdr:cNvSpPr/>
      </xdr:nvSpPr>
      <xdr:spPr>
        <a:xfrm>
          <a:off x="45847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24261</xdr:rowOff>
    </xdr:from>
    <xdr:ext cx="534377" cy="259045"/>
    <xdr:sp macro="" textlink="">
      <xdr:nvSpPr>
        <xdr:cNvPr id="80" name="議会費該当値テキスト"/>
        <xdr:cNvSpPr txBox="1"/>
      </xdr:nvSpPr>
      <xdr:spPr>
        <a:xfrm>
          <a:off x="4686300" y="60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13481</xdr:rowOff>
    </xdr:from>
    <xdr:to>
      <xdr:col>20</xdr:col>
      <xdr:colOff>38100</xdr:colOff>
      <xdr:row>36</xdr:row>
      <xdr:rowOff>115081</xdr:rowOff>
    </xdr:to>
    <xdr:sp macro="" textlink="">
      <xdr:nvSpPr>
        <xdr:cNvPr id="81" name="楕円 80"/>
        <xdr:cNvSpPr/>
      </xdr:nvSpPr>
      <xdr:spPr>
        <a:xfrm>
          <a:off x="3746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131608</xdr:rowOff>
    </xdr:from>
    <xdr:ext cx="534377" cy="259045"/>
    <xdr:sp macro="" textlink="">
      <xdr:nvSpPr>
        <xdr:cNvPr id="82" name="テキスト ボックス 81"/>
        <xdr:cNvSpPr txBox="1"/>
      </xdr:nvSpPr>
      <xdr:spPr>
        <a:xfrm>
          <a:off x="3530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136068</xdr:rowOff>
    </xdr:from>
    <xdr:to>
      <xdr:col>15</xdr:col>
      <xdr:colOff>101600</xdr:colOff>
      <xdr:row>36</xdr:row>
      <xdr:rowOff>66218</xdr:rowOff>
    </xdr:to>
    <xdr:sp macro="" textlink="">
      <xdr:nvSpPr>
        <xdr:cNvPr id="83" name="楕円 82"/>
        <xdr:cNvSpPr/>
      </xdr:nvSpPr>
      <xdr:spPr>
        <a:xfrm>
          <a:off x="2857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82745</xdr:rowOff>
    </xdr:from>
    <xdr:ext cx="534377" cy="259045"/>
    <xdr:sp macro="" textlink="">
      <xdr:nvSpPr>
        <xdr:cNvPr id="84" name="テキスト ボックス 83"/>
        <xdr:cNvSpPr txBox="1"/>
      </xdr:nvSpPr>
      <xdr:spPr>
        <a:xfrm>
          <a:off x="2641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89281</xdr:rowOff>
    </xdr:from>
    <xdr:to>
      <xdr:col>10</xdr:col>
      <xdr:colOff>165100</xdr:colOff>
      <xdr:row>36</xdr:row>
      <xdr:rowOff>19431</xdr:rowOff>
    </xdr:to>
    <xdr:sp macro="" textlink="">
      <xdr:nvSpPr>
        <xdr:cNvPr id="85" name="楕円 84"/>
        <xdr:cNvSpPr/>
      </xdr:nvSpPr>
      <xdr:spPr>
        <a:xfrm>
          <a:off x="1968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35958</xdr:rowOff>
    </xdr:from>
    <xdr:ext cx="534377" cy="259045"/>
    <xdr:sp macro="" textlink="">
      <xdr:nvSpPr>
        <xdr:cNvPr id="86" name="テキスト ボックス 85"/>
        <xdr:cNvSpPr txBox="1"/>
      </xdr:nvSpPr>
      <xdr:spPr>
        <a:xfrm>
          <a:off x="1752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27902</xdr:rowOff>
    </xdr:from>
    <xdr:to>
      <xdr:col>6</xdr:col>
      <xdr:colOff>38100</xdr:colOff>
      <xdr:row>36</xdr:row>
      <xdr:rowOff>129502</xdr:rowOff>
    </xdr:to>
    <xdr:sp macro="" textlink="">
      <xdr:nvSpPr>
        <xdr:cNvPr id="87" name="楕円 86"/>
        <xdr:cNvSpPr/>
      </xdr:nvSpPr>
      <xdr:spPr>
        <a:xfrm>
          <a:off x="1079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146029</xdr:rowOff>
    </xdr:from>
    <xdr:ext cx="534377" cy="259045"/>
    <xdr:sp macro="" textlink="">
      <xdr:nvSpPr>
        <xdr:cNvPr id="88" name="テキスト ボックス 87"/>
        <xdr:cNvSpPr txBox="1"/>
      </xdr:nvSpPr>
      <xdr:spPr>
        <a:xfrm>
          <a:off x="863111" y="5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94659</xdr:rowOff>
    </xdr:from>
    <xdr:to>
      <xdr:col>24</xdr:col>
      <xdr:colOff>63500</xdr:colOff>
      <xdr:row>57</xdr:row>
      <xdr:rowOff>134786</xdr:rowOff>
    </xdr:to>
    <xdr:cxnSp macro="">
      <xdr:nvCxnSpPr>
        <xdr:cNvPr id="115" name="直線コネクタ 114"/>
        <xdr:cNvCxnSpPr/>
      </xdr:nvCxnSpPr>
      <xdr:spPr>
        <a:xfrm>
          <a:off x="3797300" y="9867309"/>
          <a:ext cx="8382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94659</xdr:rowOff>
    </xdr:from>
    <xdr:to>
      <xdr:col>19</xdr:col>
      <xdr:colOff>177800</xdr:colOff>
      <xdr:row>57</xdr:row>
      <xdr:rowOff>138121</xdr:rowOff>
    </xdr:to>
    <xdr:cxnSp macro="">
      <xdr:nvCxnSpPr>
        <xdr:cNvPr id="118" name="直線コネクタ 117"/>
        <xdr:cNvCxnSpPr/>
      </xdr:nvCxnSpPr>
      <xdr:spPr>
        <a:xfrm flipV="1">
          <a:off x="2908300" y="9867309"/>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138121</xdr:rowOff>
    </xdr:from>
    <xdr:to>
      <xdr:col>15</xdr:col>
      <xdr:colOff>50800</xdr:colOff>
      <xdr:row>58</xdr:row>
      <xdr:rowOff>5773</xdr:rowOff>
    </xdr:to>
    <xdr:cxnSp macro="">
      <xdr:nvCxnSpPr>
        <xdr:cNvPr id="121" name="直線コネクタ 120"/>
        <xdr:cNvCxnSpPr/>
      </xdr:nvCxnSpPr>
      <xdr:spPr>
        <a:xfrm flipV="1">
          <a:off x="2019300" y="9910771"/>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165075</xdr:rowOff>
    </xdr:from>
    <xdr:to>
      <xdr:col>10</xdr:col>
      <xdr:colOff>114300</xdr:colOff>
      <xdr:row>58</xdr:row>
      <xdr:rowOff>5773</xdr:rowOff>
    </xdr:to>
    <xdr:cxnSp macro="">
      <xdr:nvCxnSpPr>
        <xdr:cNvPr id="124" name="直線コネクタ 123"/>
        <xdr:cNvCxnSpPr/>
      </xdr:nvCxnSpPr>
      <xdr:spPr>
        <a:xfrm>
          <a:off x="1130300" y="993772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83986</xdr:rowOff>
    </xdr:from>
    <xdr:to>
      <xdr:col>24</xdr:col>
      <xdr:colOff>114300</xdr:colOff>
      <xdr:row>58</xdr:row>
      <xdr:rowOff>14136</xdr:rowOff>
    </xdr:to>
    <xdr:sp macro="" textlink="">
      <xdr:nvSpPr>
        <xdr:cNvPr id="134" name="楕円 133"/>
        <xdr:cNvSpPr/>
      </xdr:nvSpPr>
      <xdr:spPr>
        <a:xfrm>
          <a:off x="45847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106863</xdr:rowOff>
    </xdr:from>
    <xdr:ext cx="599010" cy="259045"/>
    <xdr:sp macro="" textlink="">
      <xdr:nvSpPr>
        <xdr:cNvPr id="135" name="総務費該当値テキスト"/>
        <xdr:cNvSpPr txBox="1"/>
      </xdr:nvSpPr>
      <xdr:spPr>
        <a:xfrm>
          <a:off x="4686300" y="970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43859</xdr:rowOff>
    </xdr:from>
    <xdr:to>
      <xdr:col>20</xdr:col>
      <xdr:colOff>38100</xdr:colOff>
      <xdr:row>57</xdr:row>
      <xdr:rowOff>145459</xdr:rowOff>
    </xdr:to>
    <xdr:sp macro="" textlink="">
      <xdr:nvSpPr>
        <xdr:cNvPr id="136" name="楕円 135"/>
        <xdr:cNvSpPr/>
      </xdr:nvSpPr>
      <xdr:spPr>
        <a:xfrm>
          <a:off x="3746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161986</xdr:rowOff>
    </xdr:from>
    <xdr:ext cx="599010" cy="259045"/>
    <xdr:sp macro="" textlink="">
      <xdr:nvSpPr>
        <xdr:cNvPr id="137" name="テキスト ボックス 136"/>
        <xdr:cNvSpPr txBox="1"/>
      </xdr:nvSpPr>
      <xdr:spPr>
        <a:xfrm>
          <a:off x="3497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87321</xdr:rowOff>
    </xdr:from>
    <xdr:to>
      <xdr:col>15</xdr:col>
      <xdr:colOff>101600</xdr:colOff>
      <xdr:row>58</xdr:row>
      <xdr:rowOff>17471</xdr:rowOff>
    </xdr:to>
    <xdr:sp macro="" textlink="">
      <xdr:nvSpPr>
        <xdr:cNvPr id="138" name="楕円 137"/>
        <xdr:cNvSpPr/>
      </xdr:nvSpPr>
      <xdr:spPr>
        <a:xfrm>
          <a:off x="2857500" y="9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33998</xdr:rowOff>
    </xdr:from>
    <xdr:ext cx="599010" cy="259045"/>
    <xdr:sp macro="" textlink="">
      <xdr:nvSpPr>
        <xdr:cNvPr id="139" name="テキスト ボックス 138"/>
        <xdr:cNvSpPr txBox="1"/>
      </xdr:nvSpPr>
      <xdr:spPr>
        <a:xfrm>
          <a:off x="2608795" y="96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126423</xdr:rowOff>
    </xdr:from>
    <xdr:to>
      <xdr:col>10</xdr:col>
      <xdr:colOff>165100</xdr:colOff>
      <xdr:row>58</xdr:row>
      <xdr:rowOff>56573</xdr:rowOff>
    </xdr:to>
    <xdr:sp macro="" textlink="">
      <xdr:nvSpPr>
        <xdr:cNvPr id="140" name="楕円 139"/>
        <xdr:cNvSpPr/>
      </xdr:nvSpPr>
      <xdr:spPr>
        <a:xfrm>
          <a:off x="1968500" y="98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73100</xdr:rowOff>
    </xdr:from>
    <xdr:ext cx="599010" cy="259045"/>
    <xdr:sp macro="" textlink="">
      <xdr:nvSpPr>
        <xdr:cNvPr id="141" name="テキスト ボックス 140"/>
        <xdr:cNvSpPr txBox="1"/>
      </xdr:nvSpPr>
      <xdr:spPr>
        <a:xfrm>
          <a:off x="1719795" y="967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114275</xdr:rowOff>
    </xdr:from>
    <xdr:to>
      <xdr:col>6</xdr:col>
      <xdr:colOff>38100</xdr:colOff>
      <xdr:row>58</xdr:row>
      <xdr:rowOff>44425</xdr:rowOff>
    </xdr:to>
    <xdr:sp macro="" textlink="">
      <xdr:nvSpPr>
        <xdr:cNvPr id="142" name="楕円 141"/>
        <xdr:cNvSpPr/>
      </xdr:nvSpPr>
      <xdr:spPr>
        <a:xfrm>
          <a:off x="1079500" y="98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60952</xdr:rowOff>
    </xdr:from>
    <xdr:ext cx="599010" cy="259045"/>
    <xdr:sp macro="" textlink="">
      <xdr:nvSpPr>
        <xdr:cNvPr id="143" name="テキスト ボックス 142"/>
        <xdr:cNvSpPr txBox="1"/>
      </xdr:nvSpPr>
      <xdr:spPr>
        <a:xfrm>
          <a:off x="830795" y="966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98506</xdr:rowOff>
    </xdr:from>
    <xdr:to>
      <xdr:col>24</xdr:col>
      <xdr:colOff>63500</xdr:colOff>
      <xdr:row>75</xdr:row>
      <xdr:rowOff>125641</xdr:rowOff>
    </xdr:to>
    <xdr:cxnSp macro="">
      <xdr:nvCxnSpPr>
        <xdr:cNvPr id="170" name="直線コネクタ 169"/>
        <xdr:cNvCxnSpPr/>
      </xdr:nvCxnSpPr>
      <xdr:spPr>
        <a:xfrm flipV="1">
          <a:off x="3797300" y="12957256"/>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125641</xdr:rowOff>
    </xdr:from>
    <xdr:to>
      <xdr:col>19</xdr:col>
      <xdr:colOff>177800</xdr:colOff>
      <xdr:row>76</xdr:row>
      <xdr:rowOff>12567</xdr:rowOff>
    </xdr:to>
    <xdr:cxnSp macro="">
      <xdr:nvCxnSpPr>
        <xdr:cNvPr id="173" name="直線コネクタ 172"/>
        <xdr:cNvCxnSpPr/>
      </xdr:nvCxnSpPr>
      <xdr:spPr>
        <a:xfrm flipV="1">
          <a:off x="2908300" y="12984391"/>
          <a:ext cx="889000" cy="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128805</xdr:rowOff>
    </xdr:from>
    <xdr:to>
      <xdr:col>15</xdr:col>
      <xdr:colOff>50800</xdr:colOff>
      <xdr:row>76</xdr:row>
      <xdr:rowOff>12567</xdr:rowOff>
    </xdr:to>
    <xdr:cxnSp macro="">
      <xdr:nvCxnSpPr>
        <xdr:cNvPr id="176" name="直線コネクタ 175"/>
        <xdr:cNvCxnSpPr/>
      </xdr:nvCxnSpPr>
      <xdr:spPr>
        <a:xfrm>
          <a:off x="2019300" y="12987555"/>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128805</xdr:rowOff>
    </xdr:from>
    <xdr:to>
      <xdr:col>10</xdr:col>
      <xdr:colOff>114300</xdr:colOff>
      <xdr:row>76</xdr:row>
      <xdr:rowOff>29770</xdr:rowOff>
    </xdr:to>
    <xdr:cxnSp macro="">
      <xdr:nvCxnSpPr>
        <xdr:cNvPr id="179" name="直線コネクタ 178"/>
        <xdr:cNvCxnSpPr/>
      </xdr:nvCxnSpPr>
      <xdr:spPr>
        <a:xfrm flipV="1">
          <a:off x="1130300" y="1298755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47706</xdr:rowOff>
    </xdr:from>
    <xdr:to>
      <xdr:col>24</xdr:col>
      <xdr:colOff>114300</xdr:colOff>
      <xdr:row>75</xdr:row>
      <xdr:rowOff>149306</xdr:rowOff>
    </xdr:to>
    <xdr:sp macro="" textlink="">
      <xdr:nvSpPr>
        <xdr:cNvPr id="189" name="楕円 188"/>
        <xdr:cNvSpPr/>
      </xdr:nvSpPr>
      <xdr:spPr>
        <a:xfrm>
          <a:off x="4584700" y="12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70583</xdr:rowOff>
    </xdr:from>
    <xdr:ext cx="599010" cy="259045"/>
    <xdr:sp macro="" textlink="">
      <xdr:nvSpPr>
        <xdr:cNvPr id="190" name="民生費該当値テキスト"/>
        <xdr:cNvSpPr txBox="1"/>
      </xdr:nvSpPr>
      <xdr:spPr>
        <a:xfrm>
          <a:off x="4686300" y="1275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74841</xdr:rowOff>
    </xdr:from>
    <xdr:to>
      <xdr:col>20</xdr:col>
      <xdr:colOff>38100</xdr:colOff>
      <xdr:row>76</xdr:row>
      <xdr:rowOff>4992</xdr:rowOff>
    </xdr:to>
    <xdr:sp macro="" textlink="">
      <xdr:nvSpPr>
        <xdr:cNvPr id="191" name="楕円 190"/>
        <xdr:cNvSpPr/>
      </xdr:nvSpPr>
      <xdr:spPr>
        <a:xfrm>
          <a:off x="3746500" y="129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21518</xdr:rowOff>
    </xdr:from>
    <xdr:ext cx="599010" cy="259045"/>
    <xdr:sp macro="" textlink="">
      <xdr:nvSpPr>
        <xdr:cNvPr id="192" name="テキスト ボックス 191"/>
        <xdr:cNvSpPr txBox="1"/>
      </xdr:nvSpPr>
      <xdr:spPr>
        <a:xfrm>
          <a:off x="3497795" y="127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133217</xdr:rowOff>
    </xdr:from>
    <xdr:to>
      <xdr:col>15</xdr:col>
      <xdr:colOff>101600</xdr:colOff>
      <xdr:row>76</xdr:row>
      <xdr:rowOff>63367</xdr:rowOff>
    </xdr:to>
    <xdr:sp macro="" textlink="">
      <xdr:nvSpPr>
        <xdr:cNvPr id="193" name="楕円 192"/>
        <xdr:cNvSpPr/>
      </xdr:nvSpPr>
      <xdr:spPr>
        <a:xfrm>
          <a:off x="2857500" y="129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54494</xdr:rowOff>
    </xdr:from>
    <xdr:ext cx="599010" cy="259045"/>
    <xdr:sp macro="" textlink="">
      <xdr:nvSpPr>
        <xdr:cNvPr id="194" name="テキスト ボックス 193"/>
        <xdr:cNvSpPr txBox="1"/>
      </xdr:nvSpPr>
      <xdr:spPr>
        <a:xfrm>
          <a:off x="2608795" y="130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78005</xdr:rowOff>
    </xdr:from>
    <xdr:to>
      <xdr:col>10</xdr:col>
      <xdr:colOff>165100</xdr:colOff>
      <xdr:row>76</xdr:row>
      <xdr:rowOff>8155</xdr:rowOff>
    </xdr:to>
    <xdr:sp macro="" textlink="">
      <xdr:nvSpPr>
        <xdr:cNvPr id="195" name="楕円 194"/>
        <xdr:cNvSpPr/>
      </xdr:nvSpPr>
      <xdr:spPr>
        <a:xfrm>
          <a:off x="1968500" y="12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24682</xdr:rowOff>
    </xdr:from>
    <xdr:ext cx="599010" cy="259045"/>
    <xdr:sp macro="" textlink="">
      <xdr:nvSpPr>
        <xdr:cNvPr id="196" name="テキスト ボックス 195"/>
        <xdr:cNvSpPr txBox="1"/>
      </xdr:nvSpPr>
      <xdr:spPr>
        <a:xfrm>
          <a:off x="1719795" y="127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150420</xdr:rowOff>
    </xdr:from>
    <xdr:to>
      <xdr:col>6</xdr:col>
      <xdr:colOff>38100</xdr:colOff>
      <xdr:row>76</xdr:row>
      <xdr:rowOff>80570</xdr:rowOff>
    </xdr:to>
    <xdr:sp macro="" textlink="">
      <xdr:nvSpPr>
        <xdr:cNvPr id="197" name="楕円 196"/>
        <xdr:cNvSpPr/>
      </xdr:nvSpPr>
      <xdr:spPr>
        <a:xfrm>
          <a:off x="1079500" y="130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97098</xdr:rowOff>
    </xdr:from>
    <xdr:ext cx="599010" cy="259045"/>
    <xdr:sp macro="" textlink="">
      <xdr:nvSpPr>
        <xdr:cNvPr id="198" name="テキスト ボックス 197"/>
        <xdr:cNvSpPr txBox="1"/>
      </xdr:nvSpPr>
      <xdr:spPr>
        <a:xfrm>
          <a:off x="830795" y="127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112168</xdr:rowOff>
    </xdr:from>
    <xdr:to>
      <xdr:col>24</xdr:col>
      <xdr:colOff>63500</xdr:colOff>
      <xdr:row>96</xdr:row>
      <xdr:rowOff>135879</xdr:rowOff>
    </xdr:to>
    <xdr:cxnSp macro="">
      <xdr:nvCxnSpPr>
        <xdr:cNvPr id="227" name="直線コネクタ 226"/>
        <xdr:cNvCxnSpPr/>
      </xdr:nvCxnSpPr>
      <xdr:spPr>
        <a:xfrm>
          <a:off x="3797300" y="16571368"/>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132979</xdr:rowOff>
    </xdr:from>
    <xdr:to>
      <xdr:col>19</xdr:col>
      <xdr:colOff>177800</xdr:colOff>
      <xdr:row>96</xdr:row>
      <xdr:rowOff>112168</xdr:rowOff>
    </xdr:to>
    <xdr:cxnSp macro="">
      <xdr:nvCxnSpPr>
        <xdr:cNvPr id="230" name="直線コネクタ 229"/>
        <xdr:cNvCxnSpPr/>
      </xdr:nvCxnSpPr>
      <xdr:spPr>
        <a:xfrm>
          <a:off x="2908300" y="16420729"/>
          <a:ext cx="889000" cy="1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41695</xdr:rowOff>
    </xdr:from>
    <xdr:to>
      <xdr:col>15</xdr:col>
      <xdr:colOff>50800</xdr:colOff>
      <xdr:row>95</xdr:row>
      <xdr:rowOff>132979</xdr:rowOff>
    </xdr:to>
    <xdr:cxnSp macro="">
      <xdr:nvCxnSpPr>
        <xdr:cNvPr id="233" name="直線コネクタ 232"/>
        <xdr:cNvCxnSpPr/>
      </xdr:nvCxnSpPr>
      <xdr:spPr>
        <a:xfrm>
          <a:off x="2019300" y="15986545"/>
          <a:ext cx="8890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41695</xdr:rowOff>
    </xdr:from>
    <xdr:to>
      <xdr:col>10</xdr:col>
      <xdr:colOff>114300</xdr:colOff>
      <xdr:row>95</xdr:row>
      <xdr:rowOff>82218</xdr:rowOff>
    </xdr:to>
    <xdr:cxnSp macro="">
      <xdr:nvCxnSpPr>
        <xdr:cNvPr id="236" name="直線コネクタ 235"/>
        <xdr:cNvCxnSpPr/>
      </xdr:nvCxnSpPr>
      <xdr:spPr>
        <a:xfrm flipV="1">
          <a:off x="1130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85079</xdr:rowOff>
    </xdr:from>
    <xdr:to>
      <xdr:col>24</xdr:col>
      <xdr:colOff>114300</xdr:colOff>
      <xdr:row>97</xdr:row>
      <xdr:rowOff>15229</xdr:rowOff>
    </xdr:to>
    <xdr:sp macro="" textlink="">
      <xdr:nvSpPr>
        <xdr:cNvPr id="246" name="楕円 245"/>
        <xdr:cNvSpPr/>
      </xdr:nvSpPr>
      <xdr:spPr>
        <a:xfrm>
          <a:off x="4584700" y="16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63506</xdr:rowOff>
    </xdr:from>
    <xdr:ext cx="599010" cy="259045"/>
    <xdr:sp macro="" textlink="">
      <xdr:nvSpPr>
        <xdr:cNvPr id="247" name="衛生費該当値テキスト"/>
        <xdr:cNvSpPr txBox="1"/>
      </xdr:nvSpPr>
      <xdr:spPr>
        <a:xfrm>
          <a:off x="4686300" y="165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61368</xdr:rowOff>
    </xdr:from>
    <xdr:to>
      <xdr:col>20</xdr:col>
      <xdr:colOff>38100</xdr:colOff>
      <xdr:row>96</xdr:row>
      <xdr:rowOff>162968</xdr:rowOff>
    </xdr:to>
    <xdr:sp macro="" textlink="">
      <xdr:nvSpPr>
        <xdr:cNvPr id="248" name="楕円 247"/>
        <xdr:cNvSpPr/>
      </xdr:nvSpPr>
      <xdr:spPr>
        <a:xfrm>
          <a:off x="3746500" y="165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8045</xdr:rowOff>
    </xdr:from>
    <xdr:ext cx="599010" cy="259045"/>
    <xdr:sp macro="" textlink="">
      <xdr:nvSpPr>
        <xdr:cNvPr id="249" name="テキスト ボックス 248"/>
        <xdr:cNvSpPr txBox="1"/>
      </xdr:nvSpPr>
      <xdr:spPr>
        <a:xfrm>
          <a:off x="3497795" y="1629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82179</xdr:rowOff>
    </xdr:from>
    <xdr:to>
      <xdr:col>15</xdr:col>
      <xdr:colOff>101600</xdr:colOff>
      <xdr:row>96</xdr:row>
      <xdr:rowOff>12329</xdr:rowOff>
    </xdr:to>
    <xdr:sp macro="" textlink="">
      <xdr:nvSpPr>
        <xdr:cNvPr id="250" name="楕円 249"/>
        <xdr:cNvSpPr/>
      </xdr:nvSpPr>
      <xdr:spPr>
        <a:xfrm>
          <a:off x="28575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28856</xdr:rowOff>
    </xdr:from>
    <xdr:ext cx="599010" cy="259045"/>
    <xdr:sp macro="" textlink="">
      <xdr:nvSpPr>
        <xdr:cNvPr id="251" name="テキスト ボックス 250"/>
        <xdr:cNvSpPr txBox="1"/>
      </xdr:nvSpPr>
      <xdr:spPr>
        <a:xfrm>
          <a:off x="2608795" y="161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162345</xdr:rowOff>
    </xdr:from>
    <xdr:to>
      <xdr:col>10</xdr:col>
      <xdr:colOff>165100</xdr:colOff>
      <xdr:row>93</xdr:row>
      <xdr:rowOff>92495</xdr:rowOff>
    </xdr:to>
    <xdr:sp macro="" textlink="">
      <xdr:nvSpPr>
        <xdr:cNvPr id="252" name="楕円 251"/>
        <xdr:cNvSpPr/>
      </xdr:nvSpPr>
      <xdr:spPr>
        <a:xfrm>
          <a:off x="1968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109022</xdr:rowOff>
    </xdr:from>
    <xdr:ext cx="599010" cy="259045"/>
    <xdr:sp macro="" textlink="">
      <xdr:nvSpPr>
        <xdr:cNvPr id="253" name="テキスト ボックス 252"/>
        <xdr:cNvSpPr txBox="1"/>
      </xdr:nvSpPr>
      <xdr:spPr>
        <a:xfrm>
          <a:off x="1719795"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31418</xdr:rowOff>
    </xdr:from>
    <xdr:to>
      <xdr:col>6</xdr:col>
      <xdr:colOff>38100</xdr:colOff>
      <xdr:row>95</xdr:row>
      <xdr:rowOff>133018</xdr:rowOff>
    </xdr:to>
    <xdr:sp macro="" textlink="">
      <xdr:nvSpPr>
        <xdr:cNvPr id="254" name="楕円 253"/>
        <xdr:cNvSpPr/>
      </xdr:nvSpPr>
      <xdr:spPr>
        <a:xfrm>
          <a:off x="1079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149545</xdr:rowOff>
    </xdr:from>
    <xdr:ext cx="599010" cy="259045"/>
    <xdr:sp macro="" textlink="">
      <xdr:nvSpPr>
        <xdr:cNvPr id="255" name="テキスト ボックス 254"/>
        <xdr:cNvSpPr txBox="1"/>
      </xdr:nvSpPr>
      <xdr:spPr>
        <a:xfrm>
          <a:off x="830795"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43040</xdr:rowOff>
    </xdr:from>
    <xdr:to>
      <xdr:col>55</xdr:col>
      <xdr:colOff>0</xdr:colOff>
      <xdr:row>39</xdr:row>
      <xdr:rowOff>43079</xdr:rowOff>
    </xdr:to>
    <xdr:cxnSp macro="">
      <xdr:nvCxnSpPr>
        <xdr:cNvPr id="284" name="直線コネクタ 283"/>
        <xdr:cNvCxnSpPr/>
      </xdr:nvCxnSpPr>
      <xdr:spPr>
        <a:xfrm flipV="1">
          <a:off x="9639300" y="672959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43079</xdr:rowOff>
    </xdr:from>
    <xdr:to>
      <xdr:col>50</xdr:col>
      <xdr:colOff>114300</xdr:colOff>
      <xdr:row>39</xdr:row>
      <xdr:rowOff>43117</xdr:rowOff>
    </xdr:to>
    <xdr:cxnSp macro="">
      <xdr:nvCxnSpPr>
        <xdr:cNvPr id="287" name="直線コネクタ 286"/>
        <xdr:cNvCxnSpPr/>
      </xdr:nvCxnSpPr>
      <xdr:spPr>
        <a:xfrm flipV="1">
          <a:off x="8750300" y="67296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43117</xdr:rowOff>
    </xdr:from>
    <xdr:to>
      <xdr:col>45</xdr:col>
      <xdr:colOff>177800</xdr:colOff>
      <xdr:row>39</xdr:row>
      <xdr:rowOff>43155</xdr:rowOff>
    </xdr:to>
    <xdr:cxnSp macro="">
      <xdr:nvCxnSpPr>
        <xdr:cNvPr id="290" name="直線コネクタ 289"/>
        <xdr:cNvCxnSpPr/>
      </xdr:nvCxnSpPr>
      <xdr:spPr>
        <a:xfrm flipV="1">
          <a:off x="7861300" y="67296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43155</xdr:rowOff>
    </xdr:from>
    <xdr:to>
      <xdr:col>41</xdr:col>
      <xdr:colOff>50800</xdr:colOff>
      <xdr:row>39</xdr:row>
      <xdr:rowOff>43155</xdr:rowOff>
    </xdr:to>
    <xdr:cxnSp macro="">
      <xdr:nvCxnSpPr>
        <xdr:cNvPr id="293" name="直線コネクタ 292"/>
        <xdr:cNvCxnSpPr/>
      </xdr:nvCxnSpPr>
      <xdr:spPr>
        <a:xfrm>
          <a:off x="6972300" y="672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163690</xdr:rowOff>
    </xdr:from>
    <xdr:to>
      <xdr:col>55</xdr:col>
      <xdr:colOff>50800</xdr:colOff>
      <xdr:row>39</xdr:row>
      <xdr:rowOff>93840</xdr:rowOff>
    </xdr:to>
    <xdr:sp macro="" textlink="">
      <xdr:nvSpPr>
        <xdr:cNvPr id="303" name="楕円 302"/>
        <xdr:cNvSpPr/>
      </xdr:nvSpPr>
      <xdr:spPr>
        <a:xfrm>
          <a:off x="10426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163729</xdr:rowOff>
    </xdr:from>
    <xdr:to>
      <xdr:col>50</xdr:col>
      <xdr:colOff>165100</xdr:colOff>
      <xdr:row>39</xdr:row>
      <xdr:rowOff>93879</xdr:rowOff>
    </xdr:to>
    <xdr:sp macro="" textlink="">
      <xdr:nvSpPr>
        <xdr:cNvPr id="305" name="楕円 304"/>
        <xdr:cNvSpPr/>
      </xdr:nvSpPr>
      <xdr:spPr>
        <a:xfrm>
          <a:off x="9588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85006</xdr:rowOff>
    </xdr:from>
    <xdr:ext cx="313932" cy="259045"/>
    <xdr:sp macro="" textlink="">
      <xdr:nvSpPr>
        <xdr:cNvPr id="306" name="テキスト ボックス 305"/>
        <xdr:cNvSpPr txBox="1"/>
      </xdr:nvSpPr>
      <xdr:spPr>
        <a:xfrm>
          <a:off x="9482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163767</xdr:rowOff>
    </xdr:from>
    <xdr:to>
      <xdr:col>46</xdr:col>
      <xdr:colOff>38100</xdr:colOff>
      <xdr:row>39</xdr:row>
      <xdr:rowOff>93917</xdr:rowOff>
    </xdr:to>
    <xdr:sp macro="" textlink="">
      <xdr:nvSpPr>
        <xdr:cNvPr id="307" name="楕円 306"/>
        <xdr:cNvSpPr/>
      </xdr:nvSpPr>
      <xdr:spPr>
        <a:xfrm>
          <a:off x="8699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85044</xdr:rowOff>
    </xdr:from>
    <xdr:ext cx="313932" cy="259045"/>
    <xdr:sp macro="" textlink="">
      <xdr:nvSpPr>
        <xdr:cNvPr id="308" name="テキスト ボックス 307"/>
        <xdr:cNvSpPr txBox="1"/>
      </xdr:nvSpPr>
      <xdr:spPr>
        <a:xfrm>
          <a:off x="8593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163805</xdr:rowOff>
    </xdr:from>
    <xdr:to>
      <xdr:col>41</xdr:col>
      <xdr:colOff>101600</xdr:colOff>
      <xdr:row>39</xdr:row>
      <xdr:rowOff>93955</xdr:rowOff>
    </xdr:to>
    <xdr:sp macro="" textlink="">
      <xdr:nvSpPr>
        <xdr:cNvPr id="309" name="楕円 308"/>
        <xdr:cNvSpPr/>
      </xdr:nvSpPr>
      <xdr:spPr>
        <a:xfrm>
          <a:off x="781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85082</xdr:rowOff>
    </xdr:from>
    <xdr:ext cx="313932" cy="259045"/>
    <xdr:sp macro="" textlink="">
      <xdr:nvSpPr>
        <xdr:cNvPr id="310" name="テキスト ボックス 309"/>
        <xdr:cNvSpPr txBox="1"/>
      </xdr:nvSpPr>
      <xdr:spPr>
        <a:xfrm>
          <a:off x="7704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163805</xdr:rowOff>
    </xdr:from>
    <xdr:to>
      <xdr:col>36</xdr:col>
      <xdr:colOff>165100</xdr:colOff>
      <xdr:row>39</xdr:row>
      <xdr:rowOff>93955</xdr:rowOff>
    </xdr:to>
    <xdr:sp macro="" textlink="">
      <xdr:nvSpPr>
        <xdr:cNvPr id="311" name="楕円 310"/>
        <xdr:cNvSpPr/>
      </xdr:nvSpPr>
      <xdr:spPr>
        <a:xfrm>
          <a:off x="6921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85082</xdr:rowOff>
    </xdr:from>
    <xdr:ext cx="313932" cy="259045"/>
    <xdr:sp macro="" textlink="">
      <xdr:nvSpPr>
        <xdr:cNvPr id="312" name="テキスト ボックス 311"/>
        <xdr:cNvSpPr txBox="1"/>
      </xdr:nvSpPr>
      <xdr:spPr>
        <a:xfrm>
          <a:off x="6815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59062</xdr:rowOff>
    </xdr:from>
    <xdr:to>
      <xdr:col>55</xdr:col>
      <xdr:colOff>0</xdr:colOff>
      <xdr:row>58</xdr:row>
      <xdr:rowOff>81555</xdr:rowOff>
    </xdr:to>
    <xdr:cxnSp macro="">
      <xdr:nvCxnSpPr>
        <xdr:cNvPr id="339" name="直線コネクタ 338"/>
        <xdr:cNvCxnSpPr/>
      </xdr:nvCxnSpPr>
      <xdr:spPr>
        <a:xfrm>
          <a:off x="9639300" y="10003162"/>
          <a:ext cx="8382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59062</xdr:rowOff>
    </xdr:from>
    <xdr:to>
      <xdr:col>50</xdr:col>
      <xdr:colOff>114300</xdr:colOff>
      <xdr:row>58</xdr:row>
      <xdr:rowOff>76653</xdr:rowOff>
    </xdr:to>
    <xdr:cxnSp macro="">
      <xdr:nvCxnSpPr>
        <xdr:cNvPr id="342" name="直線コネクタ 341"/>
        <xdr:cNvCxnSpPr/>
      </xdr:nvCxnSpPr>
      <xdr:spPr>
        <a:xfrm flipV="1">
          <a:off x="8750300" y="10003162"/>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59162</xdr:rowOff>
    </xdr:from>
    <xdr:to>
      <xdr:col>45</xdr:col>
      <xdr:colOff>177800</xdr:colOff>
      <xdr:row>58</xdr:row>
      <xdr:rowOff>76653</xdr:rowOff>
    </xdr:to>
    <xdr:cxnSp macro="">
      <xdr:nvCxnSpPr>
        <xdr:cNvPr id="345" name="直線コネクタ 344"/>
        <xdr:cNvCxnSpPr/>
      </xdr:nvCxnSpPr>
      <xdr:spPr>
        <a:xfrm>
          <a:off x="7861300" y="10003262"/>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7869</xdr:rowOff>
    </xdr:from>
    <xdr:to>
      <xdr:col>41</xdr:col>
      <xdr:colOff>50800</xdr:colOff>
      <xdr:row>58</xdr:row>
      <xdr:rowOff>59162</xdr:rowOff>
    </xdr:to>
    <xdr:cxnSp macro="">
      <xdr:nvCxnSpPr>
        <xdr:cNvPr id="348" name="直線コネクタ 347"/>
        <xdr:cNvCxnSpPr/>
      </xdr:nvCxnSpPr>
      <xdr:spPr>
        <a:xfrm>
          <a:off x="6972300" y="9951969"/>
          <a:ext cx="8890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30755</xdr:rowOff>
    </xdr:from>
    <xdr:to>
      <xdr:col>55</xdr:col>
      <xdr:colOff>50800</xdr:colOff>
      <xdr:row>58</xdr:row>
      <xdr:rowOff>132355</xdr:rowOff>
    </xdr:to>
    <xdr:sp macro="" textlink="">
      <xdr:nvSpPr>
        <xdr:cNvPr id="358" name="楕円 357"/>
        <xdr:cNvSpPr/>
      </xdr:nvSpPr>
      <xdr:spPr>
        <a:xfrm>
          <a:off x="10426700" y="9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8262</xdr:rowOff>
    </xdr:from>
    <xdr:to>
      <xdr:col>50</xdr:col>
      <xdr:colOff>165100</xdr:colOff>
      <xdr:row>58</xdr:row>
      <xdr:rowOff>109862</xdr:rowOff>
    </xdr:to>
    <xdr:sp macro="" textlink="">
      <xdr:nvSpPr>
        <xdr:cNvPr id="360" name="楕円 359"/>
        <xdr:cNvSpPr/>
      </xdr:nvSpPr>
      <xdr:spPr>
        <a:xfrm>
          <a:off x="9588500" y="9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126389</xdr:rowOff>
    </xdr:from>
    <xdr:ext cx="599010" cy="259045"/>
    <xdr:sp macro="" textlink="">
      <xdr:nvSpPr>
        <xdr:cNvPr id="361" name="テキスト ボックス 360"/>
        <xdr:cNvSpPr txBox="1"/>
      </xdr:nvSpPr>
      <xdr:spPr>
        <a:xfrm>
          <a:off x="9339795" y="972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25853</xdr:rowOff>
    </xdr:from>
    <xdr:to>
      <xdr:col>46</xdr:col>
      <xdr:colOff>38100</xdr:colOff>
      <xdr:row>58</xdr:row>
      <xdr:rowOff>127453</xdr:rowOff>
    </xdr:to>
    <xdr:sp macro="" textlink="">
      <xdr:nvSpPr>
        <xdr:cNvPr id="362" name="楕円 361"/>
        <xdr:cNvSpPr/>
      </xdr:nvSpPr>
      <xdr:spPr>
        <a:xfrm>
          <a:off x="8699500" y="99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118580</xdr:rowOff>
    </xdr:from>
    <xdr:ext cx="599010" cy="259045"/>
    <xdr:sp macro="" textlink="">
      <xdr:nvSpPr>
        <xdr:cNvPr id="363" name="テキスト ボックス 362"/>
        <xdr:cNvSpPr txBox="1"/>
      </xdr:nvSpPr>
      <xdr:spPr>
        <a:xfrm>
          <a:off x="8450795" y="100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8362</xdr:rowOff>
    </xdr:from>
    <xdr:to>
      <xdr:col>41</xdr:col>
      <xdr:colOff>101600</xdr:colOff>
      <xdr:row>58</xdr:row>
      <xdr:rowOff>109962</xdr:rowOff>
    </xdr:to>
    <xdr:sp macro="" textlink="">
      <xdr:nvSpPr>
        <xdr:cNvPr id="364" name="楕円 363"/>
        <xdr:cNvSpPr/>
      </xdr:nvSpPr>
      <xdr:spPr>
        <a:xfrm>
          <a:off x="7810500" y="9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126489</xdr:rowOff>
    </xdr:from>
    <xdr:ext cx="599010" cy="259045"/>
    <xdr:sp macro="" textlink="">
      <xdr:nvSpPr>
        <xdr:cNvPr id="365" name="テキスト ボックス 364"/>
        <xdr:cNvSpPr txBox="1"/>
      </xdr:nvSpPr>
      <xdr:spPr>
        <a:xfrm>
          <a:off x="7561795" y="972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128519</xdr:rowOff>
    </xdr:from>
    <xdr:to>
      <xdr:col>36</xdr:col>
      <xdr:colOff>165100</xdr:colOff>
      <xdr:row>58</xdr:row>
      <xdr:rowOff>58669</xdr:rowOff>
    </xdr:to>
    <xdr:sp macro="" textlink="">
      <xdr:nvSpPr>
        <xdr:cNvPr id="366" name="楕円 365"/>
        <xdr:cNvSpPr/>
      </xdr:nvSpPr>
      <xdr:spPr>
        <a:xfrm>
          <a:off x="6921500" y="99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75196</xdr:rowOff>
    </xdr:from>
    <xdr:ext cx="599010" cy="259045"/>
    <xdr:sp macro="" textlink="">
      <xdr:nvSpPr>
        <xdr:cNvPr id="367" name="テキスト ボックス 366"/>
        <xdr:cNvSpPr txBox="1"/>
      </xdr:nvSpPr>
      <xdr:spPr>
        <a:xfrm>
          <a:off x="6672795" y="96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153542</xdr:rowOff>
    </xdr:from>
    <xdr:to>
      <xdr:col>55</xdr:col>
      <xdr:colOff>0</xdr:colOff>
      <xdr:row>75</xdr:row>
      <xdr:rowOff>12298</xdr:rowOff>
    </xdr:to>
    <xdr:cxnSp macro="">
      <xdr:nvCxnSpPr>
        <xdr:cNvPr id="396" name="直線コネクタ 395"/>
        <xdr:cNvCxnSpPr/>
      </xdr:nvCxnSpPr>
      <xdr:spPr>
        <a:xfrm>
          <a:off x="9639300" y="12840842"/>
          <a:ext cx="8382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153542</xdr:rowOff>
    </xdr:from>
    <xdr:to>
      <xdr:col>50</xdr:col>
      <xdr:colOff>114300</xdr:colOff>
      <xdr:row>77</xdr:row>
      <xdr:rowOff>18362</xdr:rowOff>
    </xdr:to>
    <xdr:cxnSp macro="">
      <xdr:nvCxnSpPr>
        <xdr:cNvPr id="399" name="直線コネクタ 398"/>
        <xdr:cNvCxnSpPr/>
      </xdr:nvCxnSpPr>
      <xdr:spPr>
        <a:xfrm flipV="1">
          <a:off x="8750300" y="12840842"/>
          <a:ext cx="889000" cy="3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18362</xdr:rowOff>
    </xdr:from>
    <xdr:to>
      <xdr:col>45</xdr:col>
      <xdr:colOff>177800</xdr:colOff>
      <xdr:row>78</xdr:row>
      <xdr:rowOff>52736</xdr:rowOff>
    </xdr:to>
    <xdr:cxnSp macro="">
      <xdr:nvCxnSpPr>
        <xdr:cNvPr id="402" name="直線コネクタ 401"/>
        <xdr:cNvCxnSpPr/>
      </xdr:nvCxnSpPr>
      <xdr:spPr>
        <a:xfrm flipV="1">
          <a:off x="7861300" y="13220012"/>
          <a:ext cx="889000" cy="20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51419</xdr:rowOff>
    </xdr:from>
    <xdr:to>
      <xdr:col>41</xdr:col>
      <xdr:colOff>50800</xdr:colOff>
      <xdr:row>78</xdr:row>
      <xdr:rowOff>52736</xdr:rowOff>
    </xdr:to>
    <xdr:cxnSp macro="">
      <xdr:nvCxnSpPr>
        <xdr:cNvPr id="405" name="直線コネクタ 404"/>
        <xdr:cNvCxnSpPr/>
      </xdr:nvCxnSpPr>
      <xdr:spPr>
        <a:xfrm>
          <a:off x="6972300" y="13424519"/>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132948</xdr:rowOff>
    </xdr:from>
    <xdr:to>
      <xdr:col>55</xdr:col>
      <xdr:colOff>50800</xdr:colOff>
      <xdr:row>75</xdr:row>
      <xdr:rowOff>63098</xdr:rowOff>
    </xdr:to>
    <xdr:sp macro="" textlink="">
      <xdr:nvSpPr>
        <xdr:cNvPr id="415" name="楕円 414"/>
        <xdr:cNvSpPr/>
      </xdr:nvSpPr>
      <xdr:spPr>
        <a:xfrm>
          <a:off x="10426700" y="12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155825</xdr:rowOff>
    </xdr:from>
    <xdr:ext cx="599010" cy="259045"/>
    <xdr:sp macro="" textlink="">
      <xdr:nvSpPr>
        <xdr:cNvPr id="416" name="商工費該当値テキスト"/>
        <xdr:cNvSpPr txBox="1"/>
      </xdr:nvSpPr>
      <xdr:spPr>
        <a:xfrm>
          <a:off x="10528300" y="126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102742</xdr:rowOff>
    </xdr:from>
    <xdr:to>
      <xdr:col>50</xdr:col>
      <xdr:colOff>165100</xdr:colOff>
      <xdr:row>75</xdr:row>
      <xdr:rowOff>32892</xdr:rowOff>
    </xdr:to>
    <xdr:sp macro="" textlink="">
      <xdr:nvSpPr>
        <xdr:cNvPr id="417" name="楕円 416"/>
        <xdr:cNvSpPr/>
      </xdr:nvSpPr>
      <xdr:spPr>
        <a:xfrm>
          <a:off x="9588500" y="12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49419</xdr:rowOff>
    </xdr:from>
    <xdr:ext cx="599010" cy="259045"/>
    <xdr:sp macro="" textlink="">
      <xdr:nvSpPr>
        <xdr:cNvPr id="418" name="テキスト ボックス 417"/>
        <xdr:cNvSpPr txBox="1"/>
      </xdr:nvSpPr>
      <xdr:spPr>
        <a:xfrm>
          <a:off x="9339795" y="1256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139012</xdr:rowOff>
    </xdr:from>
    <xdr:to>
      <xdr:col>46</xdr:col>
      <xdr:colOff>38100</xdr:colOff>
      <xdr:row>77</xdr:row>
      <xdr:rowOff>69162</xdr:rowOff>
    </xdr:to>
    <xdr:sp macro="" textlink="">
      <xdr:nvSpPr>
        <xdr:cNvPr id="419" name="楕円 418"/>
        <xdr:cNvSpPr/>
      </xdr:nvSpPr>
      <xdr:spPr>
        <a:xfrm>
          <a:off x="8699500" y="13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85688</xdr:rowOff>
    </xdr:from>
    <xdr:ext cx="599010" cy="259045"/>
    <xdr:sp macro="" textlink="">
      <xdr:nvSpPr>
        <xdr:cNvPr id="420" name="テキスト ボックス 419"/>
        <xdr:cNvSpPr txBox="1"/>
      </xdr:nvSpPr>
      <xdr:spPr>
        <a:xfrm>
          <a:off x="8450795" y="1294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1936</xdr:rowOff>
    </xdr:from>
    <xdr:to>
      <xdr:col>41</xdr:col>
      <xdr:colOff>101600</xdr:colOff>
      <xdr:row>78</xdr:row>
      <xdr:rowOff>103536</xdr:rowOff>
    </xdr:to>
    <xdr:sp macro="" textlink="">
      <xdr:nvSpPr>
        <xdr:cNvPr id="421" name="楕円 420"/>
        <xdr:cNvSpPr/>
      </xdr:nvSpPr>
      <xdr:spPr>
        <a:xfrm>
          <a:off x="7810500" y="133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120063</xdr:rowOff>
    </xdr:from>
    <xdr:ext cx="534377" cy="259045"/>
    <xdr:sp macro="" textlink="">
      <xdr:nvSpPr>
        <xdr:cNvPr id="422" name="テキスト ボックス 421"/>
        <xdr:cNvSpPr txBox="1"/>
      </xdr:nvSpPr>
      <xdr:spPr>
        <a:xfrm>
          <a:off x="7594111" y="131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xdr:rowOff>
    </xdr:from>
    <xdr:to>
      <xdr:col>36</xdr:col>
      <xdr:colOff>165100</xdr:colOff>
      <xdr:row>78</xdr:row>
      <xdr:rowOff>102219</xdr:rowOff>
    </xdr:to>
    <xdr:sp macro="" textlink="">
      <xdr:nvSpPr>
        <xdr:cNvPr id="423" name="楕円 422"/>
        <xdr:cNvSpPr/>
      </xdr:nvSpPr>
      <xdr:spPr>
        <a:xfrm>
          <a:off x="6921500" y="133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118746</xdr:rowOff>
    </xdr:from>
    <xdr:ext cx="534377" cy="259045"/>
    <xdr:sp macro="" textlink="">
      <xdr:nvSpPr>
        <xdr:cNvPr id="424" name="テキスト ボックス 423"/>
        <xdr:cNvSpPr txBox="1"/>
      </xdr:nvSpPr>
      <xdr:spPr>
        <a:xfrm>
          <a:off x="6705111" y="131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141081</xdr:rowOff>
    </xdr:from>
    <xdr:to>
      <xdr:col>55</xdr:col>
      <xdr:colOff>0</xdr:colOff>
      <xdr:row>98</xdr:row>
      <xdr:rowOff>7048</xdr:rowOff>
    </xdr:to>
    <xdr:cxnSp macro="">
      <xdr:nvCxnSpPr>
        <xdr:cNvPr id="451" name="直線コネクタ 450"/>
        <xdr:cNvCxnSpPr/>
      </xdr:nvCxnSpPr>
      <xdr:spPr>
        <a:xfrm flipV="1">
          <a:off x="9639300" y="16771731"/>
          <a:ext cx="838200" cy="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7048</xdr:rowOff>
    </xdr:from>
    <xdr:to>
      <xdr:col>50</xdr:col>
      <xdr:colOff>114300</xdr:colOff>
      <xdr:row>98</xdr:row>
      <xdr:rowOff>53473</xdr:rowOff>
    </xdr:to>
    <xdr:cxnSp macro="">
      <xdr:nvCxnSpPr>
        <xdr:cNvPr id="454" name="直線コネクタ 453"/>
        <xdr:cNvCxnSpPr/>
      </xdr:nvCxnSpPr>
      <xdr:spPr>
        <a:xfrm flipV="1">
          <a:off x="8750300" y="16809148"/>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53473</xdr:rowOff>
    </xdr:from>
    <xdr:to>
      <xdr:col>45</xdr:col>
      <xdr:colOff>177800</xdr:colOff>
      <xdr:row>98</xdr:row>
      <xdr:rowOff>63511</xdr:rowOff>
    </xdr:to>
    <xdr:cxnSp macro="">
      <xdr:nvCxnSpPr>
        <xdr:cNvPr id="457" name="直線コネクタ 456"/>
        <xdr:cNvCxnSpPr/>
      </xdr:nvCxnSpPr>
      <xdr:spPr>
        <a:xfrm flipV="1">
          <a:off x="7861300" y="16855573"/>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63511</xdr:rowOff>
    </xdr:from>
    <xdr:to>
      <xdr:col>41</xdr:col>
      <xdr:colOff>50800</xdr:colOff>
      <xdr:row>98</xdr:row>
      <xdr:rowOff>64746</xdr:rowOff>
    </xdr:to>
    <xdr:cxnSp macro="">
      <xdr:nvCxnSpPr>
        <xdr:cNvPr id="460" name="直線コネクタ 459"/>
        <xdr:cNvCxnSpPr/>
      </xdr:nvCxnSpPr>
      <xdr:spPr>
        <a:xfrm flipV="1">
          <a:off x="6972300" y="1686561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90281</xdr:rowOff>
    </xdr:from>
    <xdr:to>
      <xdr:col>55</xdr:col>
      <xdr:colOff>50800</xdr:colOff>
      <xdr:row>98</xdr:row>
      <xdr:rowOff>20431</xdr:rowOff>
    </xdr:to>
    <xdr:sp macro="" textlink="">
      <xdr:nvSpPr>
        <xdr:cNvPr id="470" name="楕円 469"/>
        <xdr:cNvSpPr/>
      </xdr:nvSpPr>
      <xdr:spPr>
        <a:xfrm>
          <a:off x="10426700" y="167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113158</xdr:rowOff>
    </xdr:from>
    <xdr:ext cx="599010" cy="259045"/>
    <xdr:sp macro="" textlink="">
      <xdr:nvSpPr>
        <xdr:cNvPr id="471" name="土木費該当値テキスト"/>
        <xdr:cNvSpPr txBox="1"/>
      </xdr:nvSpPr>
      <xdr:spPr>
        <a:xfrm>
          <a:off x="10528300" y="165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127698</xdr:rowOff>
    </xdr:from>
    <xdr:to>
      <xdr:col>50</xdr:col>
      <xdr:colOff>165100</xdr:colOff>
      <xdr:row>98</xdr:row>
      <xdr:rowOff>57848</xdr:rowOff>
    </xdr:to>
    <xdr:sp macro="" textlink="">
      <xdr:nvSpPr>
        <xdr:cNvPr id="472" name="楕円 471"/>
        <xdr:cNvSpPr/>
      </xdr:nvSpPr>
      <xdr:spPr>
        <a:xfrm>
          <a:off x="9588500" y="167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48975</xdr:rowOff>
    </xdr:from>
    <xdr:ext cx="599010" cy="259045"/>
    <xdr:sp macro="" textlink="">
      <xdr:nvSpPr>
        <xdr:cNvPr id="473" name="テキスト ボックス 472"/>
        <xdr:cNvSpPr txBox="1"/>
      </xdr:nvSpPr>
      <xdr:spPr>
        <a:xfrm>
          <a:off x="9339795" y="1685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2673</xdr:rowOff>
    </xdr:from>
    <xdr:to>
      <xdr:col>46</xdr:col>
      <xdr:colOff>38100</xdr:colOff>
      <xdr:row>98</xdr:row>
      <xdr:rowOff>104273</xdr:rowOff>
    </xdr:to>
    <xdr:sp macro="" textlink="">
      <xdr:nvSpPr>
        <xdr:cNvPr id="474" name="楕円 473"/>
        <xdr:cNvSpPr/>
      </xdr:nvSpPr>
      <xdr:spPr>
        <a:xfrm>
          <a:off x="8699500" y="168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95400</xdr:rowOff>
    </xdr:from>
    <xdr:ext cx="534377" cy="259045"/>
    <xdr:sp macro="" textlink="">
      <xdr:nvSpPr>
        <xdr:cNvPr id="475" name="テキスト ボックス 474"/>
        <xdr:cNvSpPr txBox="1"/>
      </xdr:nvSpPr>
      <xdr:spPr>
        <a:xfrm>
          <a:off x="8483111" y="16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12711</xdr:rowOff>
    </xdr:from>
    <xdr:to>
      <xdr:col>41</xdr:col>
      <xdr:colOff>101600</xdr:colOff>
      <xdr:row>98</xdr:row>
      <xdr:rowOff>114311</xdr:rowOff>
    </xdr:to>
    <xdr:sp macro="" textlink="">
      <xdr:nvSpPr>
        <xdr:cNvPr id="476" name="楕円 475"/>
        <xdr:cNvSpPr/>
      </xdr:nvSpPr>
      <xdr:spPr>
        <a:xfrm>
          <a:off x="7810500" y="168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105438</xdr:rowOff>
    </xdr:from>
    <xdr:ext cx="534377" cy="259045"/>
    <xdr:sp macro="" textlink="">
      <xdr:nvSpPr>
        <xdr:cNvPr id="477" name="テキスト ボックス 476"/>
        <xdr:cNvSpPr txBox="1"/>
      </xdr:nvSpPr>
      <xdr:spPr>
        <a:xfrm>
          <a:off x="7594111" y="169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13946</xdr:rowOff>
    </xdr:from>
    <xdr:to>
      <xdr:col>36</xdr:col>
      <xdr:colOff>165100</xdr:colOff>
      <xdr:row>98</xdr:row>
      <xdr:rowOff>115546</xdr:rowOff>
    </xdr:to>
    <xdr:sp macro="" textlink="">
      <xdr:nvSpPr>
        <xdr:cNvPr id="478" name="楕円 477"/>
        <xdr:cNvSpPr/>
      </xdr:nvSpPr>
      <xdr:spPr>
        <a:xfrm>
          <a:off x="6921500" y="168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106673</xdr:rowOff>
    </xdr:from>
    <xdr:ext cx="534377" cy="259045"/>
    <xdr:sp macro="" textlink="">
      <xdr:nvSpPr>
        <xdr:cNvPr id="479" name="テキスト ボックス 478"/>
        <xdr:cNvSpPr txBox="1"/>
      </xdr:nvSpPr>
      <xdr:spPr>
        <a:xfrm>
          <a:off x="6705111" y="169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25263</xdr:rowOff>
    </xdr:from>
    <xdr:to>
      <xdr:col>85</xdr:col>
      <xdr:colOff>127000</xdr:colOff>
      <xdr:row>37</xdr:row>
      <xdr:rowOff>36259</xdr:rowOff>
    </xdr:to>
    <xdr:cxnSp macro="">
      <xdr:nvCxnSpPr>
        <xdr:cNvPr id="508" name="直線コネクタ 507"/>
        <xdr:cNvCxnSpPr/>
      </xdr:nvCxnSpPr>
      <xdr:spPr>
        <a:xfrm flipV="1">
          <a:off x="15481300" y="6368913"/>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33447</xdr:rowOff>
    </xdr:from>
    <xdr:to>
      <xdr:col>81</xdr:col>
      <xdr:colOff>50800</xdr:colOff>
      <xdr:row>37</xdr:row>
      <xdr:rowOff>36259</xdr:rowOff>
    </xdr:to>
    <xdr:cxnSp macro="">
      <xdr:nvCxnSpPr>
        <xdr:cNvPr id="511" name="直線コネクタ 510"/>
        <xdr:cNvCxnSpPr/>
      </xdr:nvCxnSpPr>
      <xdr:spPr>
        <a:xfrm>
          <a:off x="14592300" y="6377097"/>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33447</xdr:rowOff>
    </xdr:from>
    <xdr:to>
      <xdr:col>76</xdr:col>
      <xdr:colOff>114300</xdr:colOff>
      <xdr:row>37</xdr:row>
      <xdr:rowOff>78801</xdr:rowOff>
    </xdr:to>
    <xdr:cxnSp macro="">
      <xdr:nvCxnSpPr>
        <xdr:cNvPr id="514" name="直線コネクタ 513"/>
        <xdr:cNvCxnSpPr/>
      </xdr:nvCxnSpPr>
      <xdr:spPr>
        <a:xfrm flipV="1">
          <a:off x="13703300" y="6377097"/>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55895</xdr:rowOff>
    </xdr:from>
    <xdr:to>
      <xdr:col>71</xdr:col>
      <xdr:colOff>177800</xdr:colOff>
      <xdr:row>37</xdr:row>
      <xdr:rowOff>78801</xdr:rowOff>
    </xdr:to>
    <xdr:cxnSp macro="">
      <xdr:nvCxnSpPr>
        <xdr:cNvPr id="517" name="直線コネクタ 516"/>
        <xdr:cNvCxnSpPr/>
      </xdr:nvCxnSpPr>
      <xdr:spPr>
        <a:xfrm>
          <a:off x="12814300" y="5713745"/>
          <a:ext cx="889000" cy="70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145913</xdr:rowOff>
    </xdr:from>
    <xdr:to>
      <xdr:col>85</xdr:col>
      <xdr:colOff>177800</xdr:colOff>
      <xdr:row>37</xdr:row>
      <xdr:rowOff>76063</xdr:rowOff>
    </xdr:to>
    <xdr:sp macro="" textlink="">
      <xdr:nvSpPr>
        <xdr:cNvPr id="527" name="楕円 526"/>
        <xdr:cNvSpPr/>
      </xdr:nvSpPr>
      <xdr:spPr>
        <a:xfrm>
          <a:off x="16268700" y="63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124340</xdr:rowOff>
    </xdr:from>
    <xdr:ext cx="534377" cy="259045"/>
    <xdr:sp macro="" textlink="">
      <xdr:nvSpPr>
        <xdr:cNvPr id="528" name="消防費該当値テキスト"/>
        <xdr:cNvSpPr txBox="1"/>
      </xdr:nvSpPr>
      <xdr:spPr>
        <a:xfrm>
          <a:off x="16370300" y="62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156909</xdr:rowOff>
    </xdr:from>
    <xdr:to>
      <xdr:col>81</xdr:col>
      <xdr:colOff>101600</xdr:colOff>
      <xdr:row>37</xdr:row>
      <xdr:rowOff>87059</xdr:rowOff>
    </xdr:to>
    <xdr:sp macro="" textlink="">
      <xdr:nvSpPr>
        <xdr:cNvPr id="529" name="楕円 528"/>
        <xdr:cNvSpPr/>
      </xdr:nvSpPr>
      <xdr:spPr>
        <a:xfrm>
          <a:off x="15430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78186</xdr:rowOff>
    </xdr:from>
    <xdr:ext cx="534377" cy="259045"/>
    <xdr:sp macro="" textlink="">
      <xdr:nvSpPr>
        <xdr:cNvPr id="530" name="テキスト ボックス 529"/>
        <xdr:cNvSpPr txBox="1"/>
      </xdr:nvSpPr>
      <xdr:spPr>
        <a:xfrm>
          <a:off x="15214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154097</xdr:rowOff>
    </xdr:from>
    <xdr:to>
      <xdr:col>76</xdr:col>
      <xdr:colOff>165100</xdr:colOff>
      <xdr:row>37</xdr:row>
      <xdr:rowOff>84247</xdr:rowOff>
    </xdr:to>
    <xdr:sp macro="" textlink="">
      <xdr:nvSpPr>
        <xdr:cNvPr id="531" name="楕円 530"/>
        <xdr:cNvSpPr/>
      </xdr:nvSpPr>
      <xdr:spPr>
        <a:xfrm>
          <a:off x="14541500" y="63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75374</xdr:rowOff>
    </xdr:from>
    <xdr:ext cx="534377" cy="259045"/>
    <xdr:sp macro="" textlink="">
      <xdr:nvSpPr>
        <xdr:cNvPr id="532" name="テキスト ボックス 531"/>
        <xdr:cNvSpPr txBox="1"/>
      </xdr:nvSpPr>
      <xdr:spPr>
        <a:xfrm>
          <a:off x="14325111" y="64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28001</xdr:rowOff>
    </xdr:from>
    <xdr:to>
      <xdr:col>72</xdr:col>
      <xdr:colOff>38100</xdr:colOff>
      <xdr:row>37</xdr:row>
      <xdr:rowOff>129601</xdr:rowOff>
    </xdr:to>
    <xdr:sp macro="" textlink="">
      <xdr:nvSpPr>
        <xdr:cNvPr id="533" name="楕円 532"/>
        <xdr:cNvSpPr/>
      </xdr:nvSpPr>
      <xdr:spPr>
        <a:xfrm>
          <a:off x="13652500" y="63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120728</xdr:rowOff>
    </xdr:from>
    <xdr:ext cx="534377" cy="259045"/>
    <xdr:sp macro="" textlink="">
      <xdr:nvSpPr>
        <xdr:cNvPr id="534" name="テキスト ボックス 533"/>
        <xdr:cNvSpPr txBox="1"/>
      </xdr:nvSpPr>
      <xdr:spPr>
        <a:xfrm>
          <a:off x="13436111" y="64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5095</xdr:rowOff>
    </xdr:from>
    <xdr:to>
      <xdr:col>67</xdr:col>
      <xdr:colOff>101600</xdr:colOff>
      <xdr:row>33</xdr:row>
      <xdr:rowOff>106695</xdr:rowOff>
    </xdr:to>
    <xdr:sp macro="" textlink="">
      <xdr:nvSpPr>
        <xdr:cNvPr id="535" name="楕円 534"/>
        <xdr:cNvSpPr/>
      </xdr:nvSpPr>
      <xdr:spPr>
        <a:xfrm>
          <a:off x="12763500" y="56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123222</xdr:rowOff>
    </xdr:from>
    <xdr:ext cx="599010" cy="259045"/>
    <xdr:sp macro="" textlink="">
      <xdr:nvSpPr>
        <xdr:cNvPr id="536" name="テキスト ボックス 535"/>
        <xdr:cNvSpPr txBox="1"/>
      </xdr:nvSpPr>
      <xdr:spPr>
        <a:xfrm>
          <a:off x="12514795" y="54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166814</xdr:rowOff>
    </xdr:from>
    <xdr:to>
      <xdr:col>85</xdr:col>
      <xdr:colOff>127000</xdr:colOff>
      <xdr:row>58</xdr:row>
      <xdr:rowOff>16811</xdr:rowOff>
    </xdr:to>
    <xdr:cxnSp macro="">
      <xdr:nvCxnSpPr>
        <xdr:cNvPr id="565" name="直線コネクタ 564"/>
        <xdr:cNvCxnSpPr/>
      </xdr:nvCxnSpPr>
      <xdr:spPr>
        <a:xfrm>
          <a:off x="15481300" y="9939464"/>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86710</xdr:rowOff>
    </xdr:from>
    <xdr:to>
      <xdr:col>81</xdr:col>
      <xdr:colOff>50800</xdr:colOff>
      <xdr:row>57</xdr:row>
      <xdr:rowOff>166814</xdr:rowOff>
    </xdr:to>
    <xdr:cxnSp macro="">
      <xdr:nvCxnSpPr>
        <xdr:cNvPr id="568" name="直線コネクタ 567"/>
        <xdr:cNvCxnSpPr/>
      </xdr:nvCxnSpPr>
      <xdr:spPr>
        <a:xfrm>
          <a:off x="14592300" y="9687910"/>
          <a:ext cx="889000" cy="2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86710</xdr:rowOff>
    </xdr:from>
    <xdr:to>
      <xdr:col>76</xdr:col>
      <xdr:colOff>114300</xdr:colOff>
      <xdr:row>58</xdr:row>
      <xdr:rowOff>18873</xdr:rowOff>
    </xdr:to>
    <xdr:cxnSp macro="">
      <xdr:nvCxnSpPr>
        <xdr:cNvPr id="571" name="直線コネクタ 570"/>
        <xdr:cNvCxnSpPr/>
      </xdr:nvCxnSpPr>
      <xdr:spPr>
        <a:xfrm flipV="1">
          <a:off x="13703300" y="9687910"/>
          <a:ext cx="8890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18873</xdr:rowOff>
    </xdr:from>
    <xdr:to>
      <xdr:col>71</xdr:col>
      <xdr:colOff>177800</xdr:colOff>
      <xdr:row>58</xdr:row>
      <xdr:rowOff>19386</xdr:rowOff>
    </xdr:to>
    <xdr:cxnSp macro="">
      <xdr:nvCxnSpPr>
        <xdr:cNvPr id="574" name="直線コネクタ 573"/>
        <xdr:cNvCxnSpPr/>
      </xdr:nvCxnSpPr>
      <xdr:spPr>
        <a:xfrm flipV="1">
          <a:off x="12814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137461</xdr:rowOff>
    </xdr:from>
    <xdr:to>
      <xdr:col>85</xdr:col>
      <xdr:colOff>177800</xdr:colOff>
      <xdr:row>58</xdr:row>
      <xdr:rowOff>67611</xdr:rowOff>
    </xdr:to>
    <xdr:sp macro="" textlink="">
      <xdr:nvSpPr>
        <xdr:cNvPr id="584" name="楕円 583"/>
        <xdr:cNvSpPr/>
      </xdr:nvSpPr>
      <xdr:spPr>
        <a:xfrm>
          <a:off x="162687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67370</xdr:rowOff>
    </xdr:from>
    <xdr:ext cx="599010" cy="259045"/>
    <xdr:sp macro="" textlink="">
      <xdr:nvSpPr>
        <xdr:cNvPr id="585" name="教育費該当値テキスト"/>
        <xdr:cNvSpPr txBox="1"/>
      </xdr:nvSpPr>
      <xdr:spPr>
        <a:xfrm>
          <a:off x="16370300" y="984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116014</xdr:rowOff>
    </xdr:from>
    <xdr:to>
      <xdr:col>81</xdr:col>
      <xdr:colOff>101600</xdr:colOff>
      <xdr:row>58</xdr:row>
      <xdr:rowOff>46164</xdr:rowOff>
    </xdr:to>
    <xdr:sp macro="" textlink="">
      <xdr:nvSpPr>
        <xdr:cNvPr id="586" name="楕円 585"/>
        <xdr:cNvSpPr/>
      </xdr:nvSpPr>
      <xdr:spPr>
        <a:xfrm>
          <a:off x="154305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37291</xdr:rowOff>
    </xdr:from>
    <xdr:ext cx="599010" cy="259045"/>
    <xdr:sp macro="" textlink="">
      <xdr:nvSpPr>
        <xdr:cNvPr id="587" name="テキスト ボックス 586"/>
        <xdr:cNvSpPr txBox="1"/>
      </xdr:nvSpPr>
      <xdr:spPr>
        <a:xfrm>
          <a:off x="15181795" y="99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35910</xdr:rowOff>
    </xdr:from>
    <xdr:to>
      <xdr:col>76</xdr:col>
      <xdr:colOff>165100</xdr:colOff>
      <xdr:row>56</xdr:row>
      <xdr:rowOff>137510</xdr:rowOff>
    </xdr:to>
    <xdr:sp macro="" textlink="">
      <xdr:nvSpPr>
        <xdr:cNvPr id="588" name="楕円 587"/>
        <xdr:cNvSpPr/>
      </xdr:nvSpPr>
      <xdr:spPr>
        <a:xfrm>
          <a:off x="145415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154037</xdr:rowOff>
    </xdr:from>
    <xdr:ext cx="599010" cy="259045"/>
    <xdr:sp macro="" textlink="">
      <xdr:nvSpPr>
        <xdr:cNvPr id="589" name="テキスト ボックス 588"/>
        <xdr:cNvSpPr txBox="1"/>
      </xdr:nvSpPr>
      <xdr:spPr>
        <a:xfrm>
          <a:off x="14292795" y="94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139523</xdr:rowOff>
    </xdr:from>
    <xdr:to>
      <xdr:col>72</xdr:col>
      <xdr:colOff>38100</xdr:colOff>
      <xdr:row>58</xdr:row>
      <xdr:rowOff>69673</xdr:rowOff>
    </xdr:to>
    <xdr:sp macro="" textlink="">
      <xdr:nvSpPr>
        <xdr:cNvPr id="590" name="楕円 589"/>
        <xdr:cNvSpPr/>
      </xdr:nvSpPr>
      <xdr:spPr>
        <a:xfrm>
          <a:off x="13652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60800</xdr:rowOff>
    </xdr:from>
    <xdr:ext cx="599010" cy="259045"/>
    <xdr:sp macro="" textlink="">
      <xdr:nvSpPr>
        <xdr:cNvPr id="591" name="テキスト ボックス 590"/>
        <xdr:cNvSpPr txBox="1"/>
      </xdr:nvSpPr>
      <xdr:spPr>
        <a:xfrm>
          <a:off x="13403795"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140036</xdr:rowOff>
    </xdr:from>
    <xdr:to>
      <xdr:col>67</xdr:col>
      <xdr:colOff>101600</xdr:colOff>
      <xdr:row>58</xdr:row>
      <xdr:rowOff>70186</xdr:rowOff>
    </xdr:to>
    <xdr:sp macro="" textlink="">
      <xdr:nvSpPr>
        <xdr:cNvPr id="592" name="楕円 591"/>
        <xdr:cNvSpPr/>
      </xdr:nvSpPr>
      <xdr:spPr>
        <a:xfrm>
          <a:off x="12763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61313</xdr:rowOff>
    </xdr:from>
    <xdr:ext cx="599010" cy="259045"/>
    <xdr:sp macro="" textlink="">
      <xdr:nvSpPr>
        <xdr:cNvPr id="593" name="テキスト ボックス 592"/>
        <xdr:cNvSpPr txBox="1"/>
      </xdr:nvSpPr>
      <xdr:spPr>
        <a:xfrm>
          <a:off x="12514795"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39523</xdr:rowOff>
    </xdr:from>
    <xdr:to>
      <xdr:col>85</xdr:col>
      <xdr:colOff>127000</xdr:colOff>
      <xdr:row>79</xdr:row>
      <xdr:rowOff>44450</xdr:rowOff>
    </xdr:to>
    <xdr:cxnSp macro="">
      <xdr:nvCxnSpPr>
        <xdr:cNvPr id="622" name="直線コネクタ 621"/>
        <xdr:cNvCxnSpPr/>
      </xdr:nvCxnSpPr>
      <xdr:spPr>
        <a:xfrm>
          <a:off x="15481300" y="13584073"/>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161840</xdr:rowOff>
    </xdr:from>
    <xdr:to>
      <xdr:col>81</xdr:col>
      <xdr:colOff>50800</xdr:colOff>
      <xdr:row>79</xdr:row>
      <xdr:rowOff>39523</xdr:rowOff>
    </xdr:to>
    <xdr:cxnSp macro="">
      <xdr:nvCxnSpPr>
        <xdr:cNvPr id="625" name="直線コネクタ 624"/>
        <xdr:cNvCxnSpPr/>
      </xdr:nvCxnSpPr>
      <xdr:spPr>
        <a:xfrm>
          <a:off x="14592300" y="13534940"/>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23244</xdr:rowOff>
    </xdr:from>
    <xdr:to>
      <xdr:col>76</xdr:col>
      <xdr:colOff>114300</xdr:colOff>
      <xdr:row>78</xdr:row>
      <xdr:rowOff>161840</xdr:rowOff>
    </xdr:to>
    <xdr:cxnSp macro="">
      <xdr:nvCxnSpPr>
        <xdr:cNvPr id="628" name="直線コネクタ 627"/>
        <xdr:cNvCxnSpPr/>
      </xdr:nvCxnSpPr>
      <xdr:spPr>
        <a:xfrm>
          <a:off x="13703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23244</xdr:rowOff>
    </xdr:from>
    <xdr:to>
      <xdr:col>71</xdr:col>
      <xdr:colOff>177800</xdr:colOff>
      <xdr:row>78</xdr:row>
      <xdr:rowOff>170714</xdr:rowOff>
    </xdr:to>
    <xdr:cxnSp macro="">
      <xdr:nvCxnSpPr>
        <xdr:cNvPr id="631" name="直線コネクタ 630"/>
        <xdr:cNvCxnSpPr/>
      </xdr:nvCxnSpPr>
      <xdr:spPr>
        <a:xfrm flipV="1">
          <a:off x="12814300" y="13396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160173</xdr:rowOff>
    </xdr:from>
    <xdr:to>
      <xdr:col>81</xdr:col>
      <xdr:colOff>101600</xdr:colOff>
      <xdr:row>79</xdr:row>
      <xdr:rowOff>90323</xdr:rowOff>
    </xdr:to>
    <xdr:sp macro="" textlink="">
      <xdr:nvSpPr>
        <xdr:cNvPr id="643" name="楕円 642"/>
        <xdr:cNvSpPr/>
      </xdr:nvSpPr>
      <xdr:spPr>
        <a:xfrm>
          <a:off x="154305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81450</xdr:rowOff>
    </xdr:from>
    <xdr:ext cx="469744" cy="259045"/>
    <xdr:sp macro="" textlink="">
      <xdr:nvSpPr>
        <xdr:cNvPr id="644" name="テキスト ボックス 643"/>
        <xdr:cNvSpPr txBox="1"/>
      </xdr:nvSpPr>
      <xdr:spPr>
        <a:xfrm>
          <a:off x="15246428" y="136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111040</xdr:rowOff>
    </xdr:from>
    <xdr:to>
      <xdr:col>76</xdr:col>
      <xdr:colOff>165100</xdr:colOff>
      <xdr:row>79</xdr:row>
      <xdr:rowOff>41190</xdr:rowOff>
    </xdr:to>
    <xdr:sp macro="" textlink="">
      <xdr:nvSpPr>
        <xdr:cNvPr id="645" name="楕円 644"/>
        <xdr:cNvSpPr/>
      </xdr:nvSpPr>
      <xdr:spPr>
        <a:xfrm>
          <a:off x="14541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32317</xdr:rowOff>
    </xdr:from>
    <xdr:ext cx="534377" cy="259045"/>
    <xdr:sp macro="" textlink="">
      <xdr:nvSpPr>
        <xdr:cNvPr id="646" name="テキスト ボックス 645"/>
        <xdr:cNvSpPr txBox="1"/>
      </xdr:nvSpPr>
      <xdr:spPr>
        <a:xfrm>
          <a:off x="14325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143894</xdr:rowOff>
    </xdr:from>
    <xdr:to>
      <xdr:col>72</xdr:col>
      <xdr:colOff>38100</xdr:colOff>
      <xdr:row>78</xdr:row>
      <xdr:rowOff>74044</xdr:rowOff>
    </xdr:to>
    <xdr:sp macro="" textlink="">
      <xdr:nvSpPr>
        <xdr:cNvPr id="647" name="楕円 646"/>
        <xdr:cNvSpPr/>
      </xdr:nvSpPr>
      <xdr:spPr>
        <a:xfrm>
          <a:off x="13652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90571</xdr:rowOff>
    </xdr:from>
    <xdr:ext cx="534377" cy="259045"/>
    <xdr:sp macro="" textlink="">
      <xdr:nvSpPr>
        <xdr:cNvPr id="648" name="テキスト ボックス 647"/>
        <xdr:cNvSpPr txBox="1"/>
      </xdr:nvSpPr>
      <xdr:spPr>
        <a:xfrm>
          <a:off x="13436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119914</xdr:rowOff>
    </xdr:from>
    <xdr:to>
      <xdr:col>67</xdr:col>
      <xdr:colOff>101600</xdr:colOff>
      <xdr:row>79</xdr:row>
      <xdr:rowOff>50064</xdr:rowOff>
    </xdr:to>
    <xdr:sp macro="" textlink="">
      <xdr:nvSpPr>
        <xdr:cNvPr id="649" name="楕円 648"/>
        <xdr:cNvSpPr/>
      </xdr:nvSpPr>
      <xdr:spPr>
        <a:xfrm>
          <a:off x="12763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41191</xdr:rowOff>
    </xdr:from>
    <xdr:ext cx="534377" cy="259045"/>
    <xdr:sp macro="" textlink="">
      <xdr:nvSpPr>
        <xdr:cNvPr id="650" name="テキスト ボックス 649"/>
        <xdr:cNvSpPr txBox="1"/>
      </xdr:nvSpPr>
      <xdr:spPr>
        <a:xfrm>
          <a:off x="12547111" y="135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102665</xdr:rowOff>
    </xdr:from>
    <xdr:to>
      <xdr:col>85</xdr:col>
      <xdr:colOff>127000</xdr:colOff>
      <xdr:row>97</xdr:row>
      <xdr:rowOff>111885</xdr:rowOff>
    </xdr:to>
    <xdr:cxnSp macro="">
      <xdr:nvCxnSpPr>
        <xdr:cNvPr id="679" name="直線コネクタ 678"/>
        <xdr:cNvCxnSpPr/>
      </xdr:nvCxnSpPr>
      <xdr:spPr>
        <a:xfrm>
          <a:off x="15481300" y="1673331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61443</xdr:rowOff>
    </xdr:from>
    <xdr:to>
      <xdr:col>81</xdr:col>
      <xdr:colOff>50800</xdr:colOff>
      <xdr:row>97</xdr:row>
      <xdr:rowOff>102665</xdr:rowOff>
    </xdr:to>
    <xdr:cxnSp macro="">
      <xdr:nvCxnSpPr>
        <xdr:cNvPr id="682" name="直線コネクタ 681"/>
        <xdr:cNvCxnSpPr/>
      </xdr:nvCxnSpPr>
      <xdr:spPr>
        <a:xfrm>
          <a:off x="14592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21920</xdr:rowOff>
    </xdr:from>
    <xdr:to>
      <xdr:col>76</xdr:col>
      <xdr:colOff>114300</xdr:colOff>
      <xdr:row>97</xdr:row>
      <xdr:rowOff>61443</xdr:rowOff>
    </xdr:to>
    <xdr:cxnSp macro="">
      <xdr:nvCxnSpPr>
        <xdr:cNvPr id="685" name="直線コネクタ 684"/>
        <xdr:cNvCxnSpPr/>
      </xdr:nvCxnSpPr>
      <xdr:spPr>
        <a:xfrm>
          <a:off x="13703300" y="16652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21920</xdr:rowOff>
    </xdr:from>
    <xdr:to>
      <xdr:col>71</xdr:col>
      <xdr:colOff>177800</xdr:colOff>
      <xdr:row>97</xdr:row>
      <xdr:rowOff>26338</xdr:rowOff>
    </xdr:to>
    <xdr:cxnSp macro="">
      <xdr:nvCxnSpPr>
        <xdr:cNvPr id="688" name="直線コネクタ 687"/>
        <xdr:cNvCxnSpPr/>
      </xdr:nvCxnSpPr>
      <xdr:spPr>
        <a:xfrm flipV="1">
          <a:off x="12814300" y="16652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61085</xdr:rowOff>
    </xdr:from>
    <xdr:to>
      <xdr:col>85</xdr:col>
      <xdr:colOff>177800</xdr:colOff>
      <xdr:row>97</xdr:row>
      <xdr:rowOff>162685</xdr:rowOff>
    </xdr:to>
    <xdr:sp macro="" textlink="">
      <xdr:nvSpPr>
        <xdr:cNvPr id="698" name="楕円 697"/>
        <xdr:cNvSpPr/>
      </xdr:nvSpPr>
      <xdr:spPr>
        <a:xfrm>
          <a:off x="162687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39512</xdr:rowOff>
    </xdr:from>
    <xdr:ext cx="599010" cy="259045"/>
    <xdr:sp macro="" textlink="">
      <xdr:nvSpPr>
        <xdr:cNvPr id="699" name="公債費該当値テキスト"/>
        <xdr:cNvSpPr txBox="1"/>
      </xdr:nvSpPr>
      <xdr:spPr>
        <a:xfrm>
          <a:off x="16370300" y="166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51865</xdr:rowOff>
    </xdr:from>
    <xdr:to>
      <xdr:col>81</xdr:col>
      <xdr:colOff>101600</xdr:colOff>
      <xdr:row>97</xdr:row>
      <xdr:rowOff>153465</xdr:rowOff>
    </xdr:to>
    <xdr:sp macro="" textlink="">
      <xdr:nvSpPr>
        <xdr:cNvPr id="700" name="楕円 699"/>
        <xdr:cNvSpPr/>
      </xdr:nvSpPr>
      <xdr:spPr>
        <a:xfrm>
          <a:off x="15430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169992</xdr:rowOff>
    </xdr:from>
    <xdr:ext cx="599010" cy="259045"/>
    <xdr:sp macro="" textlink="">
      <xdr:nvSpPr>
        <xdr:cNvPr id="701" name="テキスト ボックス 700"/>
        <xdr:cNvSpPr txBox="1"/>
      </xdr:nvSpPr>
      <xdr:spPr>
        <a:xfrm>
          <a:off x="15181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10643</xdr:rowOff>
    </xdr:from>
    <xdr:to>
      <xdr:col>76</xdr:col>
      <xdr:colOff>165100</xdr:colOff>
      <xdr:row>97</xdr:row>
      <xdr:rowOff>112243</xdr:rowOff>
    </xdr:to>
    <xdr:sp macro="" textlink="">
      <xdr:nvSpPr>
        <xdr:cNvPr id="702" name="楕円 701"/>
        <xdr:cNvSpPr/>
      </xdr:nvSpPr>
      <xdr:spPr>
        <a:xfrm>
          <a:off x="14541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128770</xdr:rowOff>
    </xdr:from>
    <xdr:ext cx="599010" cy="259045"/>
    <xdr:sp macro="" textlink="">
      <xdr:nvSpPr>
        <xdr:cNvPr id="703" name="テキスト ボックス 702"/>
        <xdr:cNvSpPr txBox="1"/>
      </xdr:nvSpPr>
      <xdr:spPr>
        <a:xfrm>
          <a:off x="14292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142570</xdr:rowOff>
    </xdr:from>
    <xdr:to>
      <xdr:col>72</xdr:col>
      <xdr:colOff>38100</xdr:colOff>
      <xdr:row>97</xdr:row>
      <xdr:rowOff>72720</xdr:rowOff>
    </xdr:to>
    <xdr:sp macro="" textlink="">
      <xdr:nvSpPr>
        <xdr:cNvPr id="704" name="楕円 703"/>
        <xdr:cNvSpPr/>
      </xdr:nvSpPr>
      <xdr:spPr>
        <a:xfrm>
          <a:off x="13652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89247</xdr:rowOff>
    </xdr:from>
    <xdr:ext cx="599010" cy="259045"/>
    <xdr:sp macro="" textlink="">
      <xdr:nvSpPr>
        <xdr:cNvPr id="705" name="テキスト ボックス 704"/>
        <xdr:cNvSpPr txBox="1"/>
      </xdr:nvSpPr>
      <xdr:spPr>
        <a:xfrm>
          <a:off x="13403795"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146988</xdr:rowOff>
    </xdr:from>
    <xdr:to>
      <xdr:col>67</xdr:col>
      <xdr:colOff>101600</xdr:colOff>
      <xdr:row>97</xdr:row>
      <xdr:rowOff>77138</xdr:rowOff>
    </xdr:to>
    <xdr:sp macro="" textlink="">
      <xdr:nvSpPr>
        <xdr:cNvPr id="706" name="楕円 705"/>
        <xdr:cNvSpPr/>
      </xdr:nvSpPr>
      <xdr:spPr>
        <a:xfrm>
          <a:off x="12763500" y="166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93665</xdr:rowOff>
    </xdr:from>
    <xdr:ext cx="599010" cy="259045"/>
    <xdr:sp macro="" textlink="">
      <xdr:nvSpPr>
        <xdr:cNvPr id="707" name="テキスト ボックス 706"/>
        <xdr:cNvSpPr txBox="1"/>
      </xdr:nvSpPr>
      <xdr:spPr>
        <a:xfrm>
          <a:off x="12514795" y="1638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a:t>
          </a:r>
          <a:r>
            <a:rPr kumimoji="1" lang="en-US" altLang="ja-JP" sz="1100">
              <a:solidFill>
                <a:sysClr val="windowText" lastClr="000000"/>
              </a:solidFill>
              <a:effectLst/>
              <a:latin typeface="+mn-lt"/>
              <a:ea typeface="+mn-ea"/>
              <a:cs typeface="+mn-cs"/>
            </a:rPr>
            <a:t>376,878</a:t>
          </a:r>
          <a:r>
            <a:rPr kumimoji="1" lang="ja-JP" altLang="ja-JP" sz="1100">
              <a:solidFill>
                <a:sysClr val="windowText" lastClr="000000"/>
              </a:solidFill>
              <a:effectLst/>
              <a:latin typeface="+mn-lt"/>
              <a:ea typeface="+mn-ea"/>
              <a:cs typeface="+mn-cs"/>
            </a:rPr>
            <a:t>円となっており、類似団体と比較して一人当たり</a:t>
          </a:r>
          <a:r>
            <a:rPr kumimoji="1" lang="en-US" altLang="ja-JP" sz="1100">
              <a:solidFill>
                <a:sysClr val="windowText" lastClr="000000"/>
              </a:solidFill>
              <a:effectLst/>
              <a:latin typeface="+mn-lt"/>
              <a:ea typeface="+mn-ea"/>
              <a:cs typeface="+mn-cs"/>
            </a:rPr>
            <a:t>330,021</a:t>
          </a:r>
          <a:r>
            <a:rPr kumimoji="1" lang="ja-JP" altLang="ja-JP" sz="1100">
              <a:solidFill>
                <a:sysClr val="windowText" lastClr="000000"/>
              </a:solidFill>
              <a:effectLst/>
              <a:latin typeface="+mn-lt"/>
              <a:ea typeface="+mn-ea"/>
              <a:cs typeface="+mn-cs"/>
            </a:rPr>
            <a:t>円高い状況となっている。これは、</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年度に子育て定住エコタウン整備事業に約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千万円を要した</a:t>
          </a:r>
          <a:r>
            <a:rPr kumimoji="1" lang="ja-JP" altLang="ja-JP" sz="1100">
              <a:solidFill>
                <a:sysClr val="windowText" lastClr="000000"/>
              </a:solidFill>
              <a:effectLst/>
              <a:latin typeface="+mn-lt"/>
              <a:ea typeface="+mn-ea"/>
              <a:cs typeface="+mn-cs"/>
            </a:rPr>
            <a:t>ことが大きな要因となっている。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年度にかけて災害復旧事業、旧小・中学校改修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水陸両用バスの導入</a:t>
          </a:r>
          <a:r>
            <a:rPr kumimoji="1" lang="ja-JP" altLang="en-US" sz="1100">
              <a:solidFill>
                <a:sysClr val="windowText" lastClr="000000"/>
              </a:solidFill>
              <a:effectLst/>
              <a:latin typeface="+mn-lt"/>
              <a:ea typeface="+mn-ea"/>
              <a:cs typeface="+mn-cs"/>
            </a:rPr>
            <a:t>や子育て定住エコタウン整備事業</a:t>
          </a:r>
          <a:r>
            <a:rPr kumimoji="1" lang="ja-JP" altLang="ja-JP" sz="1100">
              <a:solidFill>
                <a:sysClr val="windowText" lastClr="000000"/>
              </a:solidFill>
              <a:effectLst/>
              <a:latin typeface="+mn-lt"/>
              <a:ea typeface="+mn-ea"/>
              <a:cs typeface="+mn-cs"/>
            </a:rPr>
            <a:t>など大型事業があったため、</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年連続で実質単年度収支は赤字となっているが、財政調整基金の取崩しにより実質収支は黒字となっている。財政調整基金残高の標準財政規模比は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120.44%</a:t>
          </a:r>
          <a:r>
            <a:rPr kumimoji="1" lang="ja-JP" altLang="ja-JP" sz="1100">
              <a:solidFill>
                <a:sysClr val="windowText" lastClr="000000"/>
              </a:solidFill>
              <a:effectLst/>
              <a:latin typeface="+mn-lt"/>
              <a:ea typeface="+mn-ea"/>
              <a:cs typeface="+mn-cs"/>
            </a:rPr>
            <a:t>であり、前年度</a:t>
          </a:r>
          <a:r>
            <a:rPr kumimoji="1" lang="ja-JP" altLang="en-US" sz="1100">
              <a:solidFill>
                <a:sysClr val="windowText" lastClr="000000"/>
              </a:solidFill>
              <a:effectLst/>
              <a:latin typeface="+mn-lt"/>
              <a:ea typeface="+mn-ea"/>
              <a:cs typeface="+mn-cs"/>
            </a:rPr>
            <a:t>を下回っている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今後も、事務事業の見直し・統廃合など歳出の合理化等行財政改革を推進し、健全な財政運営に努め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特別会計については、一般会計からの繰り入れにより</a:t>
          </a:r>
          <a:r>
            <a:rPr kumimoji="1" lang="ja-JP" altLang="ja-JP" sz="1100">
              <a:solidFill>
                <a:sysClr val="windowText" lastClr="000000"/>
              </a:solidFill>
              <a:effectLst/>
              <a:latin typeface="+mn-lt"/>
              <a:ea typeface="+mn-ea"/>
              <a:cs typeface="+mn-cs"/>
            </a:rPr>
            <a:t>黒字</a:t>
          </a:r>
          <a:r>
            <a:rPr kumimoji="1" lang="ja-JP" altLang="en-US" sz="1100">
              <a:solidFill>
                <a:sysClr val="windowText" lastClr="000000"/>
              </a:solidFill>
              <a:effectLst/>
              <a:latin typeface="+mn-lt"/>
              <a:ea typeface="+mn-ea"/>
              <a:cs typeface="+mn-cs"/>
            </a:rPr>
            <a:t>を維持しており、</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連結実質黒字額は標準財政規模比</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程度で推移している。</a:t>
          </a:r>
          <a:r>
            <a:rPr kumimoji="1" lang="ja-JP" altLang="en-US" sz="1100">
              <a:solidFill>
                <a:sysClr val="windowText" lastClr="000000"/>
              </a:solidFill>
              <a:effectLst/>
              <a:latin typeface="+mn-lt"/>
              <a:ea typeface="+mn-ea"/>
              <a:cs typeface="+mn-cs"/>
            </a:rPr>
            <a:t>今後は、大型事業の借入金の償還が始まるため、黒字額は減少傾向にあると思われる。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2466443</v>
      </c>
      <c r="BO4" s="441"/>
      <c r="BP4" s="441"/>
      <c r="BQ4" s="441"/>
      <c r="BR4" s="441"/>
      <c r="BS4" s="441"/>
      <c r="BT4" s="441"/>
      <c r="BU4" s="442"/>
      <c r="BV4" s="440">
        <v>2664855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6.6</v>
      </c>
      <c r="CU4" s="622"/>
      <c r="CV4" s="622"/>
      <c r="CW4" s="622"/>
      <c r="CX4" s="622"/>
      <c r="CY4" s="622"/>
      <c r="CZ4" s="622"/>
      <c r="DA4" s="623"/>
      <c r="DB4" s="621">
        <v>5.6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2377169</v>
      </c>
      <c r="BO5" s="446"/>
      <c r="BP5" s="446"/>
      <c r="BQ5" s="446"/>
      <c r="BR5" s="446"/>
      <c r="BS5" s="446"/>
      <c r="BT5" s="446"/>
      <c r="BU5" s="447"/>
      <c r="BV5" s="445">
        <v>2583257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93.8</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89274</v>
      </c>
      <c r="BO6" s="446"/>
      <c r="BP6" s="446"/>
      <c r="BQ6" s="446"/>
      <c r="BR6" s="446"/>
      <c r="BS6" s="446"/>
      <c r="BT6" s="446"/>
      <c r="BU6" s="447"/>
      <c r="BV6" s="445">
        <v>81598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97.1</v>
      </c>
      <c r="CU6" s="596"/>
      <c r="CV6" s="596"/>
      <c r="CW6" s="596"/>
      <c r="CX6" s="596"/>
      <c r="CY6" s="596"/>
      <c r="CZ6" s="596"/>
      <c r="DA6" s="597"/>
      <c r="DB6" s="595">
        <v>91.3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10172</v>
      </c>
      <c r="BO7" s="446"/>
      <c r="BP7" s="446"/>
      <c r="BQ7" s="446"/>
      <c r="BR7" s="446"/>
      <c r="BS7" s="446"/>
      <c r="BT7" s="446"/>
      <c r="BU7" s="447"/>
      <c r="BV7" s="445">
        <v>11000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1206546</v>
      </c>
      <c r="CU7" s="446"/>
      <c r="CV7" s="446"/>
      <c r="CW7" s="446"/>
      <c r="CX7" s="446"/>
      <c r="CY7" s="446"/>
      <c r="CZ7" s="446"/>
      <c r="DA7" s="447"/>
      <c r="DB7" s="445">
        <v>1270697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79102</v>
      </c>
      <c r="BO8" s="446"/>
      <c r="BP8" s="446"/>
      <c r="BQ8" s="446"/>
      <c r="BR8" s="446"/>
      <c r="BS8" s="446"/>
      <c r="BT8" s="446"/>
      <c r="BU8" s="447"/>
      <c r="BV8" s="445">
        <v>70598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0.12</v>
      </c>
      <c r="CU8" s="559"/>
      <c r="CV8" s="559"/>
      <c r="CW8" s="559"/>
      <c r="CX8" s="559"/>
      <c r="CY8" s="559"/>
      <c r="CZ8" s="559"/>
      <c r="DA8" s="560"/>
      <c r="DB8" s="558">
        <v>0.1</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1415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8504</v>
      </c>
      <c r="BO9" s="446"/>
      <c r="BP9" s="446"/>
      <c r="BQ9" s="446"/>
      <c r="BR9" s="446"/>
      <c r="BS9" s="446"/>
      <c r="BT9" s="446"/>
      <c r="BU9" s="447"/>
      <c r="BV9" s="445">
        <v>-414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1594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109101</v>
      </c>
      <c r="BO10" s="446"/>
      <c r="BP10" s="446"/>
      <c r="BQ10" s="446"/>
      <c r="BR10" s="446"/>
      <c r="BS10" s="446"/>
      <c r="BT10" s="446"/>
      <c r="BU10" s="447"/>
      <c r="BV10" s="445">
        <v>158466</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1356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422212</v>
      </c>
      <c r="BO12" s="446"/>
      <c r="BP12" s="446"/>
      <c r="BQ12" s="446"/>
      <c r="BR12" s="446"/>
      <c r="BS12" s="446"/>
      <c r="BT12" s="446"/>
      <c r="BU12" s="447"/>
      <c r="BV12" s="445">
        <v>312197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1356</v>
      </c>
      <c r="S13" s="549"/>
      <c r="T13" s="549"/>
      <c r="U13" s="549"/>
      <c r="V13" s="550"/>
      <c r="W13" s="536" t="s">
        <v>130</v>
      </c>
      <c r="X13" s="458"/>
      <c r="Y13" s="458"/>
      <c r="Z13" s="458"/>
      <c r="AA13" s="458"/>
      <c r="AB13" s="459"/>
      <c r="AC13" s="421">
        <v>222</v>
      </c>
      <c r="AD13" s="422"/>
      <c r="AE13" s="422"/>
      <c r="AF13" s="422"/>
      <c r="AG13" s="423"/>
      <c r="AH13" s="421">
        <v>233</v>
      </c>
      <c r="AI13" s="422"/>
      <c r="AJ13" s="422"/>
      <c r="AK13" s="422"/>
      <c r="AL13" s="424"/>
      <c r="AM13" s="514" t="s">
        <v>131</v>
      </c>
      <c r="AN13" s="419"/>
      <c r="AO13" s="419"/>
      <c r="AP13" s="419"/>
      <c r="AQ13" s="419"/>
      <c r="AR13" s="419"/>
      <c r="AS13" s="419"/>
      <c r="AT13" s="420"/>
      <c r="AU13" s="502" t="s">
        <v>87</v>
      </c>
      <c r="AV13" s="503"/>
      <c r="AW13" s="503"/>
      <c r="AX13" s="503"/>
      <c r="AY13" s="425" t="s">
        <v>132</v>
      </c>
      <c r="AZ13" s="426"/>
      <c r="BA13" s="426"/>
      <c r="BB13" s="426"/>
      <c r="BC13" s="426"/>
      <c r="BD13" s="426"/>
      <c r="BE13" s="426"/>
      <c r="BF13" s="426"/>
      <c r="BG13" s="426"/>
      <c r="BH13" s="426"/>
      <c r="BI13" s="426"/>
      <c r="BJ13" s="426"/>
      <c r="BK13" s="426"/>
      <c r="BL13" s="426"/>
      <c r="BM13" s="427"/>
      <c r="BN13" s="445">
        <v>-304607</v>
      </c>
      <c r="BO13" s="446"/>
      <c r="BP13" s="446"/>
      <c r="BQ13" s="446"/>
      <c r="BR13" s="446"/>
      <c r="BS13" s="446"/>
      <c r="BT13" s="446"/>
      <c r="BU13" s="447"/>
      <c r="BV13" s="445">
        <v>-154145</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12</v>
      </c>
      <c r="CU13" s="416"/>
      <c r="CV13" s="416"/>
      <c r="CW13" s="416"/>
      <c r="CX13" s="416"/>
      <c r="CY13" s="416"/>
      <c r="CZ13" s="416"/>
      <c r="DA13" s="417"/>
      <c r="DB13" s="415">
        <v>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1378</v>
      </c>
      <c r="S14" s="549"/>
      <c r="T14" s="549"/>
      <c r="U14" s="549"/>
      <c r="V14" s="550"/>
      <c r="W14" s="551"/>
      <c r="X14" s="461"/>
      <c r="Y14" s="461"/>
      <c r="Z14" s="461"/>
      <c r="AA14" s="461"/>
      <c r="AB14" s="462"/>
      <c r="AC14" s="541">
        <v>27.7</v>
      </c>
      <c r="AD14" s="542"/>
      <c r="AE14" s="542"/>
      <c r="AF14" s="542"/>
      <c r="AG14" s="543"/>
      <c r="AH14" s="541">
        <v>26.2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1378</v>
      </c>
      <c r="S15" s="549"/>
      <c r="T15" s="549"/>
      <c r="U15" s="549"/>
      <c r="V15" s="550"/>
      <c r="W15" s="536" t="s">
        <v>137</v>
      </c>
      <c r="X15" s="458"/>
      <c r="Y15" s="458"/>
      <c r="Z15" s="458"/>
      <c r="AA15" s="458"/>
      <c r="AB15" s="459"/>
      <c r="AC15" s="421">
        <v>222</v>
      </c>
      <c r="AD15" s="422"/>
      <c r="AE15" s="422"/>
      <c r="AF15" s="422"/>
      <c r="AG15" s="423"/>
      <c r="AH15" s="421">
        <v>272</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154667</v>
      </c>
      <c r="BO15" s="441"/>
      <c r="BP15" s="441"/>
      <c r="BQ15" s="441"/>
      <c r="BR15" s="441"/>
      <c r="BS15" s="441"/>
      <c r="BT15" s="441"/>
      <c r="BU15" s="442"/>
      <c r="BV15" s="440">
        <v>127843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27.7</v>
      </c>
      <c r="AD16" s="542"/>
      <c r="AE16" s="542"/>
      <c r="AF16" s="542"/>
      <c r="AG16" s="543"/>
      <c r="AH16" s="541">
        <v>30.6</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1126326</v>
      </c>
      <c r="BO16" s="446"/>
      <c r="BP16" s="446"/>
      <c r="BQ16" s="446"/>
      <c r="BR16" s="446"/>
      <c r="BS16" s="446"/>
      <c r="BT16" s="446"/>
      <c r="BU16" s="447"/>
      <c r="BV16" s="445">
        <v>1191453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357</v>
      </c>
      <c r="AD17" s="422"/>
      <c r="AE17" s="422"/>
      <c r="AF17" s="422"/>
      <c r="AG17" s="423"/>
      <c r="AH17" s="421">
        <v>383</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194340</v>
      </c>
      <c r="BO17" s="446"/>
      <c r="BP17" s="446"/>
      <c r="BQ17" s="446"/>
      <c r="BR17" s="446"/>
      <c r="BS17" s="446"/>
      <c r="BT17" s="446"/>
      <c r="BU17" s="447"/>
      <c r="BV17" s="445">
        <v>161361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246.02</v>
      </c>
      <c r="M18" s="510"/>
      <c r="N18" s="510"/>
      <c r="O18" s="510"/>
      <c r="P18" s="510"/>
      <c r="Q18" s="510"/>
      <c r="R18" s="511"/>
      <c r="S18" s="511"/>
      <c r="T18" s="511"/>
      <c r="U18" s="511"/>
      <c r="V18" s="512"/>
      <c r="W18" s="526"/>
      <c r="X18" s="527"/>
      <c r="Y18" s="527"/>
      <c r="Z18" s="527"/>
      <c r="AA18" s="527"/>
      <c r="AB18" s="537"/>
      <c r="AC18" s="409">
        <v>44.6</v>
      </c>
      <c r="AD18" s="410"/>
      <c r="AE18" s="410"/>
      <c r="AF18" s="410"/>
      <c r="AG18" s="513"/>
      <c r="AH18" s="409">
        <v>43.1</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1133203</v>
      </c>
      <c r="BO18" s="446"/>
      <c r="BP18" s="446"/>
      <c r="BQ18" s="446"/>
      <c r="BR18" s="446"/>
      <c r="BS18" s="446"/>
      <c r="BT18" s="446"/>
      <c r="BU18" s="447"/>
      <c r="BV18" s="445">
        <v>1123122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1874912</v>
      </c>
      <c r="BO19" s="446"/>
      <c r="BP19" s="446"/>
      <c r="BQ19" s="446"/>
      <c r="BR19" s="446"/>
      <c r="BS19" s="446"/>
      <c r="BT19" s="446"/>
      <c r="BU19" s="447"/>
      <c r="BV19" s="445">
        <v>1855196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488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2039646</v>
      </c>
      <c r="BO23" s="446"/>
      <c r="BP23" s="446"/>
      <c r="BQ23" s="446"/>
      <c r="BR23" s="446"/>
      <c r="BS23" s="446"/>
      <c r="BT23" s="446"/>
      <c r="BU23" s="447"/>
      <c r="BV23" s="445">
        <v>1855959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6780</v>
      </c>
      <c r="R24" s="422"/>
      <c r="S24" s="422"/>
      <c r="T24" s="422"/>
      <c r="U24" s="422"/>
      <c r="V24" s="423"/>
      <c r="W24" s="487"/>
      <c r="X24" s="478"/>
      <c r="Y24" s="479"/>
      <c r="Z24" s="418" t="s">
        <v>160</v>
      </c>
      <c r="AA24" s="419"/>
      <c r="AB24" s="419"/>
      <c r="AC24" s="419"/>
      <c r="AD24" s="419"/>
      <c r="AE24" s="419"/>
      <c r="AF24" s="419"/>
      <c r="AG24" s="420"/>
      <c r="AH24" s="421">
        <v>40</v>
      </c>
      <c r="AI24" s="422"/>
      <c r="AJ24" s="422"/>
      <c r="AK24" s="422"/>
      <c r="AL24" s="423"/>
      <c r="AM24" s="421">
        <v>116000</v>
      </c>
      <c r="AN24" s="422"/>
      <c r="AO24" s="422"/>
      <c r="AP24" s="422"/>
      <c r="AQ24" s="422"/>
      <c r="AR24" s="423"/>
      <c r="AS24" s="421">
        <v>2900</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2028015</v>
      </c>
      <c r="BO24" s="446"/>
      <c r="BP24" s="446"/>
      <c r="BQ24" s="446"/>
      <c r="BR24" s="446"/>
      <c r="BS24" s="446"/>
      <c r="BT24" s="446"/>
      <c r="BU24" s="447"/>
      <c r="BV24" s="445">
        <v>1835968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5150</v>
      </c>
      <c r="R25" s="422"/>
      <c r="S25" s="422"/>
      <c r="T25" s="422"/>
      <c r="U25" s="422"/>
      <c r="V25" s="423"/>
      <c r="W25" s="487"/>
      <c r="X25" s="478"/>
      <c r="Y25" s="479"/>
      <c r="Z25" s="418" t="s">
        <v>163</v>
      </c>
      <c r="AA25" s="419"/>
      <c r="AB25" s="419"/>
      <c r="AC25" s="419"/>
      <c r="AD25" s="419"/>
      <c r="AE25" s="419"/>
      <c r="AF25" s="419"/>
      <c r="AG25" s="420"/>
      <c r="AH25" s="421" t="s">
        <v>120</v>
      </c>
      <c r="AI25" s="422"/>
      <c r="AJ25" s="422"/>
      <c r="AK25" s="422"/>
      <c r="AL25" s="423"/>
      <c r="AM25" s="421" t="s">
        <v>120</v>
      </c>
      <c r="AN25" s="422"/>
      <c r="AO25" s="422"/>
      <c r="AP25" s="422"/>
      <c r="AQ25" s="422"/>
      <c r="AR25" s="423"/>
      <c r="AS25" s="421" t="s">
        <v>120</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81965</v>
      </c>
      <c r="BO25" s="441"/>
      <c r="BP25" s="441"/>
      <c r="BQ25" s="441"/>
      <c r="BR25" s="441"/>
      <c r="BS25" s="441"/>
      <c r="BT25" s="441"/>
      <c r="BU25" s="442"/>
      <c r="BV25" s="440">
        <v>102456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165</v>
      </c>
      <c r="F26" s="419"/>
      <c r="G26" s="419"/>
      <c r="H26" s="419"/>
      <c r="I26" s="419"/>
      <c r="J26" s="419"/>
      <c r="K26" s="420"/>
      <c r="L26" s="421">
        <v>1</v>
      </c>
      <c r="M26" s="422"/>
      <c r="N26" s="422"/>
      <c r="O26" s="422"/>
      <c r="P26" s="423"/>
      <c r="Q26" s="421">
        <v>4750</v>
      </c>
      <c r="R26" s="422"/>
      <c r="S26" s="422"/>
      <c r="T26" s="422"/>
      <c r="U26" s="422"/>
      <c r="V26" s="423"/>
      <c r="W26" s="487"/>
      <c r="X26" s="478"/>
      <c r="Y26" s="479"/>
      <c r="Z26" s="418" t="s">
        <v>166</v>
      </c>
      <c r="AA26" s="500"/>
      <c r="AB26" s="500"/>
      <c r="AC26" s="500"/>
      <c r="AD26" s="500"/>
      <c r="AE26" s="500"/>
      <c r="AF26" s="500"/>
      <c r="AG26" s="501"/>
      <c r="AH26" s="421">
        <v>4</v>
      </c>
      <c r="AI26" s="422"/>
      <c r="AJ26" s="422"/>
      <c r="AK26" s="422"/>
      <c r="AL26" s="423"/>
      <c r="AM26" s="421">
        <v>10312</v>
      </c>
      <c r="AN26" s="422"/>
      <c r="AO26" s="422"/>
      <c r="AP26" s="422"/>
      <c r="AQ26" s="422"/>
      <c r="AR26" s="423"/>
      <c r="AS26" s="421">
        <v>2578</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2450</v>
      </c>
      <c r="R27" s="422"/>
      <c r="S27" s="422"/>
      <c r="T27" s="422"/>
      <c r="U27" s="422"/>
      <c r="V27" s="423"/>
      <c r="W27" s="487"/>
      <c r="X27" s="478"/>
      <c r="Y27" s="479"/>
      <c r="Z27" s="418" t="s">
        <v>170</v>
      </c>
      <c r="AA27" s="419"/>
      <c r="AB27" s="419"/>
      <c r="AC27" s="419"/>
      <c r="AD27" s="419"/>
      <c r="AE27" s="419"/>
      <c r="AF27" s="419"/>
      <c r="AG27" s="420"/>
      <c r="AH27" s="421" t="s">
        <v>120</v>
      </c>
      <c r="AI27" s="422"/>
      <c r="AJ27" s="422"/>
      <c r="AK27" s="422"/>
      <c r="AL27" s="423"/>
      <c r="AM27" s="421" t="s">
        <v>120</v>
      </c>
      <c r="AN27" s="422"/>
      <c r="AO27" s="422"/>
      <c r="AP27" s="422"/>
      <c r="AQ27" s="422"/>
      <c r="AR27" s="423"/>
      <c r="AS27" s="421" t="s">
        <v>120</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84</v>
      </c>
      <c r="BO27" s="449"/>
      <c r="BP27" s="449"/>
      <c r="BQ27" s="449"/>
      <c r="BR27" s="449"/>
      <c r="BS27" s="449"/>
      <c r="BT27" s="449"/>
      <c r="BU27" s="450"/>
      <c r="BV27" s="448">
        <v>84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2170</v>
      </c>
      <c r="R28" s="422"/>
      <c r="S28" s="422"/>
      <c r="T28" s="422"/>
      <c r="U28" s="422"/>
      <c r="V28" s="423"/>
      <c r="W28" s="487"/>
      <c r="X28" s="478"/>
      <c r="Y28" s="479"/>
      <c r="Z28" s="418" t="s">
        <v>173</v>
      </c>
      <c r="AA28" s="419"/>
      <c r="AB28" s="419"/>
      <c r="AC28" s="419"/>
      <c r="AD28" s="419"/>
      <c r="AE28" s="419"/>
      <c r="AF28" s="419"/>
      <c r="AG28" s="420"/>
      <c r="AH28" s="421" t="s">
        <v>168</v>
      </c>
      <c r="AI28" s="422"/>
      <c r="AJ28" s="422"/>
      <c r="AK28" s="422"/>
      <c r="AL28" s="423"/>
      <c r="AM28" s="421" t="s">
        <v>120</v>
      </c>
      <c r="AN28" s="422"/>
      <c r="AO28" s="422"/>
      <c r="AP28" s="422"/>
      <c r="AQ28" s="422"/>
      <c r="AR28" s="423"/>
      <c r="AS28" s="421" t="s">
        <v>168</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1453119</v>
      </c>
      <c r="BO28" s="441"/>
      <c r="BP28" s="441"/>
      <c r="BQ28" s="441"/>
      <c r="BR28" s="441"/>
      <c r="BS28" s="441"/>
      <c r="BT28" s="441"/>
      <c r="BU28" s="442"/>
      <c r="BV28" s="440">
        <v>1726230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4</v>
      </c>
      <c r="M29" s="422"/>
      <c r="N29" s="422"/>
      <c r="O29" s="422"/>
      <c r="P29" s="423"/>
      <c r="Q29" s="421">
        <v>2080</v>
      </c>
      <c r="R29" s="422"/>
      <c r="S29" s="422"/>
      <c r="T29" s="422"/>
      <c r="U29" s="422"/>
      <c r="V29" s="423"/>
      <c r="W29" s="488"/>
      <c r="X29" s="489"/>
      <c r="Y29" s="490"/>
      <c r="Z29" s="418" t="s">
        <v>176</v>
      </c>
      <c r="AA29" s="419"/>
      <c r="AB29" s="419"/>
      <c r="AC29" s="419"/>
      <c r="AD29" s="419"/>
      <c r="AE29" s="419"/>
      <c r="AF29" s="419"/>
      <c r="AG29" s="420"/>
      <c r="AH29" s="421">
        <v>40</v>
      </c>
      <c r="AI29" s="422"/>
      <c r="AJ29" s="422"/>
      <c r="AK29" s="422"/>
      <c r="AL29" s="423"/>
      <c r="AM29" s="421">
        <v>116000</v>
      </c>
      <c r="AN29" s="422"/>
      <c r="AO29" s="422"/>
      <c r="AP29" s="422"/>
      <c r="AQ29" s="422"/>
      <c r="AR29" s="423"/>
      <c r="AS29" s="421">
        <v>2900</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265754</v>
      </c>
      <c r="BO29" s="446"/>
      <c r="BP29" s="446"/>
      <c r="BQ29" s="446"/>
      <c r="BR29" s="446"/>
      <c r="BS29" s="446"/>
      <c r="BT29" s="446"/>
      <c r="BU29" s="447"/>
      <c r="BV29" s="445">
        <v>265728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92.4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38213</v>
      </c>
      <c r="BO30" s="449"/>
      <c r="BP30" s="449"/>
      <c r="BQ30" s="449"/>
      <c r="BR30" s="449"/>
      <c r="BS30" s="449"/>
      <c r="BT30" s="449"/>
      <c r="BU30" s="450"/>
      <c r="BV30" s="448">
        <v>38877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青森県後期高齢者医療広域連合(一般会計)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ブナの里白神公社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青森県後期高齢者医療広域連合(特別会計)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青森県市町村総合事務組合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津軽広域連合(一般会計)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青森県交通災害共済組合(特別会計)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弘前地区消防事務組合(一般会計)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弘前地区環境整備事務組合(一般会計)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青森県市町村退職手当組合(一般会計)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0YMmmTNItegLg+Y66a0uWxMUz+pvBvT0mfznggXDtu3yG0WqlsLc8h2KdYiOD+hgzlXoNhofpQW1iIrgog6rw==" saltValue="ZwBjgCtOH6MNNTBcMgF0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553</v>
      </c>
      <c r="D34" s="1224"/>
      <c r="E34" s="1225"/>
      <c r="F34" s="32">
        <v>3.7</v>
      </c>
      <c r="G34" s="33">
        <v>5.23</v>
      </c>
      <c r="H34" s="33">
        <v>5.18</v>
      </c>
      <c r="I34" s="33">
        <v>5.55</v>
      </c>
      <c r="J34" s="34">
        <v>6.55</v>
      </c>
      <c r="K34" s="22"/>
      <c r="L34" s="22"/>
      <c r="M34" s="22"/>
      <c r="N34" s="22"/>
      <c r="O34" s="22"/>
      <c r="P34" s="22"/>
    </row>
    <row r="35" spans="1:16" ht="39" customHeight="1" x14ac:dyDescent="0.15">
      <c r="A35" s="22"/>
      <c r="B35" s="35"/>
      <c r="C35" s="1218" t="s">
        <v>554</v>
      </c>
      <c r="D35" s="1219"/>
      <c r="E35" s="1220"/>
      <c r="F35" s="36">
        <v>0.18</v>
      </c>
      <c r="G35" s="37">
        <v>7.0000000000000007E-2</v>
      </c>
      <c r="H35" s="37">
        <v>0.04</v>
      </c>
      <c r="I35" s="37">
        <v>0.02</v>
      </c>
      <c r="J35" s="38">
        <v>0.17</v>
      </c>
      <c r="K35" s="22"/>
      <c r="L35" s="22"/>
      <c r="M35" s="22"/>
      <c r="N35" s="22"/>
      <c r="O35" s="22"/>
      <c r="P35" s="22"/>
    </row>
    <row r="36" spans="1:16" ht="39" customHeight="1" x14ac:dyDescent="0.15">
      <c r="A36" s="22"/>
      <c r="B36" s="35"/>
      <c r="C36" s="1218" t="s">
        <v>555</v>
      </c>
      <c r="D36" s="1219"/>
      <c r="E36" s="1220"/>
      <c r="F36" s="36">
        <v>0.08</v>
      </c>
      <c r="G36" s="37">
        <v>0.35</v>
      </c>
      <c r="H36" s="37">
        <v>0.13</v>
      </c>
      <c r="I36" s="37">
        <v>0.25</v>
      </c>
      <c r="J36" s="38">
        <v>0.14000000000000001</v>
      </c>
      <c r="K36" s="22"/>
      <c r="L36" s="22"/>
      <c r="M36" s="22"/>
      <c r="N36" s="22"/>
      <c r="O36" s="22"/>
      <c r="P36" s="22"/>
    </row>
    <row r="37" spans="1:16" ht="39" customHeight="1" x14ac:dyDescent="0.15">
      <c r="A37" s="22"/>
      <c r="B37" s="35"/>
      <c r="C37" s="1218" t="s">
        <v>556</v>
      </c>
      <c r="D37" s="1219"/>
      <c r="E37" s="1220"/>
      <c r="F37" s="36">
        <v>0.1</v>
      </c>
      <c r="G37" s="37">
        <v>0.04</v>
      </c>
      <c r="H37" s="37">
        <v>0</v>
      </c>
      <c r="I37" s="37">
        <v>0.02</v>
      </c>
      <c r="J37" s="38">
        <v>0.14000000000000001</v>
      </c>
      <c r="K37" s="22"/>
      <c r="L37" s="22"/>
      <c r="M37" s="22"/>
      <c r="N37" s="22"/>
      <c r="O37" s="22"/>
      <c r="P37" s="22"/>
    </row>
    <row r="38" spans="1:16" ht="39" customHeight="1" x14ac:dyDescent="0.15">
      <c r="A38" s="22"/>
      <c r="B38" s="35"/>
      <c r="C38" s="1218" t="s">
        <v>557</v>
      </c>
      <c r="D38" s="1219"/>
      <c r="E38" s="1220"/>
      <c r="F38" s="36">
        <v>0.06</v>
      </c>
      <c r="G38" s="37">
        <v>0.08</v>
      </c>
      <c r="H38" s="37">
        <v>0.08</v>
      </c>
      <c r="I38" s="37">
        <v>0.06</v>
      </c>
      <c r="J38" s="38">
        <v>0.11</v>
      </c>
      <c r="K38" s="22"/>
      <c r="L38" s="22"/>
      <c r="M38" s="22"/>
      <c r="N38" s="22"/>
      <c r="O38" s="22"/>
      <c r="P38" s="22"/>
    </row>
    <row r="39" spans="1:16" ht="39" customHeight="1" x14ac:dyDescent="0.15">
      <c r="A39" s="22"/>
      <c r="B39" s="35"/>
      <c r="C39" s="1218" t="s">
        <v>558</v>
      </c>
      <c r="D39" s="1219"/>
      <c r="E39" s="1220"/>
      <c r="F39" s="36">
        <v>0</v>
      </c>
      <c r="G39" s="37">
        <v>0.01</v>
      </c>
      <c r="H39" s="37">
        <v>0.01</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x6wk63OnyM8bG/O2hcRgdLUaaRUBzWVqm0yiwX02hkVk00nrRBu6qbzzNQOwx7BO8j48VnOa34XYiDYp2wgw==" saltValue="7wxFWw1W09mwXKJdtKB7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282</v>
      </c>
      <c r="L45" s="60">
        <v>283</v>
      </c>
      <c r="M45" s="60">
        <v>243</v>
      </c>
      <c r="N45" s="60">
        <v>206</v>
      </c>
      <c r="O45" s="61">
        <v>196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114</v>
      </c>
      <c r="L48" s="64">
        <v>115</v>
      </c>
      <c r="M48" s="64">
        <v>114</v>
      </c>
      <c r="N48" s="64">
        <v>113</v>
      </c>
      <c r="O48" s="65">
        <v>108</v>
      </c>
      <c r="P48" s="48"/>
      <c r="Q48" s="48"/>
      <c r="R48" s="48"/>
      <c r="S48" s="48"/>
      <c r="T48" s="48"/>
      <c r="U48" s="48"/>
    </row>
    <row r="49" spans="1:21" ht="30.75" customHeight="1" x14ac:dyDescent="0.15">
      <c r="A49" s="48"/>
      <c r="B49" s="1236"/>
      <c r="C49" s="1237"/>
      <c r="D49" s="62"/>
      <c r="E49" s="1228" t="s">
        <v>15</v>
      </c>
      <c r="F49" s="1228"/>
      <c r="G49" s="1228"/>
      <c r="H49" s="1228"/>
      <c r="I49" s="1228"/>
      <c r="J49" s="1229"/>
      <c r="K49" s="63">
        <v>5</v>
      </c>
      <c r="L49" s="64">
        <v>5</v>
      </c>
      <c r="M49" s="64">
        <v>5</v>
      </c>
      <c r="N49" s="64">
        <v>4</v>
      </c>
      <c r="O49" s="65">
        <v>4</v>
      </c>
      <c r="P49" s="48"/>
      <c r="Q49" s="48"/>
      <c r="R49" s="48"/>
      <c r="S49" s="48"/>
      <c r="T49" s="48"/>
      <c r="U49" s="48"/>
    </row>
    <row r="50" spans="1:21" ht="30.75" customHeight="1" x14ac:dyDescent="0.15">
      <c r="A50" s="48"/>
      <c r="B50" s="1236"/>
      <c r="C50" s="1237"/>
      <c r="D50" s="62"/>
      <c r="E50" s="1228" t="s">
        <v>16</v>
      </c>
      <c r="F50" s="1228"/>
      <c r="G50" s="1228"/>
      <c r="H50" s="1228"/>
      <c r="I50" s="1228"/>
      <c r="J50" s="1229"/>
      <c r="K50" s="63">
        <v>5</v>
      </c>
      <c r="L50" s="64">
        <v>5</v>
      </c>
      <c r="M50" s="64">
        <v>26</v>
      </c>
      <c r="N50" s="64">
        <v>23</v>
      </c>
      <c r="O50" s="65">
        <v>20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273</v>
      </c>
      <c r="L52" s="64">
        <v>278</v>
      </c>
      <c r="M52" s="64">
        <v>255</v>
      </c>
      <c r="N52" s="64">
        <v>216</v>
      </c>
      <c r="O52" s="65">
        <v>208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133</v>
      </c>
      <c r="L53" s="69">
        <v>130</v>
      </c>
      <c r="M53" s="69">
        <v>133</v>
      </c>
      <c r="N53" s="69">
        <v>130</v>
      </c>
      <c r="O53" s="70">
        <v>120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htStl3WQnEAXFIAiPyV2upnH4209jsV4JbaEt08fiYNTwlN8mzTYDN3c1bMMGK4clhfn49toIZJwBMTRjE+zQ==" saltValue="9gNJJFD32wqU6nV2+2X3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1903</v>
      </c>
      <c r="J41" s="83">
        <v>1735</v>
      </c>
      <c r="K41" s="83">
        <v>1605</v>
      </c>
      <c r="L41" s="83">
        <v>1856</v>
      </c>
      <c r="M41" s="84">
        <v>2040</v>
      </c>
    </row>
    <row r="42" spans="2:13" ht="27.75" customHeight="1" x14ac:dyDescent="0.15">
      <c r="B42" s="1244"/>
      <c r="C42" s="1245"/>
      <c r="D42" s="85"/>
      <c r="E42" s="1248" t="s">
        <v>25</v>
      </c>
      <c r="F42" s="1248"/>
      <c r="G42" s="1248"/>
      <c r="H42" s="1249"/>
      <c r="I42" s="86">
        <v>10</v>
      </c>
      <c r="J42" s="87">
        <v>5</v>
      </c>
      <c r="K42" s="87">
        <v>123</v>
      </c>
      <c r="L42" s="87">
        <v>102</v>
      </c>
      <c r="M42" s="88">
        <v>82</v>
      </c>
    </row>
    <row r="43" spans="2:13" ht="27.75" customHeight="1" x14ac:dyDescent="0.15">
      <c r="B43" s="1244"/>
      <c r="C43" s="1245"/>
      <c r="D43" s="85"/>
      <c r="E43" s="1248" t="s">
        <v>26</v>
      </c>
      <c r="F43" s="1248"/>
      <c r="G43" s="1248"/>
      <c r="H43" s="1249"/>
      <c r="I43" s="86">
        <v>1524</v>
      </c>
      <c r="J43" s="87">
        <v>1492</v>
      </c>
      <c r="K43" s="87">
        <v>1496</v>
      </c>
      <c r="L43" s="87">
        <v>1605</v>
      </c>
      <c r="M43" s="88">
        <v>1544</v>
      </c>
    </row>
    <row r="44" spans="2:13" ht="27.75" customHeight="1" x14ac:dyDescent="0.15">
      <c r="B44" s="1244"/>
      <c r="C44" s="1245"/>
      <c r="D44" s="85"/>
      <c r="E44" s="1248" t="s">
        <v>27</v>
      </c>
      <c r="F44" s="1248"/>
      <c r="G44" s="1248"/>
      <c r="H44" s="1249"/>
      <c r="I44" s="86">
        <v>18</v>
      </c>
      <c r="J44" s="87">
        <v>16</v>
      </c>
      <c r="K44" s="87">
        <v>13</v>
      </c>
      <c r="L44" s="87">
        <v>9</v>
      </c>
      <c r="M44" s="88">
        <v>7</v>
      </c>
    </row>
    <row r="45" spans="2:13" ht="27.75" customHeight="1" x14ac:dyDescent="0.15">
      <c r="B45" s="1244"/>
      <c r="C45" s="1245"/>
      <c r="D45" s="85"/>
      <c r="E45" s="1248" t="s">
        <v>28</v>
      </c>
      <c r="F45" s="1248"/>
      <c r="G45" s="1248"/>
      <c r="H45" s="1249"/>
      <c r="I45" s="86">
        <v>249</v>
      </c>
      <c r="J45" s="87">
        <v>224</v>
      </c>
      <c r="K45" s="87">
        <v>187</v>
      </c>
      <c r="L45" s="87">
        <v>166</v>
      </c>
      <c r="M45" s="88">
        <v>143</v>
      </c>
    </row>
    <row r="46" spans="2:13" ht="27.75" customHeight="1" x14ac:dyDescent="0.15">
      <c r="B46" s="1244"/>
      <c r="C46" s="1245"/>
      <c r="D46" s="89"/>
      <c r="E46" s="1248" t="s">
        <v>29</v>
      </c>
      <c r="F46" s="1248"/>
      <c r="G46" s="1248"/>
      <c r="H46" s="1249"/>
      <c r="I46" s="86" t="s">
        <v>501</v>
      </c>
      <c r="J46" s="87" t="s">
        <v>501</v>
      </c>
      <c r="K46" s="87" t="s">
        <v>501</v>
      </c>
      <c r="L46" s="87" t="s">
        <v>501</v>
      </c>
      <c r="M46" s="88" t="s">
        <v>501</v>
      </c>
    </row>
    <row r="47" spans="2:13" ht="27.75" customHeight="1" x14ac:dyDescent="0.15">
      <c r="B47" s="1244"/>
      <c r="C47" s="1245"/>
      <c r="D47" s="90"/>
      <c r="E47" s="1258" t="s">
        <v>30</v>
      </c>
      <c r="F47" s="1259"/>
      <c r="G47" s="1259"/>
      <c r="H47" s="1260"/>
      <c r="I47" s="86" t="s">
        <v>501</v>
      </c>
      <c r="J47" s="87" t="s">
        <v>501</v>
      </c>
      <c r="K47" s="87" t="s">
        <v>501</v>
      </c>
      <c r="L47" s="87" t="s">
        <v>501</v>
      </c>
      <c r="M47" s="88" t="s">
        <v>501</v>
      </c>
    </row>
    <row r="48" spans="2:13" ht="27.75" customHeight="1" x14ac:dyDescent="0.15">
      <c r="B48" s="1244"/>
      <c r="C48" s="1245"/>
      <c r="D48" s="85"/>
      <c r="E48" s="1248" t="s">
        <v>31</v>
      </c>
      <c r="F48" s="1248"/>
      <c r="G48" s="1248"/>
      <c r="H48" s="1249"/>
      <c r="I48" s="86" t="s">
        <v>501</v>
      </c>
      <c r="J48" s="87" t="s">
        <v>501</v>
      </c>
      <c r="K48" s="87" t="s">
        <v>501</v>
      </c>
      <c r="L48" s="87" t="s">
        <v>501</v>
      </c>
      <c r="M48" s="88" t="s">
        <v>501</v>
      </c>
    </row>
    <row r="49" spans="2:13" ht="27.75" customHeight="1" x14ac:dyDescent="0.15">
      <c r="B49" s="1246"/>
      <c r="C49" s="1247"/>
      <c r="D49" s="85"/>
      <c r="E49" s="1248" t="s">
        <v>32</v>
      </c>
      <c r="F49" s="1248"/>
      <c r="G49" s="1248"/>
      <c r="H49" s="1249"/>
      <c r="I49" s="86" t="s">
        <v>501</v>
      </c>
      <c r="J49" s="87" t="s">
        <v>501</v>
      </c>
      <c r="K49" s="87" t="s">
        <v>501</v>
      </c>
      <c r="L49" s="87" t="s">
        <v>501</v>
      </c>
      <c r="M49" s="88" t="s">
        <v>501</v>
      </c>
    </row>
    <row r="50" spans="2:13" ht="27.75" customHeight="1" x14ac:dyDescent="0.15">
      <c r="B50" s="1242" t="s">
        <v>33</v>
      </c>
      <c r="C50" s="1243"/>
      <c r="D50" s="91"/>
      <c r="E50" s="1248" t="s">
        <v>34</v>
      </c>
      <c r="F50" s="1248"/>
      <c r="G50" s="1248"/>
      <c r="H50" s="1249"/>
      <c r="I50" s="86">
        <v>2658</v>
      </c>
      <c r="J50" s="87">
        <v>2370</v>
      </c>
      <c r="K50" s="87">
        <v>2153</v>
      </c>
      <c r="L50" s="87">
        <v>2047</v>
      </c>
      <c r="M50" s="88">
        <v>1779</v>
      </c>
    </row>
    <row r="51" spans="2:13" ht="27.75" customHeight="1" x14ac:dyDescent="0.15">
      <c r="B51" s="1244"/>
      <c r="C51" s="1245"/>
      <c r="D51" s="85"/>
      <c r="E51" s="1248" t="s">
        <v>35</v>
      </c>
      <c r="F51" s="1248"/>
      <c r="G51" s="1248"/>
      <c r="H51" s="1249"/>
      <c r="I51" s="86">
        <v>65</v>
      </c>
      <c r="J51" s="87">
        <v>45</v>
      </c>
      <c r="K51" s="87">
        <v>26</v>
      </c>
      <c r="L51" s="87">
        <v>38</v>
      </c>
      <c r="M51" s="88">
        <v>33</v>
      </c>
    </row>
    <row r="52" spans="2:13" ht="27.75" customHeight="1" x14ac:dyDescent="0.15">
      <c r="B52" s="1246"/>
      <c r="C52" s="1247"/>
      <c r="D52" s="85"/>
      <c r="E52" s="1248" t="s">
        <v>36</v>
      </c>
      <c r="F52" s="1248"/>
      <c r="G52" s="1248"/>
      <c r="H52" s="1249"/>
      <c r="I52" s="86">
        <v>2184</v>
      </c>
      <c r="J52" s="87">
        <v>2041</v>
      </c>
      <c r="K52" s="87">
        <v>1941</v>
      </c>
      <c r="L52" s="87">
        <v>2221</v>
      </c>
      <c r="M52" s="88">
        <v>2396</v>
      </c>
    </row>
    <row r="53" spans="2:13" ht="27.75" customHeight="1" thickBot="1" x14ac:dyDescent="0.2">
      <c r="B53" s="1250" t="s">
        <v>37</v>
      </c>
      <c r="C53" s="1251"/>
      <c r="D53" s="92"/>
      <c r="E53" s="1252" t="s">
        <v>38</v>
      </c>
      <c r="F53" s="1252"/>
      <c r="G53" s="1252"/>
      <c r="H53" s="1253"/>
      <c r="I53" s="93">
        <v>-1202</v>
      </c>
      <c r="J53" s="94">
        <v>-984</v>
      </c>
      <c r="K53" s="94">
        <v>-696</v>
      </c>
      <c r="L53" s="94">
        <v>-567</v>
      </c>
      <c r="M53" s="95">
        <v>-392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MQ6fxO9viEqc5jP4WeuvG+nxRU4qPKI3KzKJaBoNR/mIk5JXgWAIScPhxJkp+oF2SF6HgWGX8oZeBShe1I7g==" saltValue="u7dMuxLVE3j6BZRz1YEY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1840</v>
      </c>
      <c r="G55" s="107">
        <v>1726</v>
      </c>
      <c r="H55" s="108">
        <v>1453</v>
      </c>
    </row>
    <row r="56" spans="2:8" ht="52.5" customHeight="1" x14ac:dyDescent="0.15">
      <c r="B56" s="109"/>
      <c r="C56" s="1271" t="s">
        <v>42</v>
      </c>
      <c r="D56" s="1271"/>
      <c r="E56" s="1272"/>
      <c r="F56" s="110">
        <v>256</v>
      </c>
      <c r="G56" s="110">
        <v>266</v>
      </c>
      <c r="H56" s="111">
        <v>266</v>
      </c>
    </row>
    <row r="57" spans="2:8" ht="53.25" customHeight="1" x14ac:dyDescent="0.15">
      <c r="B57" s="109"/>
      <c r="C57" s="1273" t="s">
        <v>43</v>
      </c>
      <c r="D57" s="1273"/>
      <c r="E57" s="1274"/>
      <c r="F57" s="112">
        <v>38</v>
      </c>
      <c r="G57" s="112">
        <v>39</v>
      </c>
      <c r="H57" s="113">
        <v>38</v>
      </c>
    </row>
    <row r="58" spans="2:8" ht="45.75" customHeight="1" x14ac:dyDescent="0.15">
      <c r="B58" s="114"/>
      <c r="C58" s="1261" t="s">
        <v>567</v>
      </c>
      <c r="D58" s="1262"/>
      <c r="E58" s="1263"/>
      <c r="F58" s="115">
        <v>23</v>
      </c>
      <c r="G58" s="115">
        <v>23</v>
      </c>
      <c r="H58" s="116">
        <v>23</v>
      </c>
    </row>
    <row r="59" spans="2:8" ht="45.75" customHeight="1" x14ac:dyDescent="0.15">
      <c r="B59" s="114"/>
      <c r="C59" s="1261" t="s">
        <v>570</v>
      </c>
      <c r="D59" s="1262"/>
      <c r="E59" s="1263"/>
      <c r="F59" s="115">
        <v>3</v>
      </c>
      <c r="G59" s="115">
        <v>7</v>
      </c>
      <c r="H59" s="116">
        <v>7</v>
      </c>
    </row>
    <row r="60" spans="2:8" ht="45.75" customHeight="1" x14ac:dyDescent="0.15">
      <c r="B60" s="114"/>
      <c r="C60" s="1261" t="s">
        <v>568</v>
      </c>
      <c r="D60" s="1262"/>
      <c r="E60" s="1263"/>
      <c r="F60" s="115">
        <v>6</v>
      </c>
      <c r="G60" s="115">
        <v>6</v>
      </c>
      <c r="H60" s="116">
        <v>6</v>
      </c>
    </row>
    <row r="61" spans="2:8" ht="45.75" customHeight="1" x14ac:dyDescent="0.15">
      <c r="B61" s="114"/>
      <c r="C61" s="1261" t="s">
        <v>569</v>
      </c>
      <c r="D61" s="1262"/>
      <c r="E61" s="1263"/>
      <c r="F61" s="115">
        <v>5</v>
      </c>
      <c r="G61" s="115">
        <v>2</v>
      </c>
      <c r="H61" s="116">
        <v>2</v>
      </c>
    </row>
    <row r="62" spans="2:8" ht="45.75" customHeight="1" thickBot="1" x14ac:dyDescent="0.2">
      <c r="B62" s="117"/>
      <c r="C62" s="1264" t="s">
        <v>571</v>
      </c>
      <c r="D62" s="1265"/>
      <c r="E62" s="1266"/>
      <c r="F62" s="118">
        <v>1</v>
      </c>
      <c r="G62" s="118">
        <v>1</v>
      </c>
      <c r="H62" s="119" t="s">
        <v>572</v>
      </c>
    </row>
    <row r="63" spans="2:8" ht="52.5" customHeight="1" thickBot="1" x14ac:dyDescent="0.2">
      <c r="B63" s="120"/>
      <c r="C63" s="1267" t="s">
        <v>44</v>
      </c>
      <c r="D63" s="1267"/>
      <c r="E63" s="1268"/>
      <c r="F63" s="121">
        <v>2134</v>
      </c>
      <c r="G63" s="121">
        <v>2031</v>
      </c>
      <c r="H63" s="122">
        <v>1757</v>
      </c>
    </row>
    <row r="64" spans="2:8" ht="15" customHeight="1" x14ac:dyDescent="0.15"/>
    <row r="65" ht="0" hidden="1" customHeight="1" x14ac:dyDescent="0.15"/>
    <row r="66" ht="0" hidden="1" customHeight="1" x14ac:dyDescent="0.15"/>
  </sheetData>
  <sheetProtection algorithmName="SHA-512" hashValue="rZ2bHgqzNB0UgdNxuMllXA8q5Zgu7JhI7vvXIAaosRInshvcYiKfh/xDln4lybqswbWRUx5dA5oadXqCutl4qw==" saltValue="q5qJ1Epe8VCKp9ezsyM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64.5</v>
      </c>
      <c r="CG53" s="1275"/>
      <c r="CH53" s="1275"/>
      <c r="CI53" s="1275"/>
      <c r="CJ53" s="1275"/>
      <c r="CK53" s="1275"/>
      <c r="CL53" s="1275"/>
      <c r="CM53" s="1275"/>
      <c r="CN53" s="1275">
        <v>63.3</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594</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12.6</v>
      </c>
      <c r="BQ75" s="1275"/>
      <c r="BR75" s="1275"/>
      <c r="BS75" s="1275"/>
      <c r="BT75" s="1275"/>
      <c r="BU75" s="1275"/>
      <c r="BV75" s="1275"/>
      <c r="BW75" s="1275"/>
      <c r="BX75" s="1275">
        <v>11.4</v>
      </c>
      <c r="BY75" s="1275"/>
      <c r="BZ75" s="1275"/>
      <c r="CA75" s="1275"/>
      <c r="CB75" s="1275"/>
      <c r="CC75" s="1275"/>
      <c r="CD75" s="1275"/>
      <c r="CE75" s="1275"/>
      <c r="CF75" s="1275">
        <v>11.5</v>
      </c>
      <c r="CG75" s="1275"/>
      <c r="CH75" s="1275"/>
      <c r="CI75" s="1275"/>
      <c r="CJ75" s="1275"/>
      <c r="CK75" s="1275"/>
      <c r="CL75" s="1275"/>
      <c r="CM75" s="1275"/>
      <c r="CN75" s="1275">
        <v>12</v>
      </c>
      <c r="CO75" s="1275"/>
      <c r="CP75" s="1275"/>
      <c r="CQ75" s="1275"/>
      <c r="CR75" s="1275"/>
      <c r="CS75" s="1275"/>
      <c r="CT75" s="1275"/>
      <c r="CU75" s="1275"/>
      <c r="CV75" s="1275">
        <v>12</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STlnQd0ewbddWMgbOpRsl++6hvAXNUG0GUd8V8Uvf6UxflFnzJQ92LGMyioc8yL7AcjxAJfKmZHqLh7MmuG/A==" saltValue="+Lb052LRfVn+zwxEYjq8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34" sqref="A3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9vhETOCE3vN+q31yasqWBhehr/cEwOVqcXE2naqcw1Dy15KWdaln7TLR9UoAvUXXEUk2WWZD6rc3bF+TebBbw==" saltValue="gYW+nIYjadYs4raZZrUV2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gmb1FICsHCRxNs9pED2Nl8EywaQgJwxqOlkF05OfX7fVbExDNpwzWBaL3NkpneHV8aUQ74h3u3AjUGB/A9FQ==" saltValue="qjaExntwRx83XmV5iLsVu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377542</v>
      </c>
      <c r="E3" s="141"/>
      <c r="F3" s="142">
        <v>316331</v>
      </c>
      <c r="G3" s="143"/>
      <c r="H3" s="144"/>
    </row>
    <row r="4" spans="1:8" x14ac:dyDescent="0.15">
      <c r="A4" s="145"/>
      <c r="B4" s="146"/>
      <c r="C4" s="147"/>
      <c r="D4" s="148">
        <v>302639</v>
      </c>
      <c r="E4" s="149"/>
      <c r="F4" s="150">
        <v>106387</v>
      </c>
      <c r="G4" s="151"/>
      <c r="H4" s="152"/>
    </row>
    <row r="5" spans="1:8" x14ac:dyDescent="0.15">
      <c r="A5" s="133" t="s">
        <v>536</v>
      </c>
      <c r="B5" s="138"/>
      <c r="C5" s="139"/>
      <c r="D5" s="140">
        <v>162702</v>
      </c>
      <c r="E5" s="141"/>
      <c r="F5" s="142">
        <v>333013</v>
      </c>
      <c r="G5" s="143"/>
      <c r="H5" s="144"/>
    </row>
    <row r="6" spans="1:8" x14ac:dyDescent="0.15">
      <c r="A6" s="145"/>
      <c r="B6" s="146"/>
      <c r="C6" s="147"/>
      <c r="D6" s="148">
        <v>140054</v>
      </c>
      <c r="E6" s="149"/>
      <c r="F6" s="150">
        <v>126732</v>
      </c>
      <c r="G6" s="151"/>
      <c r="H6" s="152"/>
    </row>
    <row r="7" spans="1:8" x14ac:dyDescent="0.15">
      <c r="A7" s="133" t="s">
        <v>537</v>
      </c>
      <c r="B7" s="138"/>
      <c r="C7" s="139"/>
      <c r="D7" s="140">
        <v>337418</v>
      </c>
      <c r="E7" s="141"/>
      <c r="F7" s="142">
        <v>280458</v>
      </c>
      <c r="G7" s="143"/>
      <c r="H7" s="144"/>
    </row>
    <row r="8" spans="1:8" x14ac:dyDescent="0.15">
      <c r="A8" s="145"/>
      <c r="B8" s="146"/>
      <c r="C8" s="147"/>
      <c r="D8" s="148">
        <v>314227</v>
      </c>
      <c r="E8" s="149"/>
      <c r="F8" s="150">
        <v>127286</v>
      </c>
      <c r="G8" s="151"/>
      <c r="H8" s="152"/>
    </row>
    <row r="9" spans="1:8" x14ac:dyDescent="0.15">
      <c r="A9" s="133" t="s">
        <v>538</v>
      </c>
      <c r="B9" s="138"/>
      <c r="C9" s="139"/>
      <c r="D9" s="140">
        <v>530331</v>
      </c>
      <c r="E9" s="141"/>
      <c r="F9" s="142">
        <v>291945</v>
      </c>
      <c r="G9" s="143"/>
      <c r="H9" s="144"/>
    </row>
    <row r="10" spans="1:8" x14ac:dyDescent="0.15">
      <c r="A10" s="145"/>
      <c r="B10" s="146"/>
      <c r="C10" s="147"/>
      <c r="D10" s="148">
        <v>449702</v>
      </c>
      <c r="E10" s="149"/>
      <c r="F10" s="150">
        <v>127651</v>
      </c>
      <c r="G10" s="151"/>
      <c r="H10" s="152"/>
    </row>
    <row r="11" spans="1:8" x14ac:dyDescent="0.15">
      <c r="A11" s="133" t="s">
        <v>539</v>
      </c>
      <c r="B11" s="138"/>
      <c r="C11" s="139"/>
      <c r="D11" s="140">
        <v>466313</v>
      </c>
      <c r="E11" s="141"/>
      <c r="F11" s="142">
        <v>291173</v>
      </c>
      <c r="G11" s="143"/>
      <c r="H11" s="144"/>
    </row>
    <row r="12" spans="1:8" x14ac:dyDescent="0.15">
      <c r="A12" s="145"/>
      <c r="B12" s="146"/>
      <c r="C12" s="153"/>
      <c r="D12" s="148">
        <v>425697</v>
      </c>
      <c r="E12" s="149"/>
      <c r="F12" s="150">
        <v>119071</v>
      </c>
      <c r="G12" s="151"/>
      <c r="H12" s="152"/>
    </row>
    <row r="13" spans="1:8" x14ac:dyDescent="0.15">
      <c r="A13" s="133"/>
      <c r="B13" s="138"/>
      <c r="C13" s="154"/>
      <c r="D13" s="155">
        <v>374861</v>
      </c>
      <c r="E13" s="156"/>
      <c r="F13" s="157">
        <v>302584</v>
      </c>
      <c r="G13" s="158"/>
      <c r="H13" s="144"/>
    </row>
    <row r="14" spans="1:8" x14ac:dyDescent="0.15">
      <c r="A14" s="145"/>
      <c r="B14" s="146"/>
      <c r="C14" s="147"/>
      <c r="D14" s="148">
        <v>326464</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3.7</v>
      </c>
      <c r="C19" s="159">
        <f>ROUND(VALUE(SUBSTITUTE(実質収支比率等に係る経年分析!G$48,"▲","-")),2)</f>
        <v>5.24</v>
      </c>
      <c r="D19" s="159">
        <f>ROUND(VALUE(SUBSTITUTE(実質収支比率等に係る経年分析!H$48,"▲","-")),2)</f>
        <v>5.19</v>
      </c>
      <c r="E19" s="159">
        <f>ROUND(VALUE(SUBSTITUTE(実質収支比率等に係る経年分析!I$48,"▲","-")),2)</f>
        <v>5.56</v>
      </c>
      <c r="F19" s="159">
        <f>ROUND(VALUE(SUBSTITUTE(実質収支比率等に係る経年分析!J$48,"▲","-")),2)</f>
        <v>6.56</v>
      </c>
    </row>
    <row r="20" spans="1:11" x14ac:dyDescent="0.15">
      <c r="A20" s="159" t="s">
        <v>48</v>
      </c>
      <c r="B20" s="159">
        <f>ROUND(VALUE(SUBSTITUTE(実質収支比率等に係る経年分析!F$47,"▲","-")),2)</f>
        <v>153.69999999999999</v>
      </c>
      <c r="C20" s="159">
        <f>ROUND(VALUE(SUBSTITUTE(実質収支比率等に係る経年分析!G$47,"▲","-")),2)</f>
        <v>152.12</v>
      </c>
      <c r="D20" s="159">
        <f>ROUND(VALUE(SUBSTITUTE(実質収支比率等に係る経年分析!H$47,"▲","-")),2)</f>
        <v>134.43</v>
      </c>
      <c r="E20" s="159">
        <f>ROUND(VALUE(SUBSTITUTE(実質収支比率等に係る経年分析!I$47,"▲","-")),2)</f>
        <v>135.85</v>
      </c>
      <c r="F20" s="159">
        <f>ROUND(VALUE(SUBSTITUTE(実質収支比率等に係る経年分析!J$47,"▲","-")),2)</f>
        <v>120.44</v>
      </c>
    </row>
    <row r="21" spans="1:11" x14ac:dyDescent="0.15">
      <c r="A21" s="159" t="s">
        <v>49</v>
      </c>
      <c r="B21" s="159">
        <f>IF(ISNUMBER(VALUE(SUBSTITUTE(実質収支比率等に係る経年分析!F$49,"▲","-"))),ROUND(VALUE(SUBSTITUTE(実質収支比率等に係る経年分析!F$49,"▲","-")),2),NA())</f>
        <v>13.33</v>
      </c>
      <c r="C21" s="159">
        <f>IF(ISNUMBER(VALUE(SUBSTITUTE(実質収支比率等に係る経年分析!G$49,"▲","-"))),ROUND(VALUE(SUBSTITUTE(実質収支比率等に係る経年分析!G$49,"▲","-")),2),NA())</f>
        <v>-22.78</v>
      </c>
      <c r="D21" s="159">
        <f>IF(ISNUMBER(VALUE(SUBSTITUTE(実質収支比率等に係る経年分析!H$49,"▲","-"))),ROUND(VALUE(SUBSTITUTE(実質収支比率等に係る経年分析!H$49,"▲","-")),2),NA())</f>
        <v>-15.72</v>
      </c>
      <c r="E21" s="159">
        <f>IF(ISNUMBER(VALUE(SUBSTITUTE(実質収支比率等に係る経年分析!I$49,"▲","-"))),ROUND(VALUE(SUBSTITUTE(実質収支比率等に係る経年分析!I$49,"▲","-")),2),NA())</f>
        <v>-12.13</v>
      </c>
      <c r="F21" s="159">
        <f>IF(ISNUMBER(VALUE(SUBSTITUTE(実質収支比率等に係る経年分析!J$49,"▲","-"))),ROUND(VALUE(SUBSTITUTE(実質収支比率等に係る経年分析!J$49,"▲","-")),2),NA())</f>
        <v>-25.25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0.14000000000000001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0.14000000000000001</v>
      </c>
    </row>
    <row r="35" spans="1:16" x14ac:dyDescent="0.15">
      <c r="A35" s="160" t="str">
        <f>IF(連結実質赤字比率に係る赤字・黒字の構成分析!C$35="",NA(),連結実質赤字比率に係る赤字・黒字の構成分析!C$35)</f>
        <v>簡易水道事業特別会計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7.0000000000000007E-2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273</v>
      </c>
      <c r="E42" s="161"/>
      <c r="F42" s="161"/>
      <c r="G42" s="161">
        <f>'実質公債費比率（分子）の構造'!L$52</f>
        <v>278</v>
      </c>
      <c r="H42" s="161"/>
      <c r="I42" s="161"/>
      <c r="J42" s="161">
        <f>'実質公債費比率（分子）の構造'!M$52</f>
        <v>255</v>
      </c>
      <c r="K42" s="161"/>
      <c r="L42" s="161"/>
      <c r="M42" s="161">
        <f>'実質公債費比率（分子）の構造'!N$52</f>
        <v>216</v>
      </c>
      <c r="N42" s="161"/>
      <c r="O42" s="161"/>
      <c r="P42" s="161">
        <f>'実質公債費比率（分子）の構造'!O$52</f>
        <v>208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v>
      </c>
      <c r="C44" s="161"/>
      <c r="D44" s="161"/>
      <c r="E44" s="161">
        <f>'実質公債費比率（分子）の構造'!L$50</f>
        <v>5</v>
      </c>
      <c r="F44" s="161"/>
      <c r="G44" s="161"/>
      <c r="H44" s="161">
        <f>'実質公債費比率（分子）の構造'!M$50</f>
        <v>26</v>
      </c>
      <c r="I44" s="161"/>
      <c r="J44" s="161"/>
      <c r="K44" s="161">
        <f>'実質公債費比率（分子）の構造'!N$50</f>
        <v>23</v>
      </c>
      <c r="L44" s="161"/>
      <c r="M44" s="161"/>
      <c r="N44" s="161">
        <f>'実質公債費比率（分子）の構造'!O$50</f>
        <v>20</v>
      </c>
      <c r="O44" s="161"/>
      <c r="P44" s="161"/>
    </row>
    <row r="45" spans="1:16" x14ac:dyDescent="0.15">
      <c r="A45" s="161" t="s">
        <v>59</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4</v>
      </c>
      <c r="L45" s="161"/>
      <c r="M45" s="161"/>
      <c r="N45" s="161">
        <f>'実質公債費比率（分子）の構造'!O$49</f>
        <v>4</v>
      </c>
      <c r="O45" s="161"/>
      <c r="P45" s="161"/>
    </row>
    <row r="46" spans="1:16" x14ac:dyDescent="0.15">
      <c r="A46" s="161" t="s">
        <v>60</v>
      </c>
      <c r="B46" s="161">
        <f>'実質公債費比率（分子）の構造'!K$48</f>
        <v>114</v>
      </c>
      <c r="C46" s="161"/>
      <c r="D46" s="161"/>
      <c r="E46" s="161">
        <f>'実質公債費比率（分子）の構造'!L$48</f>
        <v>115</v>
      </c>
      <c r="F46" s="161"/>
      <c r="G46" s="161"/>
      <c r="H46" s="161">
        <f>'実質公債費比率（分子）の構造'!M$48</f>
        <v>114</v>
      </c>
      <c r="I46" s="161"/>
      <c r="J46" s="161"/>
      <c r="K46" s="161">
        <f>'実質公債費比率（分子）の構造'!N$48</f>
        <v>113</v>
      </c>
      <c r="L46" s="161"/>
      <c r="M46" s="161"/>
      <c r="N46" s="161">
        <f>'実質公債費比率（分子）の構造'!O$48</f>
        <v>108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282</v>
      </c>
      <c r="C49" s="161"/>
      <c r="D49" s="161"/>
      <c r="E49" s="161">
        <f>'実質公債費比率（分子）の構造'!L$45</f>
        <v>283</v>
      </c>
      <c r="F49" s="161"/>
      <c r="G49" s="161"/>
      <c r="H49" s="161">
        <f>'実質公債費比率（分子）の構造'!M$45</f>
        <v>243</v>
      </c>
      <c r="I49" s="161"/>
      <c r="J49" s="161"/>
      <c r="K49" s="161">
        <f>'実質公債費比率（分子）の構造'!N$45</f>
        <v>206</v>
      </c>
      <c r="L49" s="161"/>
      <c r="M49" s="161"/>
      <c r="N49" s="161">
        <f>'実質公債費比率（分子）の構造'!O$45</f>
        <v>196</v>
      </c>
      <c r="O49" s="161"/>
      <c r="P49" s="161"/>
    </row>
    <row r="50" spans="1:16" x14ac:dyDescent="0.15">
      <c r="A50" s="161" t="s">
        <v>64</v>
      </c>
      <c r="B50" s="161" t="e">
        <f>NA()</f>
        <v>#N/A</v>
      </c>
      <c r="C50" s="161">
        <f>IF(ISNUMBER('実質公債費比率（分子）の構造'!K$53),'実質公債費比率（分子）の構造'!K$53,NA())</f>
        <v>133</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133</v>
      </c>
      <c r="J50" s="161" t="e">
        <f>NA()</f>
        <v>#N/A</v>
      </c>
      <c r="K50" s="161" t="e">
        <f>NA()</f>
        <v>#N/A</v>
      </c>
      <c r="L50" s="161">
        <f>IF(ISNUMBER('実質公債費比率（分子）の構造'!N$53),'実質公債費比率（分子）の構造'!N$53,NA())</f>
        <v>130</v>
      </c>
      <c r="M50" s="161" t="e">
        <f>NA()</f>
        <v>#N/A</v>
      </c>
      <c r="N50" s="161" t="e">
        <f>NA()</f>
        <v>#N/A</v>
      </c>
      <c r="O50" s="161">
        <f>IF(ISNUMBER('実質公債費比率（分子）の構造'!O$53),'実質公債費比率（分子）の構造'!O$53,NA())</f>
        <v>120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2184</v>
      </c>
      <c r="E56" s="160"/>
      <c r="F56" s="160"/>
      <c r="G56" s="160">
        <f>'将来負担比率（分子）の構造'!J$52</f>
        <v>2041</v>
      </c>
      <c r="H56" s="160"/>
      <c r="I56" s="160"/>
      <c r="J56" s="160">
        <f>'将来負担比率（分子）の構造'!K$52</f>
        <v>1941</v>
      </c>
      <c r="K56" s="160"/>
      <c r="L56" s="160"/>
      <c r="M56" s="160">
        <f>'将来負担比率（分子）の構造'!L$52</f>
        <v>2221</v>
      </c>
      <c r="N56" s="160"/>
      <c r="O56" s="160"/>
      <c r="P56" s="160">
        <f>'将来負担比率（分子）の構造'!M$52</f>
        <v>2396</v>
      </c>
    </row>
    <row r="57" spans="1:16" x14ac:dyDescent="0.15">
      <c r="A57" s="160" t="s">
        <v>35</v>
      </c>
      <c r="B57" s="160"/>
      <c r="C57" s="160"/>
      <c r="D57" s="160">
        <f>'将来負担比率（分子）の構造'!I$51</f>
        <v>65</v>
      </c>
      <c r="E57" s="160"/>
      <c r="F57" s="160"/>
      <c r="G57" s="160">
        <f>'将来負担比率（分子）の構造'!J$51</f>
        <v>45</v>
      </c>
      <c r="H57" s="160"/>
      <c r="I57" s="160"/>
      <c r="J57" s="160">
        <f>'将来負担比率（分子）の構造'!K$51</f>
        <v>26</v>
      </c>
      <c r="K57" s="160"/>
      <c r="L57" s="160"/>
      <c r="M57" s="160">
        <f>'将来負担比率（分子）の構造'!L$51</f>
        <v>38</v>
      </c>
      <c r="N57" s="160"/>
      <c r="O57" s="160"/>
      <c r="P57" s="160">
        <f>'将来負担比率（分子）の構造'!M$51</f>
        <v>33</v>
      </c>
    </row>
    <row r="58" spans="1:16" x14ac:dyDescent="0.15">
      <c r="A58" s="160" t="s">
        <v>34</v>
      </c>
      <c r="B58" s="160"/>
      <c r="C58" s="160"/>
      <c r="D58" s="160">
        <f>'将来負担比率（分子）の構造'!I$50</f>
        <v>2658</v>
      </c>
      <c r="E58" s="160"/>
      <c r="F58" s="160"/>
      <c r="G58" s="160">
        <f>'将来負担比率（分子）の構造'!J$50</f>
        <v>2370</v>
      </c>
      <c r="H58" s="160"/>
      <c r="I58" s="160"/>
      <c r="J58" s="160">
        <f>'将来負担比率（分子）の構造'!K$50</f>
        <v>2153</v>
      </c>
      <c r="K58" s="160"/>
      <c r="L58" s="160"/>
      <c r="M58" s="160">
        <f>'将来負担比率（分子）の構造'!L$50</f>
        <v>2047</v>
      </c>
      <c r="N58" s="160"/>
      <c r="O58" s="160"/>
      <c r="P58" s="160">
        <f>'将来負担比率（分子）の構造'!M$50</f>
        <v>1779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249</v>
      </c>
      <c r="C62" s="160"/>
      <c r="D62" s="160"/>
      <c r="E62" s="160">
        <f>'将来負担比率（分子）の構造'!J$45</f>
        <v>224</v>
      </c>
      <c r="F62" s="160"/>
      <c r="G62" s="160"/>
      <c r="H62" s="160">
        <f>'将来負担比率（分子）の構造'!K$45</f>
        <v>187</v>
      </c>
      <c r="I62" s="160"/>
      <c r="J62" s="160"/>
      <c r="K62" s="160">
        <f>'将来負担比率（分子）の構造'!L$45</f>
        <v>166</v>
      </c>
      <c r="L62" s="160"/>
      <c r="M62" s="160"/>
      <c r="N62" s="160">
        <f>'将来負担比率（分子）の構造'!M$45</f>
        <v>143</v>
      </c>
      <c r="O62" s="160"/>
      <c r="P62" s="160"/>
    </row>
    <row r="63" spans="1:16" x14ac:dyDescent="0.15">
      <c r="A63" s="160" t="s">
        <v>27</v>
      </c>
      <c r="B63" s="160">
        <f>'将来負担比率（分子）の構造'!I$44</f>
        <v>18</v>
      </c>
      <c r="C63" s="160"/>
      <c r="D63" s="160"/>
      <c r="E63" s="160">
        <f>'将来負担比率（分子）の構造'!J$44</f>
        <v>16</v>
      </c>
      <c r="F63" s="160"/>
      <c r="G63" s="160"/>
      <c r="H63" s="160">
        <f>'将来負担比率（分子）の構造'!K$44</f>
        <v>13</v>
      </c>
      <c r="I63" s="160"/>
      <c r="J63" s="160"/>
      <c r="K63" s="160">
        <f>'将来負担比率（分子）の構造'!L$44</f>
        <v>9</v>
      </c>
      <c r="L63" s="160"/>
      <c r="M63" s="160"/>
      <c r="N63" s="160">
        <f>'将来負担比率（分子）の構造'!M$44</f>
        <v>7</v>
      </c>
      <c r="O63" s="160"/>
      <c r="P63" s="160"/>
    </row>
    <row r="64" spans="1:16" x14ac:dyDescent="0.15">
      <c r="A64" s="160" t="s">
        <v>26</v>
      </c>
      <c r="B64" s="160">
        <f>'将来負担比率（分子）の構造'!I$43</f>
        <v>1524</v>
      </c>
      <c r="C64" s="160"/>
      <c r="D64" s="160"/>
      <c r="E64" s="160">
        <f>'将来負担比率（分子）の構造'!J$43</f>
        <v>1492</v>
      </c>
      <c r="F64" s="160"/>
      <c r="G64" s="160"/>
      <c r="H64" s="160">
        <f>'将来負担比率（分子）の構造'!K$43</f>
        <v>1496</v>
      </c>
      <c r="I64" s="160"/>
      <c r="J64" s="160"/>
      <c r="K64" s="160">
        <f>'将来負担比率（分子）の構造'!L$43</f>
        <v>1605</v>
      </c>
      <c r="L64" s="160"/>
      <c r="M64" s="160"/>
      <c r="N64" s="160">
        <f>'将来負担比率（分子）の構造'!M$43</f>
        <v>1544</v>
      </c>
      <c r="O64" s="160"/>
      <c r="P64" s="160"/>
    </row>
    <row r="65" spans="1:16" x14ac:dyDescent="0.15">
      <c r="A65" s="160" t="s">
        <v>25</v>
      </c>
      <c r="B65" s="160">
        <f>'将来負担比率（分子）の構造'!I$42</f>
        <v>10</v>
      </c>
      <c r="C65" s="160"/>
      <c r="D65" s="160"/>
      <c r="E65" s="160">
        <f>'将来負担比率（分子）の構造'!J$42</f>
        <v>5</v>
      </c>
      <c r="F65" s="160"/>
      <c r="G65" s="160"/>
      <c r="H65" s="160">
        <f>'将来負担比率（分子）の構造'!K$42</f>
        <v>123</v>
      </c>
      <c r="I65" s="160"/>
      <c r="J65" s="160"/>
      <c r="K65" s="160">
        <f>'将来負担比率（分子）の構造'!L$42</f>
        <v>102</v>
      </c>
      <c r="L65" s="160"/>
      <c r="M65" s="160"/>
      <c r="N65" s="160">
        <f>'将来負担比率（分子）の構造'!M$42</f>
        <v>82</v>
      </c>
      <c r="O65" s="160"/>
      <c r="P65" s="160"/>
    </row>
    <row r="66" spans="1:16" x14ac:dyDescent="0.15">
      <c r="A66" s="160" t="s">
        <v>24</v>
      </c>
      <c r="B66" s="160">
        <f>'将来負担比率（分子）の構造'!I$41</f>
        <v>1903</v>
      </c>
      <c r="C66" s="160"/>
      <c r="D66" s="160"/>
      <c r="E66" s="160">
        <f>'将来負担比率（分子）の構造'!J$41</f>
        <v>1735</v>
      </c>
      <c r="F66" s="160"/>
      <c r="G66" s="160"/>
      <c r="H66" s="160">
        <f>'将来負担比率（分子）の構造'!K$41</f>
        <v>1605</v>
      </c>
      <c r="I66" s="160"/>
      <c r="J66" s="160"/>
      <c r="K66" s="160">
        <f>'将来負担比率（分子）の構造'!L$41</f>
        <v>1856</v>
      </c>
      <c r="L66" s="160"/>
      <c r="M66" s="160"/>
      <c r="N66" s="160">
        <f>'将来負担比率（分子）の構造'!M$41</f>
        <v>2040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1840</v>
      </c>
      <c r="C72" s="164">
        <f>基金残高に係る経年分析!G55</f>
        <v>1726</v>
      </c>
      <c r="D72" s="164">
        <f>基金残高に係る経年分析!H55</f>
        <v>1453</v>
      </c>
    </row>
    <row r="73" spans="1:16" x14ac:dyDescent="0.15">
      <c r="A73" s="163" t="s">
        <v>71</v>
      </c>
      <c r="B73" s="164">
        <f>基金残高に係る経年分析!F56</f>
        <v>256</v>
      </c>
      <c r="C73" s="164">
        <f>基金残高に係る経年分析!G56</f>
        <v>266</v>
      </c>
      <c r="D73" s="164">
        <f>基金残高に係る経年分析!H56</f>
        <v>266</v>
      </c>
    </row>
    <row r="74" spans="1:16" x14ac:dyDescent="0.15">
      <c r="A74" s="163" t="s">
        <v>72</v>
      </c>
      <c r="B74" s="164">
        <f>基金残高に係る経年分析!F57</f>
        <v>38</v>
      </c>
      <c r="C74" s="164">
        <f>基金残高に係る経年分析!G57</f>
        <v>39</v>
      </c>
      <c r="D74" s="164">
        <f>基金残高に係る経年分析!H57</f>
        <v>38</v>
      </c>
    </row>
  </sheetData>
  <sheetProtection algorithmName="SHA-512" hashValue="OIMSMJI9ypFLm6XqABYHqhVyhF6FxQO9KdAj6dL370dkhY7AdUuK7814NB+mg8czHDT0JqZyl9jC9zvDARcdJw==" saltValue="SRb+Ff+gEIapMExxap2Y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147063</v>
      </c>
      <c r="S5" s="707"/>
      <c r="T5" s="707"/>
      <c r="U5" s="707"/>
      <c r="V5" s="707"/>
      <c r="W5" s="707"/>
      <c r="X5" s="707"/>
      <c r="Y5" s="753"/>
      <c r="Z5" s="771">
        <v>6</v>
      </c>
      <c r="AA5" s="771"/>
      <c r="AB5" s="771"/>
      <c r="AC5" s="771"/>
      <c r="AD5" s="772">
        <v>147063</v>
      </c>
      <c r="AE5" s="772"/>
      <c r="AF5" s="772"/>
      <c r="AG5" s="772"/>
      <c r="AH5" s="772"/>
      <c r="AI5" s="772"/>
      <c r="AJ5" s="772"/>
      <c r="AK5" s="772"/>
      <c r="AL5" s="754">
        <v>12.6</v>
      </c>
      <c r="AM5" s="723"/>
      <c r="AN5" s="723"/>
      <c r="AO5" s="755"/>
      <c r="AP5" s="740" t="s">
        <v>218</v>
      </c>
      <c r="AQ5" s="741"/>
      <c r="AR5" s="741"/>
      <c r="AS5" s="741"/>
      <c r="AT5" s="741"/>
      <c r="AU5" s="741"/>
      <c r="AV5" s="741"/>
      <c r="AW5" s="741"/>
      <c r="AX5" s="741"/>
      <c r="AY5" s="741"/>
      <c r="AZ5" s="741"/>
      <c r="BA5" s="741"/>
      <c r="BB5" s="741"/>
      <c r="BC5" s="741"/>
      <c r="BD5" s="741"/>
      <c r="BE5" s="741"/>
      <c r="BF5" s="742"/>
      <c r="BG5" s="641">
        <v>145085</v>
      </c>
      <c r="BH5" s="644"/>
      <c r="BI5" s="644"/>
      <c r="BJ5" s="644"/>
      <c r="BK5" s="644"/>
      <c r="BL5" s="644"/>
      <c r="BM5" s="644"/>
      <c r="BN5" s="645"/>
      <c r="BO5" s="703">
        <v>98.7</v>
      </c>
      <c r="BP5" s="703"/>
      <c r="BQ5" s="703"/>
      <c r="BR5" s="703"/>
      <c r="BS5" s="704" t="s">
        <v>120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15297</v>
      </c>
      <c r="S6" s="644"/>
      <c r="T6" s="644"/>
      <c r="U6" s="644"/>
      <c r="V6" s="644"/>
      <c r="W6" s="644"/>
      <c r="X6" s="644"/>
      <c r="Y6" s="645"/>
      <c r="Z6" s="703">
        <v>0.6</v>
      </c>
      <c r="AA6" s="703"/>
      <c r="AB6" s="703"/>
      <c r="AC6" s="703"/>
      <c r="AD6" s="704">
        <v>15297</v>
      </c>
      <c r="AE6" s="704"/>
      <c r="AF6" s="704"/>
      <c r="AG6" s="704"/>
      <c r="AH6" s="704"/>
      <c r="AI6" s="704"/>
      <c r="AJ6" s="704"/>
      <c r="AK6" s="704"/>
      <c r="AL6" s="646">
        <v>1.3</v>
      </c>
      <c r="AM6" s="647"/>
      <c r="AN6" s="647"/>
      <c r="AO6" s="705"/>
      <c r="AP6" s="638" t="s">
        <v>223</v>
      </c>
      <c r="AQ6" s="639"/>
      <c r="AR6" s="639"/>
      <c r="AS6" s="639"/>
      <c r="AT6" s="639"/>
      <c r="AU6" s="639"/>
      <c r="AV6" s="639"/>
      <c r="AW6" s="639"/>
      <c r="AX6" s="639"/>
      <c r="AY6" s="639"/>
      <c r="AZ6" s="639"/>
      <c r="BA6" s="639"/>
      <c r="BB6" s="639"/>
      <c r="BC6" s="639"/>
      <c r="BD6" s="639"/>
      <c r="BE6" s="639"/>
      <c r="BF6" s="640"/>
      <c r="BG6" s="641">
        <v>145085</v>
      </c>
      <c r="BH6" s="644"/>
      <c r="BI6" s="644"/>
      <c r="BJ6" s="644"/>
      <c r="BK6" s="644"/>
      <c r="BL6" s="644"/>
      <c r="BM6" s="644"/>
      <c r="BN6" s="645"/>
      <c r="BO6" s="703">
        <v>98.7</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36061</v>
      </c>
      <c r="CS6" s="644"/>
      <c r="CT6" s="644"/>
      <c r="CU6" s="644"/>
      <c r="CV6" s="644"/>
      <c r="CW6" s="644"/>
      <c r="CX6" s="644"/>
      <c r="CY6" s="645"/>
      <c r="CZ6" s="754">
        <v>1.5</v>
      </c>
      <c r="DA6" s="723"/>
      <c r="DB6" s="723"/>
      <c r="DC6" s="757"/>
      <c r="DD6" s="649" t="s">
        <v>224</v>
      </c>
      <c r="DE6" s="644"/>
      <c r="DF6" s="644"/>
      <c r="DG6" s="644"/>
      <c r="DH6" s="644"/>
      <c r="DI6" s="644"/>
      <c r="DJ6" s="644"/>
      <c r="DK6" s="644"/>
      <c r="DL6" s="644"/>
      <c r="DM6" s="644"/>
      <c r="DN6" s="644"/>
      <c r="DO6" s="644"/>
      <c r="DP6" s="645"/>
      <c r="DQ6" s="649">
        <v>36061</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166</v>
      </c>
      <c r="S7" s="644"/>
      <c r="T7" s="644"/>
      <c r="U7" s="644"/>
      <c r="V7" s="644"/>
      <c r="W7" s="644"/>
      <c r="X7" s="644"/>
      <c r="Y7" s="645"/>
      <c r="Z7" s="703">
        <v>0</v>
      </c>
      <c r="AA7" s="703"/>
      <c r="AB7" s="703"/>
      <c r="AC7" s="703"/>
      <c r="AD7" s="704">
        <v>166</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37808</v>
      </c>
      <c r="BH7" s="644"/>
      <c r="BI7" s="644"/>
      <c r="BJ7" s="644"/>
      <c r="BK7" s="644"/>
      <c r="BL7" s="644"/>
      <c r="BM7" s="644"/>
      <c r="BN7" s="645"/>
      <c r="BO7" s="703">
        <v>25.7</v>
      </c>
      <c r="BP7" s="703"/>
      <c r="BQ7" s="703"/>
      <c r="BR7" s="703"/>
      <c r="BS7" s="704" t="s">
        <v>224</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523074</v>
      </c>
      <c r="CS7" s="644"/>
      <c r="CT7" s="644"/>
      <c r="CU7" s="644"/>
      <c r="CV7" s="644"/>
      <c r="CW7" s="644"/>
      <c r="CX7" s="644"/>
      <c r="CY7" s="645"/>
      <c r="CZ7" s="703">
        <v>22</v>
      </c>
      <c r="DA7" s="703"/>
      <c r="DB7" s="703"/>
      <c r="DC7" s="703"/>
      <c r="DD7" s="649">
        <v>83241</v>
      </c>
      <c r="DE7" s="644"/>
      <c r="DF7" s="644"/>
      <c r="DG7" s="644"/>
      <c r="DH7" s="644"/>
      <c r="DI7" s="644"/>
      <c r="DJ7" s="644"/>
      <c r="DK7" s="644"/>
      <c r="DL7" s="644"/>
      <c r="DM7" s="644"/>
      <c r="DN7" s="644"/>
      <c r="DO7" s="644"/>
      <c r="DP7" s="645"/>
      <c r="DQ7" s="649">
        <v>429974</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179</v>
      </c>
      <c r="S8" s="644"/>
      <c r="T8" s="644"/>
      <c r="U8" s="644"/>
      <c r="V8" s="644"/>
      <c r="W8" s="644"/>
      <c r="X8" s="644"/>
      <c r="Y8" s="645"/>
      <c r="Z8" s="703">
        <v>0</v>
      </c>
      <c r="AA8" s="703"/>
      <c r="AB8" s="703"/>
      <c r="AC8" s="703"/>
      <c r="AD8" s="704">
        <v>179</v>
      </c>
      <c r="AE8" s="704"/>
      <c r="AF8" s="704"/>
      <c r="AG8" s="704"/>
      <c r="AH8" s="704"/>
      <c r="AI8" s="704"/>
      <c r="AJ8" s="704"/>
      <c r="AK8" s="704"/>
      <c r="AL8" s="646">
        <v>0</v>
      </c>
      <c r="AM8" s="647"/>
      <c r="AN8" s="647"/>
      <c r="AO8" s="705"/>
      <c r="AP8" s="638" t="s">
        <v>230</v>
      </c>
      <c r="AQ8" s="639"/>
      <c r="AR8" s="639"/>
      <c r="AS8" s="639"/>
      <c r="AT8" s="639"/>
      <c r="AU8" s="639"/>
      <c r="AV8" s="639"/>
      <c r="AW8" s="639"/>
      <c r="AX8" s="639"/>
      <c r="AY8" s="639"/>
      <c r="AZ8" s="639"/>
      <c r="BA8" s="639"/>
      <c r="BB8" s="639"/>
      <c r="BC8" s="639"/>
      <c r="BD8" s="639"/>
      <c r="BE8" s="639"/>
      <c r="BF8" s="640"/>
      <c r="BG8" s="641">
        <v>1987</v>
      </c>
      <c r="BH8" s="644"/>
      <c r="BI8" s="644"/>
      <c r="BJ8" s="644"/>
      <c r="BK8" s="644"/>
      <c r="BL8" s="644"/>
      <c r="BM8" s="644"/>
      <c r="BN8" s="645"/>
      <c r="BO8" s="703">
        <v>1.4</v>
      </c>
      <c r="BP8" s="703"/>
      <c r="BQ8" s="703"/>
      <c r="BR8" s="703"/>
      <c r="BS8" s="649" t="s">
        <v>224</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329535</v>
      </c>
      <c r="CS8" s="644"/>
      <c r="CT8" s="644"/>
      <c r="CU8" s="644"/>
      <c r="CV8" s="644"/>
      <c r="CW8" s="644"/>
      <c r="CX8" s="644"/>
      <c r="CY8" s="645"/>
      <c r="CZ8" s="703">
        <v>13.9</v>
      </c>
      <c r="DA8" s="703"/>
      <c r="DB8" s="703"/>
      <c r="DC8" s="703"/>
      <c r="DD8" s="649" t="s">
        <v>120</v>
      </c>
      <c r="DE8" s="644"/>
      <c r="DF8" s="644"/>
      <c r="DG8" s="644"/>
      <c r="DH8" s="644"/>
      <c r="DI8" s="644"/>
      <c r="DJ8" s="644"/>
      <c r="DK8" s="644"/>
      <c r="DL8" s="644"/>
      <c r="DM8" s="644"/>
      <c r="DN8" s="644"/>
      <c r="DO8" s="644"/>
      <c r="DP8" s="645"/>
      <c r="DQ8" s="649">
        <v>209215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160</v>
      </c>
      <c r="S9" s="644"/>
      <c r="T9" s="644"/>
      <c r="U9" s="644"/>
      <c r="V9" s="644"/>
      <c r="W9" s="644"/>
      <c r="X9" s="644"/>
      <c r="Y9" s="645"/>
      <c r="Z9" s="703">
        <v>0</v>
      </c>
      <c r="AA9" s="703"/>
      <c r="AB9" s="703"/>
      <c r="AC9" s="703"/>
      <c r="AD9" s="704">
        <v>160</v>
      </c>
      <c r="AE9" s="704"/>
      <c r="AF9" s="704"/>
      <c r="AG9" s="704"/>
      <c r="AH9" s="704"/>
      <c r="AI9" s="704"/>
      <c r="AJ9" s="704"/>
      <c r="AK9" s="704"/>
      <c r="AL9" s="646">
        <v>0</v>
      </c>
      <c r="AM9" s="647"/>
      <c r="AN9" s="647"/>
      <c r="AO9" s="705"/>
      <c r="AP9" s="638" t="s">
        <v>233</v>
      </c>
      <c r="AQ9" s="639"/>
      <c r="AR9" s="639"/>
      <c r="AS9" s="639"/>
      <c r="AT9" s="639"/>
      <c r="AU9" s="639"/>
      <c r="AV9" s="639"/>
      <c r="AW9" s="639"/>
      <c r="AX9" s="639"/>
      <c r="AY9" s="639"/>
      <c r="AZ9" s="639"/>
      <c r="BA9" s="639"/>
      <c r="BB9" s="639"/>
      <c r="BC9" s="639"/>
      <c r="BD9" s="639"/>
      <c r="BE9" s="639"/>
      <c r="BF9" s="640"/>
      <c r="BG9" s="641">
        <v>28495</v>
      </c>
      <c r="BH9" s="644"/>
      <c r="BI9" s="644"/>
      <c r="BJ9" s="644"/>
      <c r="BK9" s="644"/>
      <c r="BL9" s="644"/>
      <c r="BM9" s="644"/>
      <c r="BN9" s="645"/>
      <c r="BO9" s="703">
        <v>19.399999999999999</v>
      </c>
      <c r="BP9" s="703"/>
      <c r="BQ9" s="703"/>
      <c r="BR9" s="703"/>
      <c r="BS9" s="649" t="s">
        <v>224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150520</v>
      </c>
      <c r="CS9" s="644"/>
      <c r="CT9" s="644"/>
      <c r="CU9" s="644"/>
      <c r="CV9" s="644"/>
      <c r="CW9" s="644"/>
      <c r="CX9" s="644"/>
      <c r="CY9" s="645"/>
      <c r="CZ9" s="703">
        <v>6.3</v>
      </c>
      <c r="DA9" s="703"/>
      <c r="DB9" s="703"/>
      <c r="DC9" s="703"/>
      <c r="DD9" s="649" t="s">
        <v>120</v>
      </c>
      <c r="DE9" s="644"/>
      <c r="DF9" s="644"/>
      <c r="DG9" s="644"/>
      <c r="DH9" s="644"/>
      <c r="DI9" s="644"/>
      <c r="DJ9" s="644"/>
      <c r="DK9" s="644"/>
      <c r="DL9" s="644"/>
      <c r="DM9" s="644"/>
      <c r="DN9" s="644"/>
      <c r="DO9" s="644"/>
      <c r="DP9" s="645"/>
      <c r="DQ9" s="649">
        <v>144325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168</v>
      </c>
      <c r="AA10" s="703"/>
      <c r="AB10" s="703"/>
      <c r="AC10" s="703"/>
      <c r="AD10" s="704" t="s">
        <v>224</v>
      </c>
      <c r="AE10" s="704"/>
      <c r="AF10" s="704"/>
      <c r="AG10" s="704"/>
      <c r="AH10" s="704"/>
      <c r="AI10" s="704"/>
      <c r="AJ10" s="704"/>
      <c r="AK10" s="704"/>
      <c r="AL10" s="646" t="s">
        <v>224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3201</v>
      </c>
      <c r="BH10" s="644"/>
      <c r="BI10" s="644"/>
      <c r="BJ10" s="644"/>
      <c r="BK10" s="644"/>
      <c r="BL10" s="644"/>
      <c r="BM10" s="644"/>
      <c r="BN10" s="645"/>
      <c r="BO10" s="703">
        <v>2.2000000000000002</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50</v>
      </c>
      <c r="CS10" s="644"/>
      <c r="CT10" s="644"/>
      <c r="CU10" s="644"/>
      <c r="CV10" s="644"/>
      <c r="CW10" s="644"/>
      <c r="CX10" s="644"/>
      <c r="CY10" s="645"/>
      <c r="CZ10" s="703">
        <v>0</v>
      </c>
      <c r="DA10" s="703"/>
      <c r="DB10" s="703"/>
      <c r="DC10" s="703"/>
      <c r="DD10" s="649" t="s">
        <v>224</v>
      </c>
      <c r="DE10" s="644"/>
      <c r="DF10" s="644"/>
      <c r="DG10" s="644"/>
      <c r="DH10" s="644"/>
      <c r="DI10" s="644"/>
      <c r="DJ10" s="644"/>
      <c r="DK10" s="644"/>
      <c r="DL10" s="644"/>
      <c r="DM10" s="644"/>
      <c r="DN10" s="644"/>
      <c r="DO10" s="644"/>
      <c r="DP10" s="645"/>
      <c r="DQ10" s="649">
        <v>50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168</v>
      </c>
      <c r="AA11" s="703"/>
      <c r="AB11" s="703"/>
      <c r="AC11" s="703"/>
      <c r="AD11" s="704" t="s">
        <v>120</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4125</v>
      </c>
      <c r="BH11" s="644"/>
      <c r="BI11" s="644"/>
      <c r="BJ11" s="644"/>
      <c r="BK11" s="644"/>
      <c r="BL11" s="644"/>
      <c r="BM11" s="644"/>
      <c r="BN11" s="645"/>
      <c r="BO11" s="703">
        <v>2.8</v>
      </c>
      <c r="BP11" s="703"/>
      <c r="BQ11" s="703"/>
      <c r="BR11" s="703"/>
      <c r="BS11" s="649" t="s">
        <v>168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172452</v>
      </c>
      <c r="CS11" s="644"/>
      <c r="CT11" s="644"/>
      <c r="CU11" s="644"/>
      <c r="CV11" s="644"/>
      <c r="CW11" s="644"/>
      <c r="CX11" s="644"/>
      <c r="CY11" s="645"/>
      <c r="CZ11" s="703">
        <v>7.3</v>
      </c>
      <c r="DA11" s="703"/>
      <c r="DB11" s="703"/>
      <c r="DC11" s="703"/>
      <c r="DD11" s="649">
        <v>41173</v>
      </c>
      <c r="DE11" s="644"/>
      <c r="DF11" s="644"/>
      <c r="DG11" s="644"/>
      <c r="DH11" s="644"/>
      <c r="DI11" s="644"/>
      <c r="DJ11" s="644"/>
      <c r="DK11" s="644"/>
      <c r="DL11" s="644"/>
      <c r="DM11" s="644"/>
      <c r="DN11" s="644"/>
      <c r="DO11" s="644"/>
      <c r="DP11" s="645"/>
      <c r="DQ11" s="649">
        <v>113841</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23973</v>
      </c>
      <c r="S12" s="644"/>
      <c r="T12" s="644"/>
      <c r="U12" s="644"/>
      <c r="V12" s="644"/>
      <c r="W12" s="644"/>
      <c r="X12" s="644"/>
      <c r="Y12" s="645"/>
      <c r="Z12" s="703">
        <v>1</v>
      </c>
      <c r="AA12" s="703"/>
      <c r="AB12" s="703"/>
      <c r="AC12" s="703"/>
      <c r="AD12" s="704">
        <v>23973</v>
      </c>
      <c r="AE12" s="704"/>
      <c r="AF12" s="704"/>
      <c r="AG12" s="704"/>
      <c r="AH12" s="704"/>
      <c r="AI12" s="704"/>
      <c r="AJ12" s="704"/>
      <c r="AK12" s="704"/>
      <c r="AL12" s="646">
        <v>2.1</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100258</v>
      </c>
      <c r="BH12" s="644"/>
      <c r="BI12" s="644"/>
      <c r="BJ12" s="644"/>
      <c r="BK12" s="644"/>
      <c r="BL12" s="644"/>
      <c r="BM12" s="644"/>
      <c r="BN12" s="645"/>
      <c r="BO12" s="703">
        <v>68.2</v>
      </c>
      <c r="BP12" s="703"/>
      <c r="BQ12" s="703"/>
      <c r="BR12" s="703"/>
      <c r="BS12" s="649" t="s">
        <v>224</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511046</v>
      </c>
      <c r="CS12" s="644"/>
      <c r="CT12" s="644"/>
      <c r="CU12" s="644"/>
      <c r="CV12" s="644"/>
      <c r="CW12" s="644"/>
      <c r="CX12" s="644"/>
      <c r="CY12" s="645"/>
      <c r="CZ12" s="703">
        <v>21.5</v>
      </c>
      <c r="DA12" s="703"/>
      <c r="DB12" s="703"/>
      <c r="DC12" s="703"/>
      <c r="DD12" s="649">
        <v>325329</v>
      </c>
      <c r="DE12" s="644"/>
      <c r="DF12" s="644"/>
      <c r="DG12" s="644"/>
      <c r="DH12" s="644"/>
      <c r="DI12" s="644"/>
      <c r="DJ12" s="644"/>
      <c r="DK12" s="644"/>
      <c r="DL12" s="644"/>
      <c r="DM12" s="644"/>
      <c r="DN12" s="644"/>
      <c r="DO12" s="644"/>
      <c r="DP12" s="645"/>
      <c r="DQ12" s="649">
        <v>294516</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245</v>
      </c>
      <c r="S13" s="644"/>
      <c r="T13" s="644"/>
      <c r="U13" s="644"/>
      <c r="V13" s="644"/>
      <c r="W13" s="644"/>
      <c r="X13" s="644"/>
      <c r="Y13" s="645"/>
      <c r="Z13" s="703" t="s">
        <v>120</v>
      </c>
      <c r="AA13" s="703"/>
      <c r="AB13" s="703"/>
      <c r="AC13" s="703"/>
      <c r="AD13" s="704" t="s">
        <v>224</v>
      </c>
      <c r="AE13" s="704"/>
      <c r="AF13" s="704"/>
      <c r="AG13" s="704"/>
      <c r="AH13" s="704"/>
      <c r="AI13" s="704"/>
      <c r="AJ13" s="704"/>
      <c r="AK13" s="704"/>
      <c r="AL13" s="646" t="s">
        <v>224</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85953</v>
      </c>
      <c r="BH13" s="644"/>
      <c r="BI13" s="644"/>
      <c r="BJ13" s="644"/>
      <c r="BK13" s="644"/>
      <c r="BL13" s="644"/>
      <c r="BM13" s="644"/>
      <c r="BN13" s="645"/>
      <c r="BO13" s="703">
        <v>58.4</v>
      </c>
      <c r="BP13" s="703"/>
      <c r="BQ13" s="703"/>
      <c r="BR13" s="703"/>
      <c r="BS13" s="649" t="s">
        <v>224</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252203</v>
      </c>
      <c r="CS13" s="644"/>
      <c r="CT13" s="644"/>
      <c r="CU13" s="644"/>
      <c r="CV13" s="644"/>
      <c r="CW13" s="644"/>
      <c r="CX13" s="644"/>
      <c r="CY13" s="645"/>
      <c r="CZ13" s="703">
        <v>10.6</v>
      </c>
      <c r="DA13" s="703"/>
      <c r="DB13" s="703"/>
      <c r="DC13" s="703"/>
      <c r="DD13" s="649">
        <v>178522</v>
      </c>
      <c r="DE13" s="644"/>
      <c r="DF13" s="644"/>
      <c r="DG13" s="644"/>
      <c r="DH13" s="644"/>
      <c r="DI13" s="644"/>
      <c r="DJ13" s="644"/>
      <c r="DK13" s="644"/>
      <c r="DL13" s="644"/>
      <c r="DM13" s="644"/>
      <c r="DN13" s="644"/>
      <c r="DO13" s="644"/>
      <c r="DP13" s="645"/>
      <c r="DQ13" s="649">
        <v>176816</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168</v>
      </c>
      <c r="AA14" s="703"/>
      <c r="AB14" s="703"/>
      <c r="AC14" s="703"/>
      <c r="AD14" s="704" t="s">
        <v>224</v>
      </c>
      <c r="AE14" s="704"/>
      <c r="AF14" s="704"/>
      <c r="AG14" s="704"/>
      <c r="AH14" s="704"/>
      <c r="AI14" s="704"/>
      <c r="AJ14" s="704"/>
      <c r="AK14" s="704"/>
      <c r="AL14" s="646" t="s">
        <v>245</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5045</v>
      </c>
      <c r="BH14" s="644"/>
      <c r="BI14" s="644"/>
      <c r="BJ14" s="644"/>
      <c r="BK14" s="644"/>
      <c r="BL14" s="644"/>
      <c r="BM14" s="644"/>
      <c r="BN14" s="645"/>
      <c r="BO14" s="703">
        <v>3.4</v>
      </c>
      <c r="BP14" s="703"/>
      <c r="BQ14" s="703"/>
      <c r="BR14" s="703"/>
      <c r="BS14" s="649" t="s">
        <v>224</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64435</v>
      </c>
      <c r="CS14" s="644"/>
      <c r="CT14" s="644"/>
      <c r="CU14" s="644"/>
      <c r="CV14" s="644"/>
      <c r="CW14" s="644"/>
      <c r="CX14" s="644"/>
      <c r="CY14" s="645"/>
      <c r="CZ14" s="703">
        <v>2.7</v>
      </c>
      <c r="DA14" s="703"/>
      <c r="DB14" s="703"/>
      <c r="DC14" s="703"/>
      <c r="DD14" s="649">
        <v>296</v>
      </c>
      <c r="DE14" s="644"/>
      <c r="DF14" s="644"/>
      <c r="DG14" s="644"/>
      <c r="DH14" s="644"/>
      <c r="DI14" s="644"/>
      <c r="DJ14" s="644"/>
      <c r="DK14" s="644"/>
      <c r="DL14" s="644"/>
      <c r="DM14" s="644"/>
      <c r="DN14" s="644"/>
      <c r="DO14" s="644"/>
      <c r="DP14" s="645"/>
      <c r="DQ14" s="649">
        <v>64435</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4088</v>
      </c>
      <c r="S15" s="644"/>
      <c r="T15" s="644"/>
      <c r="U15" s="644"/>
      <c r="V15" s="644"/>
      <c r="W15" s="644"/>
      <c r="X15" s="644"/>
      <c r="Y15" s="645"/>
      <c r="Z15" s="703">
        <v>0.2</v>
      </c>
      <c r="AA15" s="703"/>
      <c r="AB15" s="703"/>
      <c r="AC15" s="703"/>
      <c r="AD15" s="704">
        <v>4088</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1974</v>
      </c>
      <c r="BH15" s="644"/>
      <c r="BI15" s="644"/>
      <c r="BJ15" s="644"/>
      <c r="BK15" s="644"/>
      <c r="BL15" s="644"/>
      <c r="BM15" s="644"/>
      <c r="BN15" s="645"/>
      <c r="BO15" s="703">
        <v>1.3</v>
      </c>
      <c r="BP15" s="703"/>
      <c r="BQ15" s="703"/>
      <c r="BR15" s="703"/>
      <c r="BS15" s="649" t="s">
        <v>224</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141714</v>
      </c>
      <c r="CS15" s="644"/>
      <c r="CT15" s="644"/>
      <c r="CU15" s="644"/>
      <c r="CV15" s="644"/>
      <c r="CW15" s="644"/>
      <c r="CX15" s="644"/>
      <c r="CY15" s="645"/>
      <c r="CZ15" s="703">
        <v>6</v>
      </c>
      <c r="DA15" s="703"/>
      <c r="DB15" s="703"/>
      <c r="DC15" s="703"/>
      <c r="DD15" s="649">
        <v>3760</v>
      </c>
      <c r="DE15" s="644"/>
      <c r="DF15" s="644"/>
      <c r="DG15" s="644"/>
      <c r="DH15" s="644"/>
      <c r="DI15" s="644"/>
      <c r="DJ15" s="644"/>
      <c r="DK15" s="644"/>
      <c r="DL15" s="644"/>
      <c r="DM15" s="644"/>
      <c r="DN15" s="644"/>
      <c r="DO15" s="644"/>
      <c r="DP15" s="645"/>
      <c r="DQ15" s="649">
        <v>125886</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224</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120</v>
      </c>
      <c r="BP16" s="703"/>
      <c r="BQ16" s="703"/>
      <c r="BR16" s="703"/>
      <c r="BS16" s="649" t="s">
        <v>224</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224</v>
      </c>
      <c r="CS16" s="644"/>
      <c r="CT16" s="644"/>
      <c r="CU16" s="644"/>
      <c r="CV16" s="644"/>
      <c r="CW16" s="644"/>
      <c r="CX16" s="644"/>
      <c r="CY16" s="645"/>
      <c r="CZ16" s="703" t="s">
        <v>120</v>
      </c>
      <c r="DA16" s="703"/>
      <c r="DB16" s="703"/>
      <c r="DC16" s="703"/>
      <c r="DD16" s="649" t="s">
        <v>224</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196</v>
      </c>
      <c r="S17" s="644"/>
      <c r="T17" s="644"/>
      <c r="U17" s="644"/>
      <c r="V17" s="644"/>
      <c r="W17" s="644"/>
      <c r="X17" s="644"/>
      <c r="Y17" s="645"/>
      <c r="Z17" s="703">
        <v>0</v>
      </c>
      <c r="AA17" s="703"/>
      <c r="AB17" s="703"/>
      <c r="AC17" s="703"/>
      <c r="AD17" s="704">
        <v>196</v>
      </c>
      <c r="AE17" s="704"/>
      <c r="AF17" s="704"/>
      <c r="AG17" s="704"/>
      <c r="AH17" s="704"/>
      <c r="AI17" s="704"/>
      <c r="AJ17" s="704"/>
      <c r="AK17" s="704"/>
      <c r="AL17" s="646">
        <v>0</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120</v>
      </c>
      <c r="BP17" s="703"/>
      <c r="BQ17" s="703"/>
      <c r="BR17" s="703"/>
      <c r="BS17" s="649" t="s">
        <v>224</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196079</v>
      </c>
      <c r="CS17" s="644"/>
      <c r="CT17" s="644"/>
      <c r="CU17" s="644"/>
      <c r="CV17" s="644"/>
      <c r="CW17" s="644"/>
      <c r="CX17" s="644"/>
      <c r="CY17" s="645"/>
      <c r="CZ17" s="703">
        <v>8.1999999999999993</v>
      </c>
      <c r="DA17" s="703"/>
      <c r="DB17" s="703"/>
      <c r="DC17" s="703"/>
      <c r="DD17" s="649" t="s">
        <v>120</v>
      </c>
      <c r="DE17" s="644"/>
      <c r="DF17" s="644"/>
      <c r="DG17" s="644"/>
      <c r="DH17" s="644"/>
      <c r="DI17" s="644"/>
      <c r="DJ17" s="644"/>
      <c r="DK17" s="644"/>
      <c r="DL17" s="644"/>
      <c r="DM17" s="644"/>
      <c r="DN17" s="644"/>
      <c r="DO17" s="644"/>
      <c r="DP17" s="645"/>
      <c r="DQ17" s="649">
        <v>190519</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1118796</v>
      </c>
      <c r="S18" s="644"/>
      <c r="T18" s="644"/>
      <c r="U18" s="644"/>
      <c r="V18" s="644"/>
      <c r="W18" s="644"/>
      <c r="X18" s="644"/>
      <c r="Y18" s="645"/>
      <c r="Z18" s="703">
        <v>45.4</v>
      </c>
      <c r="AA18" s="703"/>
      <c r="AB18" s="703"/>
      <c r="AC18" s="703"/>
      <c r="AD18" s="704">
        <v>970770</v>
      </c>
      <c r="AE18" s="704"/>
      <c r="AF18" s="704"/>
      <c r="AG18" s="704"/>
      <c r="AH18" s="704"/>
      <c r="AI18" s="704"/>
      <c r="AJ18" s="704"/>
      <c r="AK18" s="704"/>
      <c r="AL18" s="646">
        <v>83.2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224</v>
      </c>
      <c r="BP18" s="703"/>
      <c r="BQ18" s="703"/>
      <c r="BR18" s="703"/>
      <c r="BS18" s="649" t="s">
        <v>224</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245</v>
      </c>
      <c r="DA18" s="703"/>
      <c r="DB18" s="703"/>
      <c r="DC18" s="703"/>
      <c r="DD18" s="649" t="s">
        <v>120</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970770</v>
      </c>
      <c r="S19" s="644"/>
      <c r="T19" s="644"/>
      <c r="U19" s="644"/>
      <c r="V19" s="644"/>
      <c r="W19" s="644"/>
      <c r="X19" s="644"/>
      <c r="Y19" s="645"/>
      <c r="Z19" s="703">
        <v>39.4</v>
      </c>
      <c r="AA19" s="703"/>
      <c r="AB19" s="703"/>
      <c r="AC19" s="703"/>
      <c r="AD19" s="704">
        <v>970770</v>
      </c>
      <c r="AE19" s="704"/>
      <c r="AF19" s="704"/>
      <c r="AG19" s="704"/>
      <c r="AH19" s="704"/>
      <c r="AI19" s="704"/>
      <c r="AJ19" s="704"/>
      <c r="AK19" s="704"/>
      <c r="AL19" s="646">
        <v>83.2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1978</v>
      </c>
      <c r="BH19" s="644"/>
      <c r="BI19" s="644"/>
      <c r="BJ19" s="644"/>
      <c r="BK19" s="644"/>
      <c r="BL19" s="644"/>
      <c r="BM19" s="644"/>
      <c r="BN19" s="645"/>
      <c r="BO19" s="703">
        <v>1.3</v>
      </c>
      <c r="BP19" s="703"/>
      <c r="BQ19" s="703"/>
      <c r="BR19" s="703"/>
      <c r="BS19" s="649" t="s">
        <v>224</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148026</v>
      </c>
      <c r="S20" s="644"/>
      <c r="T20" s="644"/>
      <c r="U20" s="644"/>
      <c r="V20" s="644"/>
      <c r="W20" s="644"/>
      <c r="X20" s="644"/>
      <c r="Y20" s="645"/>
      <c r="Z20" s="703">
        <v>6</v>
      </c>
      <c r="AA20" s="703"/>
      <c r="AB20" s="703"/>
      <c r="AC20" s="703"/>
      <c r="AD20" s="704" t="s">
        <v>224</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1978</v>
      </c>
      <c r="BH20" s="644"/>
      <c r="BI20" s="644"/>
      <c r="BJ20" s="644"/>
      <c r="BK20" s="644"/>
      <c r="BL20" s="644"/>
      <c r="BM20" s="644"/>
      <c r="BN20" s="645"/>
      <c r="BO20" s="703">
        <v>1.3</v>
      </c>
      <c r="BP20" s="703"/>
      <c r="BQ20" s="703"/>
      <c r="BR20" s="703"/>
      <c r="BS20" s="649" t="s">
        <v>224</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2377169</v>
      </c>
      <c r="CS20" s="644"/>
      <c r="CT20" s="644"/>
      <c r="CU20" s="644"/>
      <c r="CV20" s="644"/>
      <c r="CW20" s="644"/>
      <c r="CX20" s="644"/>
      <c r="CY20" s="645"/>
      <c r="CZ20" s="703">
        <v>100</v>
      </c>
      <c r="DA20" s="703"/>
      <c r="DB20" s="703"/>
      <c r="DC20" s="703"/>
      <c r="DD20" s="649">
        <v>632321</v>
      </c>
      <c r="DE20" s="644"/>
      <c r="DF20" s="644"/>
      <c r="DG20" s="644"/>
      <c r="DH20" s="644"/>
      <c r="DI20" s="644"/>
      <c r="DJ20" s="644"/>
      <c r="DK20" s="644"/>
      <c r="DL20" s="644"/>
      <c r="DM20" s="644"/>
      <c r="DN20" s="644"/>
      <c r="DO20" s="644"/>
      <c r="DP20" s="645"/>
      <c r="DQ20" s="649">
        <v>1785638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224</v>
      </c>
      <c r="AA21" s="703"/>
      <c r="AB21" s="703"/>
      <c r="AC21" s="703"/>
      <c r="AD21" s="704" t="s">
        <v>120</v>
      </c>
      <c r="AE21" s="704"/>
      <c r="AF21" s="704"/>
      <c r="AG21" s="704"/>
      <c r="AH21" s="704"/>
      <c r="AI21" s="704"/>
      <c r="AJ21" s="704"/>
      <c r="AK21" s="704"/>
      <c r="AL21" s="646" t="s">
        <v>224</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1978</v>
      </c>
      <c r="BH21" s="644"/>
      <c r="BI21" s="644"/>
      <c r="BJ21" s="644"/>
      <c r="BK21" s="644"/>
      <c r="BL21" s="644"/>
      <c r="BM21" s="644"/>
      <c r="BN21" s="645"/>
      <c r="BO21" s="703">
        <v>1.3</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1309918</v>
      </c>
      <c r="S22" s="644"/>
      <c r="T22" s="644"/>
      <c r="U22" s="644"/>
      <c r="V22" s="644"/>
      <c r="W22" s="644"/>
      <c r="X22" s="644"/>
      <c r="Y22" s="645"/>
      <c r="Z22" s="703">
        <v>53.1</v>
      </c>
      <c r="AA22" s="703"/>
      <c r="AB22" s="703"/>
      <c r="AC22" s="703"/>
      <c r="AD22" s="704">
        <v>1161892</v>
      </c>
      <c r="AE22" s="704"/>
      <c r="AF22" s="704"/>
      <c r="AG22" s="704"/>
      <c r="AH22" s="704"/>
      <c r="AI22" s="704"/>
      <c r="AJ22" s="704"/>
      <c r="AK22" s="704"/>
      <c r="AL22" s="646">
        <v>99.6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224</v>
      </c>
      <c r="BP22" s="703"/>
      <c r="BQ22" s="703"/>
      <c r="BR22" s="703"/>
      <c r="BS22" s="649" t="s">
        <v>245</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t="s">
        <v>245</v>
      </c>
      <c r="S23" s="644"/>
      <c r="T23" s="644"/>
      <c r="U23" s="644"/>
      <c r="V23" s="644"/>
      <c r="W23" s="644"/>
      <c r="X23" s="644"/>
      <c r="Y23" s="645"/>
      <c r="Z23" s="703" t="s">
        <v>120</v>
      </c>
      <c r="AA23" s="703"/>
      <c r="AB23" s="703"/>
      <c r="AC23" s="703"/>
      <c r="AD23" s="704" t="s">
        <v>120</v>
      </c>
      <c r="AE23" s="704"/>
      <c r="AF23" s="704"/>
      <c r="AG23" s="704"/>
      <c r="AH23" s="704"/>
      <c r="AI23" s="704"/>
      <c r="AJ23" s="704"/>
      <c r="AK23" s="704"/>
      <c r="AL23" s="646" t="s">
        <v>224</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224</v>
      </c>
      <c r="BP23" s="703"/>
      <c r="BQ23" s="703"/>
      <c r="BR23" s="703"/>
      <c r="BS23" s="649" t="s">
        <v>168</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2627</v>
      </c>
      <c r="S24" s="644"/>
      <c r="T24" s="644"/>
      <c r="U24" s="644"/>
      <c r="V24" s="644"/>
      <c r="W24" s="644"/>
      <c r="X24" s="644"/>
      <c r="Y24" s="645"/>
      <c r="Z24" s="703">
        <v>0.1</v>
      </c>
      <c r="AA24" s="703"/>
      <c r="AB24" s="703"/>
      <c r="AC24" s="703"/>
      <c r="AD24" s="704" t="s">
        <v>120</v>
      </c>
      <c r="AE24" s="704"/>
      <c r="AF24" s="704"/>
      <c r="AG24" s="704"/>
      <c r="AH24" s="704"/>
      <c r="AI24" s="704"/>
      <c r="AJ24" s="704"/>
      <c r="AK24" s="704"/>
      <c r="AL24" s="646" t="s">
        <v>168</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716220</v>
      </c>
      <c r="CS24" s="707"/>
      <c r="CT24" s="707"/>
      <c r="CU24" s="707"/>
      <c r="CV24" s="707"/>
      <c r="CW24" s="707"/>
      <c r="CX24" s="707"/>
      <c r="CY24" s="753"/>
      <c r="CZ24" s="754">
        <v>30.1</v>
      </c>
      <c r="DA24" s="723"/>
      <c r="DB24" s="723"/>
      <c r="DC24" s="757"/>
      <c r="DD24" s="752">
        <v>596029</v>
      </c>
      <c r="DE24" s="707"/>
      <c r="DF24" s="707"/>
      <c r="DG24" s="707"/>
      <c r="DH24" s="707"/>
      <c r="DI24" s="707"/>
      <c r="DJ24" s="707"/>
      <c r="DK24" s="753"/>
      <c r="DL24" s="752">
        <v>577545</v>
      </c>
      <c r="DM24" s="707"/>
      <c r="DN24" s="707"/>
      <c r="DO24" s="707"/>
      <c r="DP24" s="707"/>
      <c r="DQ24" s="707"/>
      <c r="DR24" s="707"/>
      <c r="DS24" s="707"/>
      <c r="DT24" s="707"/>
      <c r="DU24" s="707"/>
      <c r="DV24" s="753"/>
      <c r="DW24" s="754">
        <v>47.8</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22685</v>
      </c>
      <c r="S25" s="644"/>
      <c r="T25" s="644"/>
      <c r="U25" s="644"/>
      <c r="V25" s="644"/>
      <c r="W25" s="644"/>
      <c r="X25" s="644"/>
      <c r="Y25" s="645"/>
      <c r="Z25" s="703">
        <v>0.9</v>
      </c>
      <c r="AA25" s="703"/>
      <c r="AB25" s="703"/>
      <c r="AC25" s="703"/>
      <c r="AD25" s="704" t="s">
        <v>224</v>
      </c>
      <c r="AE25" s="704"/>
      <c r="AF25" s="704"/>
      <c r="AG25" s="704"/>
      <c r="AH25" s="704"/>
      <c r="AI25" s="704"/>
      <c r="AJ25" s="704"/>
      <c r="AK25" s="704"/>
      <c r="AL25" s="646" t="s">
        <v>120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354708</v>
      </c>
      <c r="CS25" s="642"/>
      <c r="CT25" s="642"/>
      <c r="CU25" s="642"/>
      <c r="CV25" s="642"/>
      <c r="CW25" s="642"/>
      <c r="CX25" s="642"/>
      <c r="CY25" s="643"/>
      <c r="CZ25" s="646">
        <v>14.9</v>
      </c>
      <c r="DA25" s="675"/>
      <c r="DB25" s="675"/>
      <c r="DC25" s="676"/>
      <c r="DD25" s="649">
        <v>344866</v>
      </c>
      <c r="DE25" s="642"/>
      <c r="DF25" s="642"/>
      <c r="DG25" s="642"/>
      <c r="DH25" s="642"/>
      <c r="DI25" s="642"/>
      <c r="DJ25" s="642"/>
      <c r="DK25" s="643"/>
      <c r="DL25" s="649">
        <v>330086</v>
      </c>
      <c r="DM25" s="642"/>
      <c r="DN25" s="642"/>
      <c r="DO25" s="642"/>
      <c r="DP25" s="642"/>
      <c r="DQ25" s="642"/>
      <c r="DR25" s="642"/>
      <c r="DS25" s="642"/>
      <c r="DT25" s="642"/>
      <c r="DU25" s="642"/>
      <c r="DV25" s="643"/>
      <c r="DW25" s="646">
        <v>27.3</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969</v>
      </c>
      <c r="S26" s="644"/>
      <c r="T26" s="644"/>
      <c r="U26" s="644"/>
      <c r="V26" s="644"/>
      <c r="W26" s="644"/>
      <c r="X26" s="644"/>
      <c r="Y26" s="645"/>
      <c r="Z26" s="703">
        <v>0</v>
      </c>
      <c r="AA26" s="703"/>
      <c r="AB26" s="703"/>
      <c r="AC26" s="703"/>
      <c r="AD26" s="704" t="s">
        <v>224</v>
      </c>
      <c r="AE26" s="704"/>
      <c r="AF26" s="704"/>
      <c r="AG26" s="704"/>
      <c r="AH26" s="704"/>
      <c r="AI26" s="704"/>
      <c r="AJ26" s="704"/>
      <c r="AK26" s="704"/>
      <c r="AL26" s="646" t="s">
        <v>224</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224</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202368</v>
      </c>
      <c r="CS26" s="644"/>
      <c r="CT26" s="644"/>
      <c r="CU26" s="644"/>
      <c r="CV26" s="644"/>
      <c r="CW26" s="644"/>
      <c r="CX26" s="644"/>
      <c r="CY26" s="645"/>
      <c r="CZ26" s="646">
        <v>8.5</v>
      </c>
      <c r="DA26" s="675"/>
      <c r="DB26" s="675"/>
      <c r="DC26" s="676"/>
      <c r="DD26" s="649">
        <v>197733</v>
      </c>
      <c r="DE26" s="644"/>
      <c r="DF26" s="644"/>
      <c r="DG26" s="644"/>
      <c r="DH26" s="644"/>
      <c r="DI26" s="644"/>
      <c r="DJ26" s="644"/>
      <c r="DK26" s="645"/>
      <c r="DL26" s="649" t="s">
        <v>168</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137275</v>
      </c>
      <c r="S27" s="644"/>
      <c r="T27" s="644"/>
      <c r="U27" s="644"/>
      <c r="V27" s="644"/>
      <c r="W27" s="644"/>
      <c r="X27" s="644"/>
      <c r="Y27" s="645"/>
      <c r="Z27" s="703">
        <v>5.6</v>
      </c>
      <c r="AA27" s="703"/>
      <c r="AB27" s="703"/>
      <c r="AC27" s="703"/>
      <c r="AD27" s="704" t="s">
        <v>224</v>
      </c>
      <c r="AE27" s="704"/>
      <c r="AF27" s="704"/>
      <c r="AG27" s="704"/>
      <c r="AH27" s="704"/>
      <c r="AI27" s="704"/>
      <c r="AJ27" s="704"/>
      <c r="AK27" s="704"/>
      <c r="AL27" s="646" t="s">
        <v>224</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147063</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165433</v>
      </c>
      <c r="CS27" s="642"/>
      <c r="CT27" s="642"/>
      <c r="CU27" s="642"/>
      <c r="CV27" s="642"/>
      <c r="CW27" s="642"/>
      <c r="CX27" s="642"/>
      <c r="CY27" s="643"/>
      <c r="CZ27" s="646">
        <v>7</v>
      </c>
      <c r="DA27" s="675"/>
      <c r="DB27" s="675"/>
      <c r="DC27" s="676"/>
      <c r="DD27" s="649">
        <v>60644</v>
      </c>
      <c r="DE27" s="642"/>
      <c r="DF27" s="642"/>
      <c r="DG27" s="642"/>
      <c r="DH27" s="642"/>
      <c r="DI27" s="642"/>
      <c r="DJ27" s="642"/>
      <c r="DK27" s="643"/>
      <c r="DL27" s="649">
        <v>56940</v>
      </c>
      <c r="DM27" s="642"/>
      <c r="DN27" s="642"/>
      <c r="DO27" s="642"/>
      <c r="DP27" s="642"/>
      <c r="DQ27" s="642"/>
      <c r="DR27" s="642"/>
      <c r="DS27" s="642"/>
      <c r="DT27" s="642"/>
      <c r="DU27" s="642"/>
      <c r="DV27" s="643"/>
      <c r="DW27" s="646">
        <v>4.7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2162</v>
      </c>
      <c r="S28" s="644"/>
      <c r="T28" s="644"/>
      <c r="U28" s="644"/>
      <c r="V28" s="644"/>
      <c r="W28" s="644"/>
      <c r="X28" s="644"/>
      <c r="Y28" s="645"/>
      <c r="Z28" s="703">
        <v>0.1</v>
      </c>
      <c r="AA28" s="703"/>
      <c r="AB28" s="703"/>
      <c r="AC28" s="703"/>
      <c r="AD28" s="704">
        <v>2162</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196079</v>
      </c>
      <c r="CS28" s="644"/>
      <c r="CT28" s="644"/>
      <c r="CU28" s="644"/>
      <c r="CV28" s="644"/>
      <c r="CW28" s="644"/>
      <c r="CX28" s="644"/>
      <c r="CY28" s="645"/>
      <c r="CZ28" s="646">
        <v>8.1999999999999993</v>
      </c>
      <c r="DA28" s="675"/>
      <c r="DB28" s="675"/>
      <c r="DC28" s="676"/>
      <c r="DD28" s="649">
        <v>190519</v>
      </c>
      <c r="DE28" s="644"/>
      <c r="DF28" s="644"/>
      <c r="DG28" s="644"/>
      <c r="DH28" s="644"/>
      <c r="DI28" s="644"/>
      <c r="DJ28" s="644"/>
      <c r="DK28" s="645"/>
      <c r="DL28" s="649">
        <v>190519</v>
      </c>
      <c r="DM28" s="644"/>
      <c r="DN28" s="644"/>
      <c r="DO28" s="644"/>
      <c r="DP28" s="644"/>
      <c r="DQ28" s="644"/>
      <c r="DR28" s="644"/>
      <c r="DS28" s="644"/>
      <c r="DT28" s="644"/>
      <c r="DU28" s="644"/>
      <c r="DV28" s="645"/>
      <c r="DW28" s="646">
        <v>15.8</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96196</v>
      </c>
      <c r="S29" s="644"/>
      <c r="T29" s="644"/>
      <c r="U29" s="644"/>
      <c r="V29" s="644"/>
      <c r="W29" s="644"/>
      <c r="X29" s="644"/>
      <c r="Y29" s="645"/>
      <c r="Z29" s="703">
        <v>3.9</v>
      </c>
      <c r="AA29" s="703"/>
      <c r="AB29" s="703"/>
      <c r="AC29" s="703"/>
      <c r="AD29" s="704" t="s">
        <v>120</v>
      </c>
      <c r="AE29" s="704"/>
      <c r="AF29" s="704"/>
      <c r="AG29" s="704"/>
      <c r="AH29" s="704"/>
      <c r="AI29" s="704"/>
      <c r="AJ29" s="704"/>
      <c r="AK29" s="704"/>
      <c r="AL29" s="646" t="s">
        <v>168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196079</v>
      </c>
      <c r="CS29" s="642"/>
      <c r="CT29" s="642"/>
      <c r="CU29" s="642"/>
      <c r="CV29" s="642"/>
      <c r="CW29" s="642"/>
      <c r="CX29" s="642"/>
      <c r="CY29" s="643"/>
      <c r="CZ29" s="646">
        <v>8.1999999999999993</v>
      </c>
      <c r="DA29" s="675"/>
      <c r="DB29" s="675"/>
      <c r="DC29" s="676"/>
      <c r="DD29" s="649">
        <v>190519</v>
      </c>
      <c r="DE29" s="642"/>
      <c r="DF29" s="642"/>
      <c r="DG29" s="642"/>
      <c r="DH29" s="642"/>
      <c r="DI29" s="642"/>
      <c r="DJ29" s="642"/>
      <c r="DK29" s="643"/>
      <c r="DL29" s="649">
        <v>190519</v>
      </c>
      <c r="DM29" s="642"/>
      <c r="DN29" s="642"/>
      <c r="DO29" s="642"/>
      <c r="DP29" s="642"/>
      <c r="DQ29" s="642"/>
      <c r="DR29" s="642"/>
      <c r="DS29" s="642"/>
      <c r="DT29" s="642"/>
      <c r="DU29" s="642"/>
      <c r="DV29" s="643"/>
      <c r="DW29" s="646">
        <v>15.8</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9612</v>
      </c>
      <c r="S30" s="644"/>
      <c r="T30" s="644"/>
      <c r="U30" s="644"/>
      <c r="V30" s="644"/>
      <c r="W30" s="644"/>
      <c r="X30" s="644"/>
      <c r="Y30" s="645"/>
      <c r="Z30" s="703">
        <v>0.4</v>
      </c>
      <c r="AA30" s="703"/>
      <c r="AB30" s="703"/>
      <c r="AC30" s="703"/>
      <c r="AD30" s="704">
        <v>1841</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176</v>
      </c>
      <c r="AY30" s="741"/>
      <c r="AZ30" s="741"/>
      <c r="BA30" s="741"/>
      <c r="BB30" s="741"/>
      <c r="BC30" s="741"/>
      <c r="BD30" s="741"/>
      <c r="BE30" s="741"/>
      <c r="BF30" s="742"/>
      <c r="BG30" s="721">
        <v>99.3</v>
      </c>
      <c r="BH30" s="722"/>
      <c r="BI30" s="722"/>
      <c r="BJ30" s="722"/>
      <c r="BK30" s="722"/>
      <c r="BL30" s="722"/>
      <c r="BM30" s="723">
        <v>97.4</v>
      </c>
      <c r="BN30" s="722"/>
      <c r="BO30" s="722"/>
      <c r="BP30" s="722"/>
      <c r="BQ30" s="724"/>
      <c r="BR30" s="721">
        <v>99.1</v>
      </c>
      <c r="BS30" s="722"/>
      <c r="BT30" s="722"/>
      <c r="BU30" s="722"/>
      <c r="BV30" s="722"/>
      <c r="BW30" s="722"/>
      <c r="BX30" s="723">
        <v>96.8</v>
      </c>
      <c r="BY30" s="722"/>
      <c r="BZ30" s="722"/>
      <c r="CA30" s="722"/>
      <c r="CB30" s="724"/>
      <c r="CD30" s="727"/>
      <c r="CE30" s="728"/>
      <c r="CF30" s="685" t="s">
        <v>303</v>
      </c>
      <c r="CG30" s="682"/>
      <c r="CH30" s="682"/>
      <c r="CI30" s="682"/>
      <c r="CJ30" s="682"/>
      <c r="CK30" s="682"/>
      <c r="CL30" s="682"/>
      <c r="CM30" s="682"/>
      <c r="CN30" s="682"/>
      <c r="CO30" s="682"/>
      <c r="CP30" s="682"/>
      <c r="CQ30" s="683"/>
      <c r="CR30" s="641">
        <v>184649</v>
      </c>
      <c r="CS30" s="644"/>
      <c r="CT30" s="644"/>
      <c r="CU30" s="644"/>
      <c r="CV30" s="644"/>
      <c r="CW30" s="644"/>
      <c r="CX30" s="644"/>
      <c r="CY30" s="645"/>
      <c r="CZ30" s="646">
        <v>7.8</v>
      </c>
      <c r="DA30" s="675"/>
      <c r="DB30" s="675"/>
      <c r="DC30" s="676"/>
      <c r="DD30" s="649">
        <v>179089</v>
      </c>
      <c r="DE30" s="644"/>
      <c r="DF30" s="644"/>
      <c r="DG30" s="644"/>
      <c r="DH30" s="644"/>
      <c r="DI30" s="644"/>
      <c r="DJ30" s="644"/>
      <c r="DK30" s="645"/>
      <c r="DL30" s="649">
        <v>179089</v>
      </c>
      <c r="DM30" s="644"/>
      <c r="DN30" s="644"/>
      <c r="DO30" s="644"/>
      <c r="DP30" s="644"/>
      <c r="DQ30" s="644"/>
      <c r="DR30" s="644"/>
      <c r="DS30" s="644"/>
      <c r="DT30" s="644"/>
      <c r="DU30" s="644"/>
      <c r="DV30" s="645"/>
      <c r="DW30" s="646">
        <v>14.8</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17002</v>
      </c>
      <c r="S31" s="644"/>
      <c r="T31" s="644"/>
      <c r="U31" s="644"/>
      <c r="V31" s="644"/>
      <c r="W31" s="644"/>
      <c r="X31" s="644"/>
      <c r="Y31" s="645"/>
      <c r="Z31" s="703">
        <v>0.7</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99.6</v>
      </c>
      <c r="BH31" s="642"/>
      <c r="BI31" s="642"/>
      <c r="BJ31" s="642"/>
      <c r="BK31" s="642"/>
      <c r="BL31" s="642"/>
      <c r="BM31" s="647">
        <v>97.3</v>
      </c>
      <c r="BN31" s="720"/>
      <c r="BO31" s="720"/>
      <c r="BP31" s="720"/>
      <c r="BQ31" s="681"/>
      <c r="BR31" s="719">
        <v>99.7</v>
      </c>
      <c r="BS31" s="642"/>
      <c r="BT31" s="642"/>
      <c r="BU31" s="642"/>
      <c r="BV31" s="642"/>
      <c r="BW31" s="642"/>
      <c r="BX31" s="647">
        <v>97.5</v>
      </c>
      <c r="BY31" s="720"/>
      <c r="BZ31" s="720"/>
      <c r="CA31" s="720"/>
      <c r="CB31" s="681"/>
      <c r="CD31" s="727"/>
      <c r="CE31" s="728"/>
      <c r="CF31" s="685" t="s">
        <v>307</v>
      </c>
      <c r="CG31" s="682"/>
      <c r="CH31" s="682"/>
      <c r="CI31" s="682"/>
      <c r="CJ31" s="682"/>
      <c r="CK31" s="682"/>
      <c r="CL31" s="682"/>
      <c r="CM31" s="682"/>
      <c r="CN31" s="682"/>
      <c r="CO31" s="682"/>
      <c r="CP31" s="682"/>
      <c r="CQ31" s="683"/>
      <c r="CR31" s="641">
        <v>11430</v>
      </c>
      <c r="CS31" s="642"/>
      <c r="CT31" s="642"/>
      <c r="CU31" s="642"/>
      <c r="CV31" s="642"/>
      <c r="CW31" s="642"/>
      <c r="CX31" s="642"/>
      <c r="CY31" s="643"/>
      <c r="CZ31" s="646">
        <v>0.5</v>
      </c>
      <c r="DA31" s="675"/>
      <c r="DB31" s="675"/>
      <c r="DC31" s="676"/>
      <c r="DD31" s="649">
        <v>11430</v>
      </c>
      <c r="DE31" s="642"/>
      <c r="DF31" s="642"/>
      <c r="DG31" s="642"/>
      <c r="DH31" s="642"/>
      <c r="DI31" s="642"/>
      <c r="DJ31" s="642"/>
      <c r="DK31" s="643"/>
      <c r="DL31" s="649">
        <v>11430</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424854</v>
      </c>
      <c r="S32" s="644"/>
      <c r="T32" s="644"/>
      <c r="U32" s="644"/>
      <c r="V32" s="644"/>
      <c r="W32" s="644"/>
      <c r="X32" s="644"/>
      <c r="Y32" s="645"/>
      <c r="Z32" s="703">
        <v>17.2</v>
      </c>
      <c r="AA32" s="703"/>
      <c r="AB32" s="703"/>
      <c r="AC32" s="703"/>
      <c r="AD32" s="704" t="s">
        <v>120</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v>
      </c>
      <c r="BH32" s="657"/>
      <c r="BI32" s="657"/>
      <c r="BJ32" s="657"/>
      <c r="BK32" s="657"/>
      <c r="BL32" s="657"/>
      <c r="BM32" s="701">
        <v>96.9</v>
      </c>
      <c r="BN32" s="657"/>
      <c r="BO32" s="657"/>
      <c r="BP32" s="657"/>
      <c r="BQ32" s="694"/>
      <c r="BR32" s="718">
        <v>98.1</v>
      </c>
      <c r="BS32" s="657"/>
      <c r="BT32" s="657"/>
      <c r="BU32" s="657"/>
      <c r="BV32" s="657"/>
      <c r="BW32" s="657"/>
      <c r="BX32" s="701">
        <v>94.7</v>
      </c>
      <c r="BY32" s="657"/>
      <c r="BZ32" s="657"/>
      <c r="CA32" s="657"/>
      <c r="CB32" s="694"/>
      <c r="CD32" s="729"/>
      <c r="CE32" s="730"/>
      <c r="CF32" s="685" t="s">
        <v>310</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120</v>
      </c>
      <c r="DE32" s="644"/>
      <c r="DF32" s="644"/>
      <c r="DG32" s="644"/>
      <c r="DH32" s="644"/>
      <c r="DI32" s="644"/>
      <c r="DJ32" s="644"/>
      <c r="DK32" s="645"/>
      <c r="DL32" s="649" t="s">
        <v>224</v>
      </c>
      <c r="DM32" s="644"/>
      <c r="DN32" s="644"/>
      <c r="DO32" s="644"/>
      <c r="DP32" s="644"/>
      <c r="DQ32" s="644"/>
      <c r="DR32" s="644"/>
      <c r="DS32" s="644"/>
      <c r="DT32" s="644"/>
      <c r="DU32" s="644"/>
      <c r="DV32" s="645"/>
      <c r="DW32" s="646" t="s">
        <v>224</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41598</v>
      </c>
      <c r="S33" s="644"/>
      <c r="T33" s="644"/>
      <c r="U33" s="644"/>
      <c r="V33" s="644"/>
      <c r="W33" s="644"/>
      <c r="X33" s="644"/>
      <c r="Y33" s="645"/>
      <c r="Z33" s="703">
        <v>1.7</v>
      </c>
      <c r="AA33" s="703"/>
      <c r="AB33" s="703"/>
      <c r="AC33" s="703"/>
      <c r="AD33" s="704" t="s">
        <v>224</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1028628</v>
      </c>
      <c r="CS33" s="642"/>
      <c r="CT33" s="642"/>
      <c r="CU33" s="642"/>
      <c r="CV33" s="642"/>
      <c r="CW33" s="642"/>
      <c r="CX33" s="642"/>
      <c r="CY33" s="643"/>
      <c r="CZ33" s="646">
        <v>43.3</v>
      </c>
      <c r="DA33" s="675"/>
      <c r="DB33" s="675"/>
      <c r="DC33" s="676"/>
      <c r="DD33" s="649">
        <v>923694</v>
      </c>
      <c r="DE33" s="642"/>
      <c r="DF33" s="642"/>
      <c r="DG33" s="642"/>
      <c r="DH33" s="642"/>
      <c r="DI33" s="642"/>
      <c r="DJ33" s="642"/>
      <c r="DK33" s="643"/>
      <c r="DL33" s="649">
        <v>555658</v>
      </c>
      <c r="DM33" s="642"/>
      <c r="DN33" s="642"/>
      <c r="DO33" s="642"/>
      <c r="DP33" s="642"/>
      <c r="DQ33" s="642"/>
      <c r="DR33" s="642"/>
      <c r="DS33" s="642"/>
      <c r="DT33" s="642"/>
      <c r="DU33" s="642"/>
      <c r="DV33" s="643"/>
      <c r="DW33" s="646">
        <v>46</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33209</v>
      </c>
      <c r="S34" s="644"/>
      <c r="T34" s="644"/>
      <c r="U34" s="644"/>
      <c r="V34" s="644"/>
      <c r="W34" s="644"/>
      <c r="X34" s="644"/>
      <c r="Y34" s="645"/>
      <c r="Z34" s="703">
        <v>1.3</v>
      </c>
      <c r="AA34" s="703"/>
      <c r="AB34" s="703"/>
      <c r="AC34" s="703"/>
      <c r="AD34" s="704">
        <v>876</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384927</v>
      </c>
      <c r="CS34" s="644"/>
      <c r="CT34" s="644"/>
      <c r="CU34" s="644"/>
      <c r="CV34" s="644"/>
      <c r="CW34" s="644"/>
      <c r="CX34" s="644"/>
      <c r="CY34" s="645"/>
      <c r="CZ34" s="646">
        <v>16.2</v>
      </c>
      <c r="DA34" s="675"/>
      <c r="DB34" s="675"/>
      <c r="DC34" s="676"/>
      <c r="DD34" s="649">
        <v>339026</v>
      </c>
      <c r="DE34" s="644"/>
      <c r="DF34" s="644"/>
      <c r="DG34" s="644"/>
      <c r="DH34" s="644"/>
      <c r="DI34" s="644"/>
      <c r="DJ34" s="644"/>
      <c r="DK34" s="645"/>
      <c r="DL34" s="649">
        <v>226511</v>
      </c>
      <c r="DM34" s="644"/>
      <c r="DN34" s="644"/>
      <c r="DO34" s="644"/>
      <c r="DP34" s="644"/>
      <c r="DQ34" s="644"/>
      <c r="DR34" s="644"/>
      <c r="DS34" s="644"/>
      <c r="DT34" s="644"/>
      <c r="DU34" s="644"/>
      <c r="DV34" s="645"/>
      <c r="DW34" s="646">
        <v>18.7</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368336</v>
      </c>
      <c r="S35" s="644"/>
      <c r="T35" s="644"/>
      <c r="U35" s="644"/>
      <c r="V35" s="644"/>
      <c r="W35" s="644"/>
      <c r="X35" s="644"/>
      <c r="Y35" s="645"/>
      <c r="Z35" s="703">
        <v>14.9</v>
      </c>
      <c r="AA35" s="703"/>
      <c r="AB35" s="703"/>
      <c r="AC35" s="703"/>
      <c r="AD35" s="704" t="s">
        <v>120</v>
      </c>
      <c r="AE35" s="704"/>
      <c r="AF35" s="704"/>
      <c r="AG35" s="704"/>
      <c r="AH35" s="704"/>
      <c r="AI35" s="704"/>
      <c r="AJ35" s="704"/>
      <c r="AK35" s="704"/>
      <c r="AL35" s="646" t="s">
        <v>224</v>
      </c>
      <c r="AM35" s="647"/>
      <c r="AN35" s="647"/>
      <c r="AO35" s="705"/>
      <c r="AP35" s="214"/>
      <c r="AQ35" s="709" t="s">
        <v>318</v>
      </c>
      <c r="AR35" s="710"/>
      <c r="AS35" s="710"/>
      <c r="AT35" s="710"/>
      <c r="AU35" s="710"/>
      <c r="AV35" s="710"/>
      <c r="AW35" s="710"/>
      <c r="AX35" s="710"/>
      <c r="AY35" s="711"/>
      <c r="AZ35" s="706">
        <v>246506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1786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43307</v>
      </c>
      <c r="CS35" s="642"/>
      <c r="CT35" s="642"/>
      <c r="CU35" s="642"/>
      <c r="CV35" s="642"/>
      <c r="CW35" s="642"/>
      <c r="CX35" s="642"/>
      <c r="CY35" s="643"/>
      <c r="CZ35" s="646">
        <v>1.8</v>
      </c>
      <c r="DA35" s="675"/>
      <c r="DB35" s="675"/>
      <c r="DC35" s="676"/>
      <c r="DD35" s="649">
        <v>39880</v>
      </c>
      <c r="DE35" s="642"/>
      <c r="DF35" s="642"/>
      <c r="DG35" s="642"/>
      <c r="DH35" s="642"/>
      <c r="DI35" s="642"/>
      <c r="DJ35" s="642"/>
      <c r="DK35" s="643"/>
      <c r="DL35" s="649">
        <v>39337</v>
      </c>
      <c r="DM35" s="642"/>
      <c r="DN35" s="642"/>
      <c r="DO35" s="642"/>
      <c r="DP35" s="642"/>
      <c r="DQ35" s="642"/>
      <c r="DR35" s="642"/>
      <c r="DS35" s="642"/>
      <c r="DT35" s="642"/>
      <c r="DU35" s="642"/>
      <c r="DV35" s="643"/>
      <c r="DW35" s="646">
        <v>3.3</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85199</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-2120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237043</v>
      </c>
      <c r="CS36" s="644"/>
      <c r="CT36" s="644"/>
      <c r="CU36" s="644"/>
      <c r="CV36" s="644"/>
      <c r="CW36" s="644"/>
      <c r="CX36" s="644"/>
      <c r="CY36" s="645"/>
      <c r="CZ36" s="646">
        <v>10</v>
      </c>
      <c r="DA36" s="675"/>
      <c r="DB36" s="675"/>
      <c r="DC36" s="676"/>
      <c r="DD36" s="649">
        <v>199796</v>
      </c>
      <c r="DE36" s="644"/>
      <c r="DF36" s="644"/>
      <c r="DG36" s="644"/>
      <c r="DH36" s="644"/>
      <c r="DI36" s="644"/>
      <c r="DJ36" s="644"/>
      <c r="DK36" s="645"/>
      <c r="DL36" s="649">
        <v>120746</v>
      </c>
      <c r="DM36" s="644"/>
      <c r="DN36" s="644"/>
      <c r="DO36" s="644"/>
      <c r="DP36" s="644"/>
      <c r="DQ36" s="644"/>
      <c r="DR36" s="644"/>
      <c r="DS36" s="644"/>
      <c r="DT36" s="644"/>
      <c r="DU36" s="644"/>
      <c r="DV36" s="645"/>
      <c r="DW36" s="646">
        <v>10</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41436</v>
      </c>
      <c r="S37" s="644"/>
      <c r="T37" s="644"/>
      <c r="U37" s="644"/>
      <c r="V37" s="644"/>
      <c r="W37" s="644"/>
      <c r="X37" s="644"/>
      <c r="Y37" s="645"/>
      <c r="Z37" s="703">
        <v>1.7</v>
      </c>
      <c r="AA37" s="703"/>
      <c r="AB37" s="703"/>
      <c r="AC37" s="703"/>
      <c r="AD37" s="704" t="s">
        <v>224</v>
      </c>
      <c r="AE37" s="704"/>
      <c r="AF37" s="704"/>
      <c r="AG37" s="704"/>
      <c r="AH37" s="704"/>
      <c r="AI37" s="704"/>
      <c r="AJ37" s="704"/>
      <c r="AK37" s="704"/>
      <c r="AL37" s="646" t="s">
        <v>224</v>
      </c>
      <c r="AM37" s="647"/>
      <c r="AN37" s="647"/>
      <c r="AO37" s="705"/>
      <c r="AQ37" s="678" t="s">
        <v>326</v>
      </c>
      <c r="AR37" s="679"/>
      <c r="AS37" s="679"/>
      <c r="AT37" s="679"/>
      <c r="AU37" s="679"/>
      <c r="AV37" s="679"/>
      <c r="AW37" s="679"/>
      <c r="AX37" s="679"/>
      <c r="AY37" s="680"/>
      <c r="AZ37" s="641">
        <v>48455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238</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61783</v>
      </c>
      <c r="CS37" s="642"/>
      <c r="CT37" s="642"/>
      <c r="CU37" s="642"/>
      <c r="CV37" s="642"/>
      <c r="CW37" s="642"/>
      <c r="CX37" s="642"/>
      <c r="CY37" s="643"/>
      <c r="CZ37" s="646">
        <v>2.6</v>
      </c>
      <c r="DA37" s="675"/>
      <c r="DB37" s="675"/>
      <c r="DC37" s="676"/>
      <c r="DD37" s="649">
        <v>61783</v>
      </c>
      <c r="DE37" s="642"/>
      <c r="DF37" s="642"/>
      <c r="DG37" s="642"/>
      <c r="DH37" s="642"/>
      <c r="DI37" s="642"/>
      <c r="DJ37" s="642"/>
      <c r="DK37" s="643"/>
      <c r="DL37" s="649">
        <v>60152</v>
      </c>
      <c r="DM37" s="642"/>
      <c r="DN37" s="642"/>
      <c r="DO37" s="642"/>
      <c r="DP37" s="642"/>
      <c r="DQ37" s="642"/>
      <c r="DR37" s="642"/>
      <c r="DS37" s="642"/>
      <c r="DT37" s="642"/>
      <c r="DU37" s="642"/>
      <c r="DV37" s="643"/>
      <c r="DW37" s="646">
        <v>5</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2466443</v>
      </c>
      <c r="S38" s="693"/>
      <c r="T38" s="693"/>
      <c r="U38" s="693"/>
      <c r="V38" s="693"/>
      <c r="W38" s="693"/>
      <c r="X38" s="693"/>
      <c r="Y38" s="698"/>
      <c r="Z38" s="699">
        <v>100</v>
      </c>
      <c r="AA38" s="699"/>
      <c r="AB38" s="699"/>
      <c r="AC38" s="699"/>
      <c r="AD38" s="700">
        <v>1166771</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224</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397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246506</v>
      </c>
      <c r="CS38" s="644"/>
      <c r="CT38" s="644"/>
      <c r="CU38" s="644"/>
      <c r="CV38" s="644"/>
      <c r="CW38" s="644"/>
      <c r="CX38" s="644"/>
      <c r="CY38" s="645"/>
      <c r="CZ38" s="646">
        <v>10.4</v>
      </c>
      <c r="DA38" s="675"/>
      <c r="DB38" s="675"/>
      <c r="DC38" s="676"/>
      <c r="DD38" s="649">
        <v>233558</v>
      </c>
      <c r="DE38" s="644"/>
      <c r="DF38" s="644"/>
      <c r="DG38" s="644"/>
      <c r="DH38" s="644"/>
      <c r="DI38" s="644"/>
      <c r="DJ38" s="644"/>
      <c r="DK38" s="645"/>
      <c r="DL38" s="649">
        <v>169064</v>
      </c>
      <c r="DM38" s="644"/>
      <c r="DN38" s="644"/>
      <c r="DO38" s="644"/>
      <c r="DP38" s="644"/>
      <c r="DQ38" s="644"/>
      <c r="DR38" s="644"/>
      <c r="DS38" s="644"/>
      <c r="DT38" s="644"/>
      <c r="DU38" s="644"/>
      <c r="DV38" s="645"/>
      <c r="DW38" s="646">
        <v>14</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111105</v>
      </c>
      <c r="CS39" s="642"/>
      <c r="CT39" s="642"/>
      <c r="CU39" s="642"/>
      <c r="CV39" s="642"/>
      <c r="CW39" s="642"/>
      <c r="CX39" s="642"/>
      <c r="CY39" s="643"/>
      <c r="CZ39" s="646">
        <v>4.7</v>
      </c>
      <c r="DA39" s="675"/>
      <c r="DB39" s="675"/>
      <c r="DC39" s="676"/>
      <c r="DD39" s="649">
        <v>109087</v>
      </c>
      <c r="DE39" s="642"/>
      <c r="DF39" s="642"/>
      <c r="DG39" s="642"/>
      <c r="DH39" s="642"/>
      <c r="DI39" s="642"/>
      <c r="DJ39" s="642"/>
      <c r="DK39" s="643"/>
      <c r="DL39" s="649" t="s">
        <v>120</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38686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5740</v>
      </c>
      <c r="CS40" s="644"/>
      <c r="CT40" s="644"/>
      <c r="CU40" s="644"/>
      <c r="CV40" s="644"/>
      <c r="CW40" s="644"/>
      <c r="CX40" s="644"/>
      <c r="CY40" s="645"/>
      <c r="CZ40" s="646">
        <v>0.2</v>
      </c>
      <c r="DA40" s="675"/>
      <c r="DB40" s="675"/>
      <c r="DC40" s="676"/>
      <c r="DD40" s="649">
        <v>2347</v>
      </c>
      <c r="DE40" s="644"/>
      <c r="DF40" s="644"/>
      <c r="DG40" s="644"/>
      <c r="DH40" s="644"/>
      <c r="DI40" s="644"/>
      <c r="DJ40" s="644"/>
      <c r="DK40" s="645"/>
      <c r="DL40" s="649" t="s">
        <v>120</v>
      </c>
      <c r="DM40" s="644"/>
      <c r="DN40" s="644"/>
      <c r="DO40" s="644"/>
      <c r="DP40" s="644"/>
      <c r="DQ40" s="644"/>
      <c r="DR40" s="644"/>
      <c r="DS40" s="644"/>
      <c r="DT40" s="644"/>
      <c r="DU40" s="644"/>
      <c r="DV40" s="645"/>
      <c r="DW40" s="646" t="s">
        <v>224</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74166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274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632321</v>
      </c>
      <c r="CS42" s="644"/>
      <c r="CT42" s="644"/>
      <c r="CU42" s="644"/>
      <c r="CV42" s="644"/>
      <c r="CW42" s="644"/>
      <c r="CX42" s="644"/>
      <c r="CY42" s="645"/>
      <c r="CZ42" s="646">
        <v>26.6</v>
      </c>
      <c r="DA42" s="647"/>
      <c r="DB42" s="647"/>
      <c r="DC42" s="648"/>
      <c r="DD42" s="649">
        <v>265915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18416</v>
      </c>
      <c r="CS43" s="642"/>
      <c r="CT43" s="642"/>
      <c r="CU43" s="642"/>
      <c r="CV43" s="642"/>
      <c r="CW43" s="642"/>
      <c r="CX43" s="642"/>
      <c r="CY43" s="643"/>
      <c r="CZ43" s="646">
        <v>0.8</v>
      </c>
      <c r="DA43" s="675"/>
      <c r="DB43" s="675"/>
      <c r="DC43" s="676"/>
      <c r="DD43" s="649">
        <v>18416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632321</v>
      </c>
      <c r="CS44" s="644"/>
      <c r="CT44" s="644"/>
      <c r="CU44" s="644"/>
      <c r="CV44" s="644"/>
      <c r="CW44" s="644"/>
      <c r="CX44" s="644"/>
      <c r="CY44" s="645"/>
      <c r="CZ44" s="646">
        <v>26.6</v>
      </c>
      <c r="DA44" s="647"/>
      <c r="DB44" s="647"/>
      <c r="DC44" s="648"/>
      <c r="DD44" s="649">
        <v>265915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29584</v>
      </c>
      <c r="CS45" s="642"/>
      <c r="CT45" s="642"/>
      <c r="CU45" s="642"/>
      <c r="CV45" s="642"/>
      <c r="CW45" s="642"/>
      <c r="CX45" s="642"/>
      <c r="CY45" s="643"/>
      <c r="CZ45" s="646">
        <v>1.2</v>
      </c>
      <c r="DA45" s="675"/>
      <c r="DB45" s="675"/>
      <c r="DC45" s="676"/>
      <c r="DD45" s="649">
        <v>1894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577245</v>
      </c>
      <c r="CS46" s="644"/>
      <c r="CT46" s="644"/>
      <c r="CU46" s="644"/>
      <c r="CV46" s="644"/>
      <c r="CW46" s="644"/>
      <c r="CX46" s="644"/>
      <c r="CY46" s="645"/>
      <c r="CZ46" s="646">
        <v>24.3</v>
      </c>
      <c r="DA46" s="647"/>
      <c r="DB46" s="647"/>
      <c r="DC46" s="648"/>
      <c r="DD46" s="649">
        <v>261529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224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224</v>
      </c>
      <c r="CS48" s="644"/>
      <c r="CT48" s="644"/>
      <c r="CU48" s="644"/>
      <c r="CV48" s="644"/>
      <c r="CW48" s="644"/>
      <c r="CX48" s="644"/>
      <c r="CY48" s="645"/>
      <c r="CZ48" s="646" t="s">
        <v>120</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2377169</v>
      </c>
      <c r="CS49" s="657"/>
      <c r="CT49" s="657"/>
      <c r="CU49" s="657"/>
      <c r="CV49" s="657"/>
      <c r="CW49" s="657"/>
      <c r="CX49" s="657"/>
      <c r="CY49" s="658"/>
      <c r="CZ49" s="659">
        <v>100</v>
      </c>
      <c r="DA49" s="660"/>
      <c r="DB49" s="660"/>
      <c r="DC49" s="661"/>
      <c r="DD49" s="662">
        <v>1785638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9MnDkmWRyGFAmZA3ve1hBlYBD1QLRJjDovG0R0cGu6Jk0/ny/k8+SeEKp7Ovs1txd2Tp2KVfp5HQNjT34h/5A==" saltValue="pqU5RCZ78pnI4k8QgZ3E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f>ROUND(2466443/1000,0)</f>
        <v>2466</v>
      </c>
      <c r="R7" s="1174"/>
      <c r="S7" s="1174"/>
      <c r="T7" s="1174"/>
      <c r="U7" s="1174"/>
      <c r="V7" s="1174">
        <f>ROUND(2377169/1000,0)</f>
        <v>2377</v>
      </c>
      <c r="W7" s="1174"/>
      <c r="X7" s="1174"/>
      <c r="Y7" s="1174"/>
      <c r="Z7" s="1174"/>
      <c r="AA7" s="1174">
        <f>Q7-V7</f>
        <v>89</v>
      </c>
      <c r="AB7" s="1174"/>
      <c r="AC7" s="1174"/>
      <c r="AD7" s="1174"/>
      <c r="AE7" s="1175"/>
      <c r="AF7" s="1176">
        <v>79</v>
      </c>
      <c r="AG7" s="1177"/>
      <c r="AH7" s="1177"/>
      <c r="AI7" s="1177"/>
      <c r="AJ7" s="1178"/>
      <c r="AK7" s="1160">
        <f>ROUND(424854/1000,0)</f>
        <v>425</v>
      </c>
      <c r="AL7" s="1161"/>
      <c r="AM7" s="1161"/>
      <c r="AN7" s="1161"/>
      <c r="AO7" s="1161"/>
      <c r="AP7" s="1161">
        <f>ROUND(2039646/1000,0)</f>
        <v>2040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-22</v>
      </c>
      <c r="CI7" s="1158"/>
      <c r="CJ7" s="1158"/>
      <c r="CK7" s="1158"/>
      <c r="CL7" s="1159"/>
      <c r="CM7" s="1157">
        <v>32</v>
      </c>
      <c r="CN7" s="1158"/>
      <c r="CO7" s="1158"/>
      <c r="CP7" s="1158"/>
      <c r="CQ7" s="1159"/>
      <c r="CR7" s="1157">
        <v>10</v>
      </c>
      <c r="CS7" s="1158"/>
      <c r="CT7" s="1158"/>
      <c r="CU7" s="1158"/>
      <c r="CV7" s="1159"/>
      <c r="CW7" s="1157">
        <v>36</v>
      </c>
      <c r="CX7" s="1158"/>
      <c r="CY7" s="1158"/>
      <c r="CZ7" s="1158"/>
      <c r="DA7" s="1159"/>
      <c r="DB7" s="1157" t="s">
        <v>565</v>
      </c>
      <c r="DC7" s="1158"/>
      <c r="DD7" s="1158"/>
      <c r="DE7" s="1158"/>
      <c r="DF7" s="1159"/>
      <c r="DG7" s="1157" t="s">
        <v>566</v>
      </c>
      <c r="DH7" s="1158"/>
      <c r="DI7" s="1158"/>
      <c r="DJ7" s="1158"/>
      <c r="DK7" s="1159"/>
      <c r="DL7" s="1157" t="s">
        <v>566</v>
      </c>
      <c r="DM7" s="1158"/>
      <c r="DN7" s="1158"/>
      <c r="DO7" s="1158"/>
      <c r="DP7" s="1159"/>
      <c r="DQ7" s="1157" t="s">
        <v>566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2466</v>
      </c>
      <c r="R23" s="1138"/>
      <c r="S23" s="1138"/>
      <c r="T23" s="1138"/>
      <c r="U23" s="1138"/>
      <c r="V23" s="1138">
        <v>2377</v>
      </c>
      <c r="W23" s="1138"/>
      <c r="X23" s="1138"/>
      <c r="Y23" s="1138"/>
      <c r="Z23" s="1138"/>
      <c r="AA23" s="1138">
        <v>89</v>
      </c>
      <c r="AB23" s="1138"/>
      <c r="AC23" s="1138"/>
      <c r="AD23" s="1138"/>
      <c r="AE23" s="1139"/>
      <c r="AF23" s="1140">
        <v>79</v>
      </c>
      <c r="AG23" s="1138"/>
      <c r="AH23" s="1138"/>
      <c r="AI23" s="1138"/>
      <c r="AJ23" s="1141"/>
      <c r="AK23" s="1142"/>
      <c r="AL23" s="1143"/>
      <c r="AM23" s="1143"/>
      <c r="AN23" s="1143"/>
      <c r="AO23" s="1143"/>
      <c r="AP23" s="1138">
        <v>2040</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235</v>
      </c>
      <c r="R28" s="1123"/>
      <c r="S28" s="1123"/>
      <c r="T28" s="1123"/>
      <c r="U28" s="1123"/>
      <c r="V28" s="1123">
        <f>ROUND(233123/1000,0)</f>
        <v>233</v>
      </c>
      <c r="W28" s="1123"/>
      <c r="X28" s="1123"/>
      <c r="Y28" s="1123"/>
      <c r="Z28" s="1123"/>
      <c r="AA28" s="1123">
        <f t="shared" ref="AA28:AA32" si="0">Q28-V28</f>
        <v>2</v>
      </c>
      <c r="AB28" s="1123"/>
      <c r="AC28" s="1123"/>
      <c r="AD28" s="1123"/>
      <c r="AE28" s="1124"/>
      <c r="AF28" s="1125">
        <v>2</v>
      </c>
      <c r="AG28" s="1123"/>
      <c r="AH28" s="1123"/>
      <c r="AI28" s="1123"/>
      <c r="AJ28" s="1126"/>
      <c r="AK28" s="1127">
        <f>ROUND(38686/1000,0)</f>
        <v>39</v>
      </c>
      <c r="AL28" s="1115"/>
      <c r="AM28" s="1115"/>
      <c r="AN28" s="1115"/>
      <c r="AO28" s="1115"/>
      <c r="AP28" s="1115" t="s">
        <v>561</v>
      </c>
      <c r="AQ28" s="1115"/>
      <c r="AR28" s="1115"/>
      <c r="AS28" s="1115"/>
      <c r="AT28" s="1115"/>
      <c r="AU28" s="1115" t="s">
        <v>501</v>
      </c>
      <c r="AV28" s="1115"/>
      <c r="AW28" s="1115"/>
      <c r="AX28" s="1115"/>
      <c r="AY28" s="1115"/>
      <c r="AZ28" s="1116" t="s">
        <v>501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f>ROUND(250846/1000,0)</f>
        <v>251</v>
      </c>
      <c r="R29" s="1113"/>
      <c r="S29" s="1113"/>
      <c r="T29" s="1113"/>
      <c r="U29" s="1113"/>
      <c r="V29" s="1113">
        <f>ROUND(249423/1000,0)</f>
        <v>249</v>
      </c>
      <c r="W29" s="1113"/>
      <c r="X29" s="1113"/>
      <c r="Y29" s="1113"/>
      <c r="Z29" s="1113"/>
      <c r="AA29" s="1113">
        <f t="shared" si="0"/>
        <v>2</v>
      </c>
      <c r="AB29" s="1113"/>
      <c r="AC29" s="1113"/>
      <c r="AD29" s="1113"/>
      <c r="AE29" s="1114"/>
      <c r="AF29" s="1088">
        <v>1</v>
      </c>
      <c r="AG29" s="1089"/>
      <c r="AH29" s="1089"/>
      <c r="AI29" s="1089"/>
      <c r="AJ29" s="1090"/>
      <c r="AK29" s="1049">
        <f>ROUND(44534/1000,0)</f>
        <v>45</v>
      </c>
      <c r="AL29" s="1040"/>
      <c r="AM29" s="1040"/>
      <c r="AN29" s="1040"/>
      <c r="AO29" s="1040"/>
      <c r="AP29" s="1040" t="s">
        <v>562</v>
      </c>
      <c r="AQ29" s="1040"/>
      <c r="AR29" s="1040"/>
      <c r="AS29" s="1040"/>
      <c r="AT29" s="1040"/>
      <c r="AU29" s="1040" t="s">
        <v>563</v>
      </c>
      <c r="AV29" s="1040"/>
      <c r="AW29" s="1040"/>
      <c r="AX29" s="1040"/>
      <c r="AY29" s="1040"/>
      <c r="AZ29" s="1111" t="s">
        <v>563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f>ROUND(16035/1000,0)</f>
        <v>16</v>
      </c>
      <c r="R30" s="1113"/>
      <c r="S30" s="1113"/>
      <c r="T30" s="1113"/>
      <c r="U30" s="1113"/>
      <c r="V30" s="1113">
        <f>ROUND(15863/1000,0)</f>
        <v>16</v>
      </c>
      <c r="W30" s="1113"/>
      <c r="X30" s="1113"/>
      <c r="Y30" s="1113"/>
      <c r="Z30" s="1113"/>
      <c r="AA30" s="1113">
        <f t="shared" si="0"/>
        <v>0</v>
      </c>
      <c r="AB30" s="1113"/>
      <c r="AC30" s="1113"/>
      <c r="AD30" s="1113"/>
      <c r="AE30" s="1114"/>
      <c r="AF30" s="1088">
        <v>0</v>
      </c>
      <c r="AG30" s="1089"/>
      <c r="AH30" s="1089"/>
      <c r="AI30" s="1089"/>
      <c r="AJ30" s="1090"/>
      <c r="AK30" s="1049">
        <f>ROUND(7196/1000,0)</f>
        <v>7</v>
      </c>
      <c r="AL30" s="1040"/>
      <c r="AM30" s="1040"/>
      <c r="AN30" s="1040"/>
      <c r="AO30" s="1040"/>
      <c r="AP30" s="1040" t="s">
        <v>562</v>
      </c>
      <c r="AQ30" s="1040"/>
      <c r="AR30" s="1040"/>
      <c r="AS30" s="1040"/>
      <c r="AT30" s="1040"/>
      <c r="AU30" s="1040" t="s">
        <v>563</v>
      </c>
      <c r="AV30" s="1040"/>
      <c r="AW30" s="1040"/>
      <c r="AX30" s="1040"/>
      <c r="AY30" s="1040"/>
      <c r="AZ30" s="1111" t="s">
        <v>563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f>ROUND(135895/1000,0)</f>
        <v>136</v>
      </c>
      <c r="R31" s="1113"/>
      <c r="S31" s="1113"/>
      <c r="T31" s="1113"/>
      <c r="U31" s="1113"/>
      <c r="V31" s="1113">
        <f>ROUND(133799/1000,0)</f>
        <v>134</v>
      </c>
      <c r="W31" s="1113"/>
      <c r="X31" s="1113"/>
      <c r="Y31" s="1113"/>
      <c r="Z31" s="1113"/>
      <c r="AA31" s="1113">
        <f t="shared" si="0"/>
        <v>2</v>
      </c>
      <c r="AB31" s="1113"/>
      <c r="AC31" s="1113"/>
      <c r="AD31" s="1113"/>
      <c r="AE31" s="1114"/>
      <c r="AF31" s="1088">
        <v>2</v>
      </c>
      <c r="AG31" s="1089"/>
      <c r="AH31" s="1089"/>
      <c r="AI31" s="1089"/>
      <c r="AJ31" s="1090"/>
      <c r="AK31" s="1049">
        <f>ROUND(85199/1000,0)</f>
        <v>85</v>
      </c>
      <c r="AL31" s="1040"/>
      <c r="AM31" s="1040"/>
      <c r="AN31" s="1040"/>
      <c r="AO31" s="1040"/>
      <c r="AP31" s="1040">
        <v>1172</v>
      </c>
      <c r="AQ31" s="1040"/>
      <c r="AR31" s="1040"/>
      <c r="AS31" s="1040"/>
      <c r="AT31" s="1040"/>
      <c r="AU31" s="1040">
        <v>1172</v>
      </c>
      <c r="AV31" s="1040"/>
      <c r="AW31" s="1040"/>
      <c r="AX31" s="1040"/>
      <c r="AY31" s="1040"/>
      <c r="AZ31" s="1111" t="s">
        <v>563</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f>ROUND(77109/1000,0)</f>
        <v>77</v>
      </c>
      <c r="R32" s="1113"/>
      <c r="S32" s="1113"/>
      <c r="T32" s="1113"/>
      <c r="U32" s="1113"/>
      <c r="V32" s="1113">
        <f>ROUND(75374/1000,0)</f>
        <v>75</v>
      </c>
      <c r="W32" s="1113"/>
      <c r="X32" s="1113"/>
      <c r="Y32" s="1113"/>
      <c r="Z32" s="1113"/>
      <c r="AA32" s="1113">
        <f t="shared" si="0"/>
        <v>2</v>
      </c>
      <c r="AB32" s="1113"/>
      <c r="AC32" s="1113"/>
      <c r="AD32" s="1113"/>
      <c r="AE32" s="1114"/>
      <c r="AF32" s="1088">
        <v>2</v>
      </c>
      <c r="AG32" s="1089"/>
      <c r="AH32" s="1089"/>
      <c r="AI32" s="1089"/>
      <c r="AJ32" s="1090"/>
      <c r="AK32" s="1049">
        <f>ROUND(48455/1000,0)</f>
        <v>48</v>
      </c>
      <c r="AL32" s="1040"/>
      <c r="AM32" s="1040"/>
      <c r="AN32" s="1040"/>
      <c r="AO32" s="1040"/>
      <c r="AP32" s="1040">
        <v>372</v>
      </c>
      <c r="AQ32" s="1040"/>
      <c r="AR32" s="1040"/>
      <c r="AS32" s="1040"/>
      <c r="AT32" s="1040"/>
      <c r="AU32" s="1040">
        <v>372</v>
      </c>
      <c r="AV32" s="1040"/>
      <c r="AW32" s="1040"/>
      <c r="AX32" s="1040"/>
      <c r="AY32" s="1040"/>
      <c r="AZ32" s="1111" t="s">
        <v>563</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v>
      </c>
      <c r="AG63" s="1028"/>
      <c r="AH63" s="1028"/>
      <c r="AI63" s="1028"/>
      <c r="AJ63" s="1099"/>
      <c r="AK63" s="1100"/>
      <c r="AL63" s="1032"/>
      <c r="AM63" s="1032"/>
      <c r="AN63" s="1032"/>
      <c r="AO63" s="1032"/>
      <c r="AP63" s="1028">
        <v>1544</v>
      </c>
      <c r="AQ63" s="1028"/>
      <c r="AR63" s="1028"/>
      <c r="AS63" s="1028"/>
      <c r="AT63" s="1028"/>
      <c r="AU63" s="1028">
        <v>1544</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385</v>
      </c>
      <c r="AB66" s="1071"/>
      <c r="AC66" s="1071"/>
      <c r="AD66" s="1071"/>
      <c r="AE66" s="1072"/>
      <c r="AF66" s="1076" t="s">
        <v>404</v>
      </c>
      <c r="AG66" s="1077"/>
      <c r="AH66" s="1077"/>
      <c r="AI66" s="1077"/>
      <c r="AJ66" s="1078"/>
      <c r="AK66" s="1070" t="s">
        <v>387</v>
      </c>
      <c r="AL66" s="1065"/>
      <c r="AM66" s="1065"/>
      <c r="AN66" s="1065"/>
      <c r="AO66" s="1066"/>
      <c r="AP66" s="1070" t="s">
        <v>388</v>
      </c>
      <c r="AQ66" s="1071"/>
      <c r="AR66" s="1071"/>
      <c r="AS66" s="1071"/>
      <c r="AT66" s="1072"/>
      <c r="AU66" s="1070" t="s">
        <v>405</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506</v>
      </c>
      <c r="R68" s="1051"/>
      <c r="S68" s="1051"/>
      <c r="T68" s="1051"/>
      <c r="U68" s="1051"/>
      <c r="V68" s="1051">
        <v>480</v>
      </c>
      <c r="W68" s="1051"/>
      <c r="X68" s="1051"/>
      <c r="Y68" s="1051"/>
      <c r="Z68" s="1051"/>
      <c r="AA68" s="1051">
        <v>26</v>
      </c>
      <c r="AB68" s="1051"/>
      <c r="AC68" s="1051"/>
      <c r="AD68" s="1051"/>
      <c r="AE68" s="1051"/>
      <c r="AF68" s="1051">
        <v>26</v>
      </c>
      <c r="AG68" s="1051"/>
      <c r="AH68" s="1051"/>
      <c r="AI68" s="1051"/>
      <c r="AJ68" s="1051"/>
      <c r="AK68" s="1051">
        <f>ROUND(20000/1000,0)</f>
        <v>20</v>
      </c>
      <c r="AL68" s="1051"/>
      <c r="AM68" s="1051"/>
      <c r="AN68" s="1051"/>
      <c r="AO68" s="1051"/>
      <c r="AP68" s="1051" t="s">
        <v>501</v>
      </c>
      <c r="AQ68" s="1051"/>
      <c r="AR68" s="1051"/>
      <c r="AS68" s="1051"/>
      <c r="AT68" s="1051"/>
      <c r="AU68" s="1051" t="s">
        <v>501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166934</v>
      </c>
      <c r="R69" s="1040"/>
      <c r="S69" s="1040"/>
      <c r="T69" s="1040"/>
      <c r="U69" s="1040"/>
      <c r="V69" s="1040">
        <v>162366</v>
      </c>
      <c r="W69" s="1040"/>
      <c r="X69" s="1040"/>
      <c r="Y69" s="1040"/>
      <c r="Z69" s="1040"/>
      <c r="AA69" s="1040">
        <v>4567</v>
      </c>
      <c r="AB69" s="1040"/>
      <c r="AC69" s="1040"/>
      <c r="AD69" s="1040"/>
      <c r="AE69" s="1040"/>
      <c r="AF69" s="1040">
        <v>4564</v>
      </c>
      <c r="AG69" s="1040"/>
      <c r="AH69" s="1040"/>
      <c r="AI69" s="1040"/>
      <c r="AJ69" s="1040"/>
      <c r="AK69" s="1040">
        <v>2257</v>
      </c>
      <c r="AL69" s="1040"/>
      <c r="AM69" s="1040"/>
      <c r="AN69" s="1040"/>
      <c r="AO69" s="1040"/>
      <c r="AP69" s="1040" t="s">
        <v>501</v>
      </c>
      <c r="AQ69" s="1040"/>
      <c r="AR69" s="1040"/>
      <c r="AS69" s="1040"/>
      <c r="AT69" s="1040"/>
      <c r="AU69" s="1040" t="s">
        <v>501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887</v>
      </c>
      <c r="R70" s="1040"/>
      <c r="S70" s="1040"/>
      <c r="T70" s="1040"/>
      <c r="U70" s="1040"/>
      <c r="V70" s="1040">
        <v>861</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501</v>
      </c>
      <c r="AQ70" s="1040"/>
      <c r="AR70" s="1040"/>
      <c r="AS70" s="1040"/>
      <c r="AT70" s="1040"/>
      <c r="AU70" s="1040" t="s">
        <v>501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361</v>
      </c>
      <c r="R71" s="1040"/>
      <c r="S71" s="1040"/>
      <c r="T71" s="1040"/>
      <c r="U71" s="1040"/>
      <c r="V71" s="1040">
        <v>302</v>
      </c>
      <c r="W71" s="1040"/>
      <c r="X71" s="1040"/>
      <c r="Y71" s="1040"/>
      <c r="Z71" s="1040"/>
      <c r="AA71" s="1040">
        <v>59</v>
      </c>
      <c r="AB71" s="1040"/>
      <c r="AC71" s="1040"/>
      <c r="AD71" s="1040"/>
      <c r="AE71" s="1040"/>
      <c r="AF71" s="1040">
        <v>59</v>
      </c>
      <c r="AG71" s="1040"/>
      <c r="AH71" s="1040"/>
      <c r="AI71" s="1040"/>
      <c r="AJ71" s="1040"/>
      <c r="AK71" s="1040">
        <v>10</v>
      </c>
      <c r="AL71" s="1040"/>
      <c r="AM71" s="1040"/>
      <c r="AN71" s="1040"/>
      <c r="AO71" s="1040"/>
      <c r="AP71" s="1040" t="s">
        <v>580</v>
      </c>
      <c r="AQ71" s="1040"/>
      <c r="AR71" s="1040"/>
      <c r="AS71" s="1040"/>
      <c r="AT71" s="1040"/>
      <c r="AU71" s="1040" t="s">
        <v>581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576</v>
      </c>
      <c r="C72" s="1044"/>
      <c r="D72" s="1044"/>
      <c r="E72" s="1044"/>
      <c r="F72" s="1044"/>
      <c r="G72" s="1044"/>
      <c r="H72" s="1044"/>
      <c r="I72" s="1044"/>
      <c r="J72" s="1044"/>
      <c r="K72" s="1044"/>
      <c r="L72" s="1044"/>
      <c r="M72" s="1044"/>
      <c r="N72" s="1044"/>
      <c r="O72" s="1044"/>
      <c r="P72" s="1045"/>
      <c r="Q72" s="1046">
        <v>176</v>
      </c>
      <c r="R72" s="1040"/>
      <c r="S72" s="1040"/>
      <c r="T72" s="1040"/>
      <c r="U72" s="1040"/>
      <c r="V72" s="1040">
        <v>173</v>
      </c>
      <c r="W72" s="1040"/>
      <c r="X72" s="1040"/>
      <c r="Y72" s="1040"/>
      <c r="Z72" s="1040"/>
      <c r="AA72" s="1040">
        <v>3</v>
      </c>
      <c r="AB72" s="1040"/>
      <c r="AC72" s="1040"/>
      <c r="AD72" s="1040"/>
      <c r="AE72" s="1040"/>
      <c r="AF72" s="1040">
        <v>3</v>
      </c>
      <c r="AG72" s="1040"/>
      <c r="AH72" s="1040"/>
      <c r="AI72" s="1040"/>
      <c r="AJ72" s="1040"/>
      <c r="AK72" s="1040">
        <v>7</v>
      </c>
      <c r="AL72" s="1040"/>
      <c r="AM72" s="1040"/>
      <c r="AN72" s="1040"/>
      <c r="AO72" s="1040"/>
      <c r="AP72" s="1040" t="s">
        <v>581</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577</v>
      </c>
      <c r="C73" s="1044"/>
      <c r="D73" s="1044"/>
      <c r="E73" s="1044"/>
      <c r="F73" s="1044"/>
      <c r="G73" s="1044"/>
      <c r="H73" s="1044"/>
      <c r="I73" s="1044"/>
      <c r="J73" s="1044"/>
      <c r="K73" s="1044"/>
      <c r="L73" s="1044"/>
      <c r="M73" s="1044"/>
      <c r="N73" s="1044"/>
      <c r="O73" s="1044"/>
      <c r="P73" s="1045"/>
      <c r="Q73" s="1046">
        <v>4561</v>
      </c>
      <c r="R73" s="1040"/>
      <c r="S73" s="1040"/>
      <c r="T73" s="1040"/>
      <c r="U73" s="1040"/>
      <c r="V73" s="1040">
        <v>4544</v>
      </c>
      <c r="W73" s="1040"/>
      <c r="X73" s="1040"/>
      <c r="Y73" s="1040"/>
      <c r="Z73" s="1040"/>
      <c r="AA73" s="1040">
        <v>18</v>
      </c>
      <c r="AB73" s="1040"/>
      <c r="AC73" s="1040"/>
      <c r="AD73" s="1040"/>
      <c r="AE73" s="1040"/>
      <c r="AF73" s="1040">
        <v>17</v>
      </c>
      <c r="AG73" s="1040"/>
      <c r="AH73" s="1040"/>
      <c r="AI73" s="1040"/>
      <c r="AJ73" s="1040"/>
      <c r="AK73" s="1040">
        <v>167</v>
      </c>
      <c r="AL73" s="1040"/>
      <c r="AM73" s="1040"/>
      <c r="AN73" s="1040"/>
      <c r="AO73" s="1040"/>
      <c r="AP73" s="1040">
        <v>2399</v>
      </c>
      <c r="AQ73" s="1040"/>
      <c r="AR73" s="1040"/>
      <c r="AS73" s="1040"/>
      <c r="AT73" s="1040"/>
      <c r="AU73" s="1040">
        <v>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578</v>
      </c>
      <c r="C74" s="1044"/>
      <c r="D74" s="1044"/>
      <c r="E74" s="1044"/>
      <c r="F74" s="1044"/>
      <c r="G74" s="1044"/>
      <c r="H74" s="1044"/>
      <c r="I74" s="1044"/>
      <c r="J74" s="1044"/>
      <c r="K74" s="1044"/>
      <c r="L74" s="1044"/>
      <c r="M74" s="1044"/>
      <c r="N74" s="1044"/>
      <c r="O74" s="1044"/>
      <c r="P74" s="1045"/>
      <c r="Q74" s="1046">
        <v>2565</v>
      </c>
      <c r="R74" s="1040"/>
      <c r="S74" s="1040"/>
      <c r="T74" s="1040"/>
      <c r="U74" s="1040"/>
      <c r="V74" s="1040">
        <v>2486</v>
      </c>
      <c r="W74" s="1040"/>
      <c r="X74" s="1040"/>
      <c r="Y74" s="1040"/>
      <c r="Z74" s="1040"/>
      <c r="AA74" s="1040">
        <v>79</v>
      </c>
      <c r="AB74" s="1040"/>
      <c r="AC74" s="1040"/>
      <c r="AD74" s="1040"/>
      <c r="AE74" s="1040"/>
      <c r="AF74" s="1040">
        <v>79</v>
      </c>
      <c r="AG74" s="1040"/>
      <c r="AH74" s="1040"/>
      <c r="AI74" s="1040"/>
      <c r="AJ74" s="1040"/>
      <c r="AK74" s="1040">
        <v>87</v>
      </c>
      <c r="AL74" s="1040"/>
      <c r="AM74" s="1040"/>
      <c r="AN74" s="1040"/>
      <c r="AO74" s="1040"/>
      <c r="AP74" s="1040">
        <v>1484</v>
      </c>
      <c r="AQ74" s="1040"/>
      <c r="AR74" s="1040"/>
      <c r="AS74" s="1040"/>
      <c r="AT74" s="1040"/>
      <c r="AU74" s="1040" t="s">
        <v>584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579</v>
      </c>
      <c r="C75" s="1044"/>
      <c r="D75" s="1044"/>
      <c r="E75" s="1044"/>
      <c r="F75" s="1044"/>
      <c r="G75" s="1044"/>
      <c r="H75" s="1044"/>
      <c r="I75" s="1044"/>
      <c r="J75" s="1044"/>
      <c r="K75" s="1044"/>
      <c r="L75" s="1044"/>
      <c r="M75" s="1044"/>
      <c r="N75" s="1044"/>
      <c r="O75" s="1044"/>
      <c r="P75" s="1045"/>
      <c r="Q75" s="1047">
        <v>12076</v>
      </c>
      <c r="R75" s="1048"/>
      <c r="S75" s="1048"/>
      <c r="T75" s="1048"/>
      <c r="U75" s="1049"/>
      <c r="V75" s="1050">
        <v>9088</v>
      </c>
      <c r="W75" s="1048"/>
      <c r="X75" s="1048"/>
      <c r="Y75" s="1048"/>
      <c r="Z75" s="1049"/>
      <c r="AA75" s="1050">
        <v>2988</v>
      </c>
      <c r="AB75" s="1048"/>
      <c r="AC75" s="1048"/>
      <c r="AD75" s="1048"/>
      <c r="AE75" s="1049"/>
      <c r="AF75" s="1050">
        <v>2988</v>
      </c>
      <c r="AG75" s="1048"/>
      <c r="AH75" s="1048"/>
      <c r="AI75" s="1048"/>
      <c r="AJ75" s="1049"/>
      <c r="AK75" s="1050" t="s">
        <v>582</v>
      </c>
      <c r="AL75" s="1048"/>
      <c r="AM75" s="1048"/>
      <c r="AN75" s="1048"/>
      <c r="AO75" s="1049"/>
      <c r="AP75" s="1050" t="s">
        <v>582</v>
      </c>
      <c r="AQ75" s="1048"/>
      <c r="AR75" s="1048"/>
      <c r="AS75" s="1048"/>
      <c r="AT75" s="1049"/>
      <c r="AU75" s="1050" t="s">
        <v>581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7762</v>
      </c>
      <c r="AG88" s="1028"/>
      <c r="AH88" s="1028"/>
      <c r="AI88" s="1028"/>
      <c r="AJ88" s="1028"/>
      <c r="AK88" s="1032"/>
      <c r="AL88" s="1032"/>
      <c r="AM88" s="1032"/>
      <c r="AN88" s="1032"/>
      <c r="AO88" s="1032"/>
      <c r="AP88" s="1028">
        <v>3883</v>
      </c>
      <c r="AQ88" s="1028"/>
      <c r="AR88" s="1028"/>
      <c r="AS88" s="1028"/>
      <c r="AT88" s="1028"/>
      <c r="AU88" s="1028">
        <v>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36</v>
      </c>
      <c r="CX102" s="1020"/>
      <c r="CY102" s="1020"/>
      <c r="CZ102" s="1020"/>
      <c r="DA102" s="1021"/>
      <c r="DB102" s="1019" t="s">
        <v>501</v>
      </c>
      <c r="DC102" s="1020"/>
      <c r="DD102" s="1020"/>
      <c r="DE102" s="1020"/>
      <c r="DF102" s="1021"/>
      <c r="DG102" s="1019" t="s">
        <v>501</v>
      </c>
      <c r="DH102" s="1020"/>
      <c r="DI102" s="1020"/>
      <c r="DJ102" s="1020"/>
      <c r="DK102" s="1021"/>
      <c r="DL102" s="1019" t="s">
        <v>501</v>
      </c>
      <c r="DM102" s="1020"/>
      <c r="DN102" s="1020"/>
      <c r="DO102" s="1020"/>
      <c r="DP102" s="1021"/>
      <c r="DQ102" s="1019" t="s">
        <v>501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297</v>
      </c>
      <c r="AG109" s="963"/>
      <c r="AH109" s="963"/>
      <c r="AI109" s="963"/>
      <c r="AJ109" s="964"/>
      <c r="AK109" s="965" t="s">
        <v>296</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297</v>
      </c>
      <c r="BW109" s="963"/>
      <c r="BX109" s="963"/>
      <c r="BY109" s="963"/>
      <c r="BZ109" s="964"/>
      <c r="CA109" s="965" t="s">
        <v>296</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297</v>
      </c>
      <c r="DM109" s="963"/>
      <c r="DN109" s="963"/>
      <c r="DO109" s="963"/>
      <c r="DP109" s="964"/>
      <c r="DQ109" s="965" t="s">
        <v>296</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242934</v>
      </c>
      <c r="AB110" s="956"/>
      <c r="AC110" s="956"/>
      <c r="AD110" s="956"/>
      <c r="AE110" s="957"/>
      <c r="AF110" s="958">
        <v>205930</v>
      </c>
      <c r="AG110" s="956"/>
      <c r="AH110" s="956"/>
      <c r="AI110" s="956"/>
      <c r="AJ110" s="957"/>
      <c r="AK110" s="958">
        <v>196079</v>
      </c>
      <c r="AL110" s="956"/>
      <c r="AM110" s="956"/>
      <c r="AN110" s="956"/>
      <c r="AO110" s="957"/>
      <c r="AP110" s="959">
        <v>19.5</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1604784</v>
      </c>
      <c r="BR110" s="903"/>
      <c r="BS110" s="903"/>
      <c r="BT110" s="903"/>
      <c r="BU110" s="903"/>
      <c r="BV110" s="903">
        <v>1855959</v>
      </c>
      <c r="BW110" s="903"/>
      <c r="BX110" s="903"/>
      <c r="BY110" s="903"/>
      <c r="BZ110" s="903"/>
      <c r="CA110" s="903">
        <v>2039646</v>
      </c>
      <c r="CB110" s="903"/>
      <c r="CC110" s="903"/>
      <c r="CD110" s="903"/>
      <c r="CE110" s="903"/>
      <c r="CF110" s="927">
        <v>203</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122947</v>
      </c>
      <c r="BR111" s="875"/>
      <c r="BS111" s="875"/>
      <c r="BT111" s="875"/>
      <c r="BU111" s="875"/>
      <c r="BV111" s="875">
        <v>102456</v>
      </c>
      <c r="BW111" s="875"/>
      <c r="BX111" s="875"/>
      <c r="BY111" s="875"/>
      <c r="BZ111" s="875"/>
      <c r="CA111" s="875">
        <v>81965</v>
      </c>
      <c r="CB111" s="875"/>
      <c r="CC111" s="875"/>
      <c r="CD111" s="875"/>
      <c r="CE111" s="875"/>
      <c r="CF111" s="936">
        <v>8.1999999999999993</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380</v>
      </c>
      <c r="AB112" s="838"/>
      <c r="AC112" s="838"/>
      <c r="AD112" s="838"/>
      <c r="AE112" s="839"/>
      <c r="AF112" s="840" t="s">
        <v>120</v>
      </c>
      <c r="AG112" s="838"/>
      <c r="AH112" s="838"/>
      <c r="AI112" s="838"/>
      <c r="AJ112" s="839"/>
      <c r="AK112" s="840" t="s">
        <v>380</v>
      </c>
      <c r="AL112" s="838"/>
      <c r="AM112" s="838"/>
      <c r="AN112" s="838"/>
      <c r="AO112" s="839"/>
      <c r="AP112" s="885" t="s">
        <v>120</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1496020</v>
      </c>
      <c r="BR112" s="875"/>
      <c r="BS112" s="875"/>
      <c r="BT112" s="875"/>
      <c r="BU112" s="875"/>
      <c r="BV112" s="875">
        <v>1605157</v>
      </c>
      <c r="BW112" s="875"/>
      <c r="BX112" s="875"/>
      <c r="BY112" s="875"/>
      <c r="BZ112" s="875"/>
      <c r="CA112" s="875">
        <v>1544147</v>
      </c>
      <c r="CB112" s="875"/>
      <c r="CC112" s="875"/>
      <c r="CD112" s="875"/>
      <c r="CE112" s="875"/>
      <c r="CF112" s="936">
        <v>153.69999999999999</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380</v>
      </c>
      <c r="DM112" s="875"/>
      <c r="DN112" s="875"/>
      <c r="DO112" s="875"/>
      <c r="DP112" s="875"/>
      <c r="DQ112" s="875" t="s">
        <v>380</v>
      </c>
      <c r="DR112" s="875"/>
      <c r="DS112" s="875"/>
      <c r="DT112" s="875"/>
      <c r="DU112" s="875"/>
      <c r="DV112" s="852" t="s">
        <v>120</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114376</v>
      </c>
      <c r="AB113" s="984"/>
      <c r="AC113" s="984"/>
      <c r="AD113" s="984"/>
      <c r="AE113" s="985"/>
      <c r="AF113" s="986">
        <v>113022</v>
      </c>
      <c r="AG113" s="984"/>
      <c r="AH113" s="984"/>
      <c r="AI113" s="984"/>
      <c r="AJ113" s="985"/>
      <c r="AK113" s="986">
        <v>107602</v>
      </c>
      <c r="AL113" s="984"/>
      <c r="AM113" s="984"/>
      <c r="AN113" s="984"/>
      <c r="AO113" s="985"/>
      <c r="AP113" s="987">
        <v>10.7</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13074</v>
      </c>
      <c r="BR113" s="875"/>
      <c r="BS113" s="875"/>
      <c r="BT113" s="875"/>
      <c r="BU113" s="875"/>
      <c r="BV113" s="875">
        <v>8887</v>
      </c>
      <c r="BW113" s="875"/>
      <c r="BX113" s="875"/>
      <c r="BY113" s="875"/>
      <c r="BZ113" s="875"/>
      <c r="CA113" s="875">
        <v>6973</v>
      </c>
      <c r="CB113" s="875"/>
      <c r="CC113" s="875"/>
      <c r="CD113" s="875"/>
      <c r="CE113" s="875"/>
      <c r="CF113" s="936">
        <v>0.7</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380</v>
      </c>
      <c r="DH113" s="838"/>
      <c r="DI113" s="838"/>
      <c r="DJ113" s="838"/>
      <c r="DK113" s="839"/>
      <c r="DL113" s="840" t="s">
        <v>380</v>
      </c>
      <c r="DM113" s="838"/>
      <c r="DN113" s="838"/>
      <c r="DO113" s="838"/>
      <c r="DP113" s="839"/>
      <c r="DQ113" s="840" t="s">
        <v>380</v>
      </c>
      <c r="DR113" s="838"/>
      <c r="DS113" s="838"/>
      <c r="DT113" s="838"/>
      <c r="DU113" s="839"/>
      <c r="DV113" s="885" t="s">
        <v>380</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4842</v>
      </c>
      <c r="AB114" s="838"/>
      <c r="AC114" s="838"/>
      <c r="AD114" s="838"/>
      <c r="AE114" s="839"/>
      <c r="AF114" s="840">
        <v>4393</v>
      </c>
      <c r="AG114" s="838"/>
      <c r="AH114" s="838"/>
      <c r="AI114" s="838"/>
      <c r="AJ114" s="839"/>
      <c r="AK114" s="840">
        <v>4367</v>
      </c>
      <c r="AL114" s="838"/>
      <c r="AM114" s="838"/>
      <c r="AN114" s="838"/>
      <c r="AO114" s="839"/>
      <c r="AP114" s="885">
        <v>0.4</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186955</v>
      </c>
      <c r="BR114" s="875"/>
      <c r="BS114" s="875"/>
      <c r="BT114" s="875"/>
      <c r="BU114" s="875"/>
      <c r="BV114" s="875">
        <v>165776</v>
      </c>
      <c r="BW114" s="875"/>
      <c r="BX114" s="875"/>
      <c r="BY114" s="875"/>
      <c r="BZ114" s="875"/>
      <c r="CA114" s="875">
        <v>142826</v>
      </c>
      <c r="CB114" s="875"/>
      <c r="CC114" s="875"/>
      <c r="CD114" s="875"/>
      <c r="CE114" s="875"/>
      <c r="CF114" s="936">
        <v>14.2</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25641</v>
      </c>
      <c r="AB115" s="984"/>
      <c r="AC115" s="984"/>
      <c r="AD115" s="984"/>
      <c r="AE115" s="985"/>
      <c r="AF115" s="986">
        <v>23191</v>
      </c>
      <c r="AG115" s="984"/>
      <c r="AH115" s="984"/>
      <c r="AI115" s="984"/>
      <c r="AJ115" s="985"/>
      <c r="AK115" s="986">
        <v>20491</v>
      </c>
      <c r="AL115" s="984"/>
      <c r="AM115" s="984"/>
      <c r="AN115" s="984"/>
      <c r="AO115" s="985"/>
      <c r="AP115" s="987">
        <v>2</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380</v>
      </c>
      <c r="CB115" s="875"/>
      <c r="CC115" s="875"/>
      <c r="CD115" s="875"/>
      <c r="CE115" s="875"/>
      <c r="CF115" s="936" t="s">
        <v>437</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380</v>
      </c>
      <c r="DR115" s="838"/>
      <c r="DS115" s="838"/>
      <c r="DT115" s="838"/>
      <c r="DU115" s="839"/>
      <c r="DV115" s="885" t="s">
        <v>380</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380</v>
      </c>
      <c r="AB116" s="838"/>
      <c r="AC116" s="838"/>
      <c r="AD116" s="838"/>
      <c r="AE116" s="839"/>
      <c r="AF116" s="840" t="s">
        <v>437</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387793</v>
      </c>
      <c r="AB117" s="970"/>
      <c r="AC117" s="970"/>
      <c r="AD117" s="970"/>
      <c r="AE117" s="971"/>
      <c r="AF117" s="972">
        <v>346536</v>
      </c>
      <c r="AG117" s="970"/>
      <c r="AH117" s="970"/>
      <c r="AI117" s="970"/>
      <c r="AJ117" s="971"/>
      <c r="AK117" s="972">
        <v>328539</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380</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297</v>
      </c>
      <c r="AG118" s="963"/>
      <c r="AH118" s="963"/>
      <c r="AI118" s="963"/>
      <c r="AJ118" s="964"/>
      <c r="AK118" s="965" t="s">
        <v>296</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437</v>
      </c>
      <c r="BW118" s="906"/>
      <c r="BX118" s="906"/>
      <c r="BY118" s="906"/>
      <c r="BZ118" s="906"/>
      <c r="CA118" s="906" t="s">
        <v>380</v>
      </c>
      <c r="CB118" s="906"/>
      <c r="CC118" s="906"/>
      <c r="CD118" s="906"/>
      <c r="CE118" s="906"/>
      <c r="CF118" s="936" t="s">
        <v>437</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122947</v>
      </c>
      <c r="DH118" s="838"/>
      <c r="DI118" s="838"/>
      <c r="DJ118" s="838"/>
      <c r="DK118" s="839"/>
      <c r="DL118" s="840">
        <v>102456</v>
      </c>
      <c r="DM118" s="838"/>
      <c r="DN118" s="838"/>
      <c r="DO118" s="838"/>
      <c r="DP118" s="839"/>
      <c r="DQ118" s="840">
        <v>81965</v>
      </c>
      <c r="DR118" s="838"/>
      <c r="DS118" s="838"/>
      <c r="DT118" s="838"/>
      <c r="DU118" s="839"/>
      <c r="DV118" s="885">
        <v>8.1999999999999993</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437</v>
      </c>
      <c r="AG119" s="956"/>
      <c r="AH119" s="956"/>
      <c r="AI119" s="956"/>
      <c r="AJ119" s="957"/>
      <c r="AK119" s="958" t="s">
        <v>437</v>
      </c>
      <c r="AL119" s="956"/>
      <c r="AM119" s="956"/>
      <c r="AN119" s="956"/>
      <c r="AO119" s="957"/>
      <c r="AP119" s="959" t="s">
        <v>437</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448</v>
      </c>
      <c r="BP119" s="939"/>
      <c r="BQ119" s="943">
        <v>3423780</v>
      </c>
      <c r="BR119" s="906"/>
      <c r="BS119" s="906"/>
      <c r="BT119" s="906"/>
      <c r="BU119" s="906"/>
      <c r="BV119" s="906">
        <v>3738235</v>
      </c>
      <c r="BW119" s="906"/>
      <c r="BX119" s="906"/>
      <c r="BY119" s="906"/>
      <c r="BZ119" s="906"/>
      <c r="CA119" s="906">
        <v>3815557</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380</v>
      </c>
      <c r="DH119" s="821"/>
      <c r="DI119" s="821"/>
      <c r="DJ119" s="821"/>
      <c r="DK119" s="822"/>
      <c r="DL119" s="823" t="s">
        <v>380</v>
      </c>
      <c r="DM119" s="821"/>
      <c r="DN119" s="821"/>
      <c r="DO119" s="821"/>
      <c r="DP119" s="822"/>
      <c r="DQ119" s="823" t="s">
        <v>437</v>
      </c>
      <c r="DR119" s="821"/>
      <c r="DS119" s="821"/>
      <c r="DT119" s="821"/>
      <c r="DU119" s="822"/>
      <c r="DV119" s="909" t="s">
        <v>380</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380</v>
      </c>
      <c r="AB120" s="838"/>
      <c r="AC120" s="838"/>
      <c r="AD120" s="838"/>
      <c r="AE120" s="839"/>
      <c r="AF120" s="840" t="s">
        <v>380</v>
      </c>
      <c r="AG120" s="838"/>
      <c r="AH120" s="838"/>
      <c r="AI120" s="838"/>
      <c r="AJ120" s="839"/>
      <c r="AK120" s="840" t="s">
        <v>437</v>
      </c>
      <c r="AL120" s="838"/>
      <c r="AM120" s="838"/>
      <c r="AN120" s="838"/>
      <c r="AO120" s="839"/>
      <c r="AP120" s="885" t="s">
        <v>380</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2153149</v>
      </c>
      <c r="BR120" s="903"/>
      <c r="BS120" s="903"/>
      <c r="BT120" s="903"/>
      <c r="BU120" s="903"/>
      <c r="BV120" s="903">
        <v>2046643</v>
      </c>
      <c r="BW120" s="903"/>
      <c r="BX120" s="903"/>
      <c r="BY120" s="903"/>
      <c r="BZ120" s="903"/>
      <c r="CA120" s="903">
        <v>1778896</v>
      </c>
      <c r="CB120" s="903"/>
      <c r="CC120" s="903"/>
      <c r="CD120" s="903"/>
      <c r="CE120" s="903"/>
      <c r="CF120" s="927">
        <v>177</v>
      </c>
      <c r="CG120" s="928"/>
      <c r="CH120" s="928"/>
      <c r="CI120" s="928"/>
      <c r="CJ120" s="928"/>
      <c r="CK120" s="929" t="s">
        <v>452</v>
      </c>
      <c r="CL120" s="913"/>
      <c r="CM120" s="913"/>
      <c r="CN120" s="913"/>
      <c r="CO120" s="914"/>
      <c r="CP120" s="933" t="s">
        <v>453</v>
      </c>
      <c r="CQ120" s="934"/>
      <c r="CR120" s="934"/>
      <c r="CS120" s="934"/>
      <c r="CT120" s="934"/>
      <c r="CU120" s="934"/>
      <c r="CV120" s="934"/>
      <c r="CW120" s="934"/>
      <c r="CX120" s="934"/>
      <c r="CY120" s="934"/>
      <c r="CZ120" s="934"/>
      <c r="DA120" s="934"/>
      <c r="DB120" s="934"/>
      <c r="DC120" s="934"/>
      <c r="DD120" s="934"/>
      <c r="DE120" s="934"/>
      <c r="DF120" s="935"/>
      <c r="DG120" s="922">
        <v>1092242</v>
      </c>
      <c r="DH120" s="903"/>
      <c r="DI120" s="903"/>
      <c r="DJ120" s="903"/>
      <c r="DK120" s="903"/>
      <c r="DL120" s="903">
        <v>1213082</v>
      </c>
      <c r="DM120" s="903"/>
      <c r="DN120" s="903"/>
      <c r="DO120" s="903"/>
      <c r="DP120" s="903"/>
      <c r="DQ120" s="903">
        <v>1172298</v>
      </c>
      <c r="DR120" s="903"/>
      <c r="DS120" s="903"/>
      <c r="DT120" s="903"/>
      <c r="DU120" s="903"/>
      <c r="DV120" s="904">
        <v>116.7</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380</v>
      </c>
      <c r="AB121" s="838"/>
      <c r="AC121" s="838"/>
      <c r="AD121" s="838"/>
      <c r="AE121" s="839"/>
      <c r="AF121" s="840" t="s">
        <v>380</v>
      </c>
      <c r="AG121" s="838"/>
      <c r="AH121" s="838"/>
      <c r="AI121" s="838"/>
      <c r="AJ121" s="839"/>
      <c r="AK121" s="840" t="s">
        <v>380</v>
      </c>
      <c r="AL121" s="838"/>
      <c r="AM121" s="838"/>
      <c r="AN121" s="838"/>
      <c r="AO121" s="839"/>
      <c r="AP121" s="885" t="s">
        <v>380</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26258</v>
      </c>
      <c r="BR121" s="875"/>
      <c r="BS121" s="875"/>
      <c r="BT121" s="875"/>
      <c r="BU121" s="875"/>
      <c r="BV121" s="875">
        <v>37547</v>
      </c>
      <c r="BW121" s="875"/>
      <c r="BX121" s="875"/>
      <c r="BY121" s="875"/>
      <c r="BZ121" s="875"/>
      <c r="CA121" s="875">
        <v>32648</v>
      </c>
      <c r="CB121" s="875"/>
      <c r="CC121" s="875"/>
      <c r="CD121" s="875"/>
      <c r="CE121" s="875"/>
      <c r="CF121" s="936">
        <v>3.2</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403778</v>
      </c>
      <c r="DH121" s="875"/>
      <c r="DI121" s="875"/>
      <c r="DJ121" s="875"/>
      <c r="DK121" s="875"/>
      <c r="DL121" s="875">
        <v>392075</v>
      </c>
      <c r="DM121" s="875"/>
      <c r="DN121" s="875"/>
      <c r="DO121" s="875"/>
      <c r="DP121" s="875"/>
      <c r="DQ121" s="875">
        <v>371849</v>
      </c>
      <c r="DR121" s="875"/>
      <c r="DS121" s="875"/>
      <c r="DT121" s="875"/>
      <c r="DU121" s="875"/>
      <c r="DV121" s="852">
        <v>37</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380</v>
      </c>
      <c r="AB122" s="838"/>
      <c r="AC122" s="838"/>
      <c r="AD122" s="838"/>
      <c r="AE122" s="839"/>
      <c r="AF122" s="840" t="s">
        <v>380</v>
      </c>
      <c r="AG122" s="838"/>
      <c r="AH122" s="838"/>
      <c r="AI122" s="838"/>
      <c r="AJ122" s="839"/>
      <c r="AK122" s="840" t="s">
        <v>380</v>
      </c>
      <c r="AL122" s="838"/>
      <c r="AM122" s="838"/>
      <c r="AN122" s="838"/>
      <c r="AO122" s="839"/>
      <c r="AP122" s="885" t="s">
        <v>380</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1940650</v>
      </c>
      <c r="BR122" s="906"/>
      <c r="BS122" s="906"/>
      <c r="BT122" s="906"/>
      <c r="BU122" s="906"/>
      <c r="BV122" s="906">
        <v>2220554</v>
      </c>
      <c r="BW122" s="906"/>
      <c r="BX122" s="906"/>
      <c r="BY122" s="906"/>
      <c r="BZ122" s="906"/>
      <c r="CA122" s="906">
        <v>2396384</v>
      </c>
      <c r="CB122" s="906"/>
      <c r="CC122" s="906"/>
      <c r="CD122" s="906"/>
      <c r="CE122" s="906"/>
      <c r="CF122" s="907">
        <v>238.5</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5000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458</v>
      </c>
      <c r="BP123" s="939"/>
      <c r="BQ123" s="893">
        <v>4120057</v>
      </c>
      <c r="BR123" s="894"/>
      <c r="BS123" s="894"/>
      <c r="BT123" s="894"/>
      <c r="BU123" s="894"/>
      <c r="BV123" s="894">
        <v>4304744</v>
      </c>
      <c r="BW123" s="894"/>
      <c r="BX123" s="894"/>
      <c r="BY123" s="894"/>
      <c r="BZ123" s="894"/>
      <c r="CA123" s="894">
        <v>4207928</v>
      </c>
      <c r="CB123" s="894"/>
      <c r="CC123" s="894"/>
      <c r="CD123" s="894"/>
      <c r="CE123" s="894"/>
      <c r="CF123" s="804"/>
      <c r="CG123" s="805"/>
      <c r="CH123" s="805"/>
      <c r="CI123" s="805"/>
      <c r="CJ123" s="895"/>
      <c r="CK123" s="930"/>
      <c r="CL123" s="916"/>
      <c r="CM123" s="916"/>
      <c r="CN123" s="916"/>
      <c r="CO123" s="917"/>
      <c r="CP123" s="896" t="s">
        <v>459</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462</v>
      </c>
      <c r="AB125" s="838"/>
      <c r="AC125" s="838"/>
      <c r="AD125" s="838"/>
      <c r="AE125" s="839"/>
      <c r="AF125" s="840" t="s">
        <v>463</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462</v>
      </c>
      <c r="DH125" s="903"/>
      <c r="DI125" s="903"/>
      <c r="DJ125" s="903"/>
      <c r="DK125" s="903"/>
      <c r="DL125" s="903" t="s">
        <v>120</v>
      </c>
      <c r="DM125" s="903"/>
      <c r="DN125" s="903"/>
      <c r="DO125" s="903"/>
      <c r="DP125" s="903"/>
      <c r="DQ125" s="903" t="s">
        <v>466</v>
      </c>
      <c r="DR125" s="903"/>
      <c r="DS125" s="903"/>
      <c r="DT125" s="903"/>
      <c r="DU125" s="903"/>
      <c r="DV125" s="904" t="s">
        <v>120</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20491</v>
      </c>
      <c r="AB126" s="838"/>
      <c r="AC126" s="838"/>
      <c r="AD126" s="838"/>
      <c r="AE126" s="839"/>
      <c r="AF126" s="840">
        <v>23191</v>
      </c>
      <c r="AG126" s="838"/>
      <c r="AH126" s="838"/>
      <c r="AI126" s="838"/>
      <c r="AJ126" s="839"/>
      <c r="AK126" s="840">
        <v>20491</v>
      </c>
      <c r="AL126" s="838"/>
      <c r="AM126" s="838"/>
      <c r="AN126" s="838"/>
      <c r="AO126" s="839"/>
      <c r="AP126" s="885">
        <v>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462</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17873</v>
      </c>
      <c r="AB128" s="859"/>
      <c r="AC128" s="859"/>
      <c r="AD128" s="859"/>
      <c r="AE128" s="860"/>
      <c r="AF128" s="861">
        <v>6884</v>
      </c>
      <c r="AG128" s="859"/>
      <c r="AH128" s="859"/>
      <c r="AI128" s="859"/>
      <c r="AJ128" s="860"/>
      <c r="AK128" s="861">
        <v>5560</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478</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1368726</v>
      </c>
      <c r="AB129" s="838"/>
      <c r="AC129" s="838"/>
      <c r="AD129" s="838"/>
      <c r="AE129" s="839"/>
      <c r="AF129" s="840">
        <v>1270697</v>
      </c>
      <c r="AG129" s="838"/>
      <c r="AH129" s="838"/>
      <c r="AI129" s="838"/>
      <c r="AJ129" s="839"/>
      <c r="AK129" s="840">
        <v>1206546</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236234</v>
      </c>
      <c r="AB130" s="838"/>
      <c r="AC130" s="838"/>
      <c r="AD130" s="838"/>
      <c r="AE130" s="839"/>
      <c r="AF130" s="840">
        <v>208369</v>
      </c>
      <c r="AG130" s="838"/>
      <c r="AH130" s="838"/>
      <c r="AI130" s="838"/>
      <c r="AJ130" s="839"/>
      <c r="AK130" s="840">
        <v>201759</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1132492</v>
      </c>
      <c r="AB131" s="821"/>
      <c r="AC131" s="821"/>
      <c r="AD131" s="821"/>
      <c r="AE131" s="822"/>
      <c r="AF131" s="823">
        <v>1062328</v>
      </c>
      <c r="AG131" s="821"/>
      <c r="AH131" s="821"/>
      <c r="AI131" s="821"/>
      <c r="AJ131" s="822"/>
      <c r="AK131" s="823">
        <v>1004787</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11.8045867</v>
      </c>
      <c r="AB132" s="801"/>
      <c r="AC132" s="801"/>
      <c r="AD132" s="801"/>
      <c r="AE132" s="802"/>
      <c r="AF132" s="803">
        <v>12.35804761</v>
      </c>
      <c r="AG132" s="801"/>
      <c r="AH132" s="801"/>
      <c r="AI132" s="801"/>
      <c r="AJ132" s="802"/>
      <c r="AK132" s="803">
        <v>12.06424844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11.5</v>
      </c>
      <c r="AB133" s="780"/>
      <c r="AC133" s="780"/>
      <c r="AD133" s="780"/>
      <c r="AE133" s="781"/>
      <c r="AF133" s="779">
        <v>12</v>
      </c>
      <c r="AG133" s="780"/>
      <c r="AH133" s="780"/>
      <c r="AI133" s="780"/>
      <c r="AJ133" s="781"/>
      <c r="AK133" s="779">
        <v>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aULtN/NIbt9Exttx8j+eFstskctT+bJA6Q/Biy2v6n1iEkHWqtxSy0jXQpPelIRc4CS5w5/WBAEiYTF/0SeBw==" saltValue="hxJxCxrfwJ8pqT1Nl2M2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0lnKeIVxnYdwVqpRqRmlAvtgebLyPn14fXJDZ7Fb9ED9d1Px4M5l0ZJJZULS/nMCGBixUUz5hL3qqR1EM8nXg==" saltValue="nbpctKWBJfcNZmPaYJ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z0AFh8TsIt3o1AuKjImTwaRoh999LlB8cIjJuLGOVjgmbQFPjVlzsSRNITB/8bWgFAUYch31GUFuhsmyiSpmQ==" saltValue="GYW4n9b3Cn2se7lL1jZ8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354708</v>
      </c>
      <c r="AP9" s="292">
        <v>261584</v>
      </c>
      <c r="AQ9" s="293">
        <v>189734</v>
      </c>
      <c r="AR9" s="294">
        <v>37.9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15476</v>
      </c>
      <c r="AP10" s="295">
        <v>11413</v>
      </c>
      <c r="AQ10" s="296">
        <v>22180</v>
      </c>
      <c r="AR10" s="297">
        <v>-48.5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44411</v>
      </c>
      <c r="AP11" s="295">
        <v>32751</v>
      </c>
      <c r="AQ11" s="296">
        <v>28692</v>
      </c>
      <c r="AR11" s="297">
        <v>14.1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4806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32770</v>
      </c>
      <c r="AP14" s="295">
        <v>24167</v>
      </c>
      <c r="AQ14" s="296">
        <v>8976</v>
      </c>
      <c r="AR14" s="297">
        <v>169.2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18416</v>
      </c>
      <c r="AP15" s="295">
        <v>13581</v>
      </c>
      <c r="AQ15" s="296">
        <v>4161</v>
      </c>
      <c r="AR15" s="297">
        <v>226.4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-43853</v>
      </c>
      <c r="AP16" s="295">
        <v>-32340</v>
      </c>
      <c r="AQ16" s="296">
        <v>-17989</v>
      </c>
      <c r="AR16" s="297">
        <v>79.8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421928</v>
      </c>
      <c r="AP17" s="295">
        <v>311156</v>
      </c>
      <c r="AQ17" s="296">
        <v>240560</v>
      </c>
      <c r="AR17" s="297">
        <v>29.3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29.5</v>
      </c>
      <c r="AP21" s="308">
        <v>21.65</v>
      </c>
      <c r="AQ21" s="309">
        <v>7.85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92.4</v>
      </c>
      <c r="AP22" s="313">
        <v>95.4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196079</v>
      </c>
      <c r="AP32" s="322">
        <v>144601</v>
      </c>
      <c r="AQ32" s="323">
        <v>139228</v>
      </c>
      <c r="AR32" s="324">
        <v>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107602</v>
      </c>
      <c r="AP35" s="322">
        <v>79353</v>
      </c>
      <c r="AQ35" s="323">
        <v>32095</v>
      </c>
      <c r="AR35" s="324">
        <v>147.19999999999999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4367</v>
      </c>
      <c r="AP36" s="322">
        <v>3221</v>
      </c>
      <c r="AQ36" s="323">
        <v>5254</v>
      </c>
      <c r="AR36" s="324">
        <v>-38.700000000000003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20491</v>
      </c>
      <c r="AP37" s="322">
        <v>15111</v>
      </c>
      <c r="AQ37" s="323">
        <v>1384</v>
      </c>
      <c r="AR37" s="324">
        <v>991.8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-5560</v>
      </c>
      <c r="AP39" s="322">
        <v>-4100</v>
      </c>
      <c r="AQ39" s="323">
        <v>-8131</v>
      </c>
      <c r="AR39" s="324">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-201759</v>
      </c>
      <c r="AP40" s="322">
        <v>-148790</v>
      </c>
      <c r="AQ40" s="323">
        <v>-126394</v>
      </c>
      <c r="AR40" s="324">
        <v>17.7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121220</v>
      </c>
      <c r="AP41" s="322">
        <v>89395</v>
      </c>
      <c r="AQ41" s="323">
        <v>43473</v>
      </c>
      <c r="AR41" s="324">
        <v>105.6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561783</v>
      </c>
      <c r="AN51" s="344">
        <v>377542</v>
      </c>
      <c r="AO51" s="345">
        <v>75.3</v>
      </c>
      <c r="AP51" s="346">
        <v>316331</v>
      </c>
      <c r="AQ51" s="347">
        <v>38.6</v>
      </c>
      <c r="AR51" s="348">
        <v>36.700000000000003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450327</v>
      </c>
      <c r="AN52" s="352">
        <v>302639</v>
      </c>
      <c r="AO52" s="353">
        <v>69.900000000000006</v>
      </c>
      <c r="AP52" s="354">
        <v>106387</v>
      </c>
      <c r="AQ52" s="355">
        <v>22.8</v>
      </c>
      <c r="AR52" s="356">
        <v>47.1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239660</v>
      </c>
      <c r="AN53" s="344">
        <v>162702</v>
      </c>
      <c r="AO53" s="345">
        <v>-56.9</v>
      </c>
      <c r="AP53" s="346">
        <v>333013</v>
      </c>
      <c r="AQ53" s="347">
        <v>5.3</v>
      </c>
      <c r="AR53" s="348">
        <v>-62.2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206300</v>
      </c>
      <c r="AN54" s="352">
        <v>140054</v>
      </c>
      <c r="AO54" s="353">
        <v>-53.7</v>
      </c>
      <c r="AP54" s="354">
        <v>126732</v>
      </c>
      <c r="AQ54" s="355">
        <v>19.100000000000001</v>
      </c>
      <c r="AR54" s="356">
        <v>-72.8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479133</v>
      </c>
      <c r="AN55" s="344">
        <v>337418</v>
      </c>
      <c r="AO55" s="345">
        <v>107.4</v>
      </c>
      <c r="AP55" s="346">
        <v>280458</v>
      </c>
      <c r="AQ55" s="347">
        <v>-15.8</v>
      </c>
      <c r="AR55" s="348">
        <v>123.2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446202</v>
      </c>
      <c r="AN56" s="352">
        <v>314227</v>
      </c>
      <c r="AO56" s="353">
        <v>124.4</v>
      </c>
      <c r="AP56" s="354">
        <v>127286</v>
      </c>
      <c r="AQ56" s="355">
        <v>0.4</v>
      </c>
      <c r="AR56" s="356">
        <v>124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730796</v>
      </c>
      <c r="AN57" s="344">
        <v>530331</v>
      </c>
      <c r="AO57" s="345">
        <v>57.2</v>
      </c>
      <c r="AP57" s="346">
        <v>291945</v>
      </c>
      <c r="AQ57" s="347">
        <v>4.0999999999999996</v>
      </c>
      <c r="AR57" s="348">
        <v>53.1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619690</v>
      </c>
      <c r="AN58" s="352">
        <v>449702</v>
      </c>
      <c r="AO58" s="353">
        <v>43.1</v>
      </c>
      <c r="AP58" s="354">
        <v>127651</v>
      </c>
      <c r="AQ58" s="355">
        <v>0.3</v>
      </c>
      <c r="AR58" s="356">
        <v>42.8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632321</v>
      </c>
      <c r="AN59" s="344">
        <v>466313</v>
      </c>
      <c r="AO59" s="345">
        <v>-12.1</v>
      </c>
      <c r="AP59" s="346">
        <v>291173</v>
      </c>
      <c r="AQ59" s="347">
        <v>-0.3</v>
      </c>
      <c r="AR59" s="348">
        <v>-11.8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577245</v>
      </c>
      <c r="AN60" s="352">
        <v>425697</v>
      </c>
      <c r="AO60" s="353">
        <v>-5.3</v>
      </c>
      <c r="AP60" s="354">
        <v>119071</v>
      </c>
      <c r="AQ60" s="355">
        <v>-6.7</v>
      </c>
      <c r="AR60" s="356">
        <v>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528739</v>
      </c>
      <c r="AN61" s="359">
        <v>374861</v>
      </c>
      <c r="AO61" s="360">
        <v>34.200000000000003</v>
      </c>
      <c r="AP61" s="361">
        <v>302584</v>
      </c>
      <c r="AQ61" s="362">
        <v>6.4</v>
      </c>
      <c r="AR61" s="348">
        <v>27.8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459953</v>
      </c>
      <c r="AN62" s="352">
        <v>326464</v>
      </c>
      <c r="AO62" s="353">
        <v>35.700000000000003</v>
      </c>
      <c r="AP62" s="354">
        <v>121425</v>
      </c>
      <c r="AQ62" s="355">
        <v>7.2</v>
      </c>
      <c r="AR62" s="356">
        <v>28.5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za+BkbMmnEGb8+8lp07iF9MLkiR/jnq8/kxENwtbuTYhTRj+WGGtJ0yTJz4sOHD93ICl+BLciuctw+y+tGw8w==" saltValue="wbPDiqDXUwnk1ffXgnCt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lKkp9gWJfZBPUzHLsmqvtrlpWHnSKvcEi2/HyyGPSkt32gkI55330wP6C9O/2yjWCGOSoBMO4VWAmvjZ0YFJw==" saltValue="tkyWrp6rV05Qad7y/+eN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V6fsqyO/avEn/CuEMeRAW+2wFdn7EGclpDvMbV28olHkiDjicZwKyoC/U/Gfgd/zA7NKqZFI5gWLvx+G7hrg==" saltValue="2AklSEgVez2dcDvGyMci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153.69999999999999</v>
      </c>
      <c r="G47" s="12">
        <v>152.12</v>
      </c>
      <c r="H47" s="12">
        <v>134.43</v>
      </c>
      <c r="I47" s="12">
        <v>135.85</v>
      </c>
      <c r="J47" s="13">
        <v>120.44</v>
      </c>
    </row>
    <row r="48" spans="2:10" ht="57.75" customHeight="1" x14ac:dyDescent="0.15">
      <c r="B48" s="14"/>
      <c r="C48" s="1214" t="s">
        <v>4</v>
      </c>
      <c r="D48" s="1214"/>
      <c r="E48" s="1215"/>
      <c r="F48" s="15">
        <v>3.7</v>
      </c>
      <c r="G48" s="16">
        <v>5.24</v>
      </c>
      <c r="H48" s="16">
        <v>5.19</v>
      </c>
      <c r="I48" s="16">
        <v>5.56</v>
      </c>
      <c r="J48" s="17">
        <v>6.56</v>
      </c>
    </row>
    <row r="49" spans="2:10" ht="57.75" customHeight="1" thickBot="1" x14ac:dyDescent="0.2">
      <c r="B49" s="18"/>
      <c r="C49" s="1216" t="s">
        <v>5</v>
      </c>
      <c r="D49" s="1216"/>
      <c r="E49" s="1217"/>
      <c r="F49" s="19">
        <v>13.33</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xf/ve3bT97bYM+Hcy6kIVVoMjnwTzNBIPAFAPSwtvcV0pyANCzk1tJAWL3YsyFXJfydIT/uLsSiii/6VbaImQ==" saltValue="3Dm66PvoMh+439Ph8xX4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2019-03-15T01:42:15Z</cp:lastPrinted>
  <dcterms:created xsi:type="dcterms:W3CDTF">2019-02-14T01:17:45Z</dcterms:created>
  <dcterms:modified xsi:type="dcterms:W3CDTF">2019-10-30T02:46:59Z</dcterms:modified>
</cp:coreProperties>
</file>