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C46B3215-51C8-4477-8073-0D7F46521F64}" xr6:coauthVersionLast="36" xr6:coauthVersionMax="36" xr10:uidLastSave="{00000000-0000-0000-0000-000000000000}"/>
  <bookViews>
    <workbookView xWindow="0" yWindow="0" windowWidth="25860" windowHeight="10440" tabRatio="93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<sst xmlns="http://schemas.openxmlformats.org/spreadsheetml/2006/main" count="1072" uniqueCount="614">
  <si>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</si>
  <si>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</si>
  <si>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</si>
  <si>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</si>
  <si>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</si>
  <si>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</si>
  <si>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</si>
  <si>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</si>
  <si>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</si>
  <si>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</si>
  <si>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</si>
  <si>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</si>
  <si>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</si>
  <si>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</si>
  <si>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</si>
  <si>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</si>
  <si>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</si>
  <si>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</si>
  <si>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</si>
  <si>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</si>
  <si>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</si>
  <si>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</si>
  <si>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</si>
  <si>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</si>
  <si>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</si>
  <si>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</si>
  <si>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</si>
  <si>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</si>
  <si>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</si>
  <si>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</si>
  <si>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</si>
  <si>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</si>
  <si>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</si>
  <si>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</si>
  <si>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</si>
  <si>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</si>
  <si>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</si>
  <si>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</si>
  <si>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</si>
  <si>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</si>
  <si>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</si>
  <si>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</si>
  <si>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</si>
  <si>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</si>
  <si>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</si>
  <si>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</si>
  <si>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</si>
  <si>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</si>
  <si>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</si>
  <si>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</si>
  <si>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</si>
  <si>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</si>
  <si>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</si>
  <si>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</si>
  <si>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</si>
  <si>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</si>
  <si>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</si>
  <si>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</si>
  <si>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</si>
  <si>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</si>
  <si>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</si>
  <si>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</si>
  <si>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</si>
  <si>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</si>
  <si>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</si>
  <si>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</si>
  <si>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</si>
  <si>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</si>
  <si>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</si>
  <si>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</si>
  <si>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</si>
  <si>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</si>
  <si>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</si>
  <si>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</si>
  <si>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</si>
  <si>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</si>
  <si>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</si>
  <si>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</si>
  <si>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</si>
  <si>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</si>
  <si>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</si>
  <si>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</si>
  <si>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</si>
  <si>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</si>
  <si>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</si>
  <si>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</si>
  <si>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</si>
  <si>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</si>
  <si>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</si>
  <si>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</si>
  <si>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</si>
  <si>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</si>
  <si>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</si>
  <si>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</si>
  <si>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</si>
  <si>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</si>
  <si>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</si>
  <si>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</si>
  <si>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</si>
  <si>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</si>
  <si>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</si>
  <si>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</si>
  <si>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</si>
  <si>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</si>
  <si>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</si>
  <si>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</si>
  <si>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</si>
  <si>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</si>
  <si>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</si>
  <si>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</si>
  <si>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</si>
  <si>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</si>
  <si>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</si>
  <si>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</si>
  <si>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</si>
  <si>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</si>
  <si>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</si>
  <si>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</si>
  <si>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</si>
  <si>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</si>
  <si>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</si>
  <si>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</si>
  <si>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</si>
  <si>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</si>
  <si>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</si>
  <si>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</si>
  <si>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</si>
  <si>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</si>
  <si>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</si>
  <si>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</si>
  <si>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</si>
  <si>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</si>
  <si>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</si>
  <si>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</si>
  <si>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</si>
  <si>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</si>
  <si>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</si>
  <si>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</si>
  <si>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</si>
  <si>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</si>
  <si>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</si>
  <si>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</si>
  <si>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</si>
  <si>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</si>
  <si>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</si>
  <si>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</si>
  <si>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</si>
  <si>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</si>
  <si>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</si>
  <si>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</si>
  <si>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</si>
  <si>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</si>
  <si>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病院事業会計</t>
    <phoneticPr fontId="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</si>
  <si>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</si>
  <si>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</si>
  <si>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</si>
  <si>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</si>
  <si>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</si>
  <si>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</si>
  <si>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</si>
  <si>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</si>
  <si>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</si>
  <si>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</si>
  <si>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</si>
  <si>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</si>
  <si>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</si>
  <si>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</si>
  <si>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</si>
  <si>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</si>
  <si>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</si>
  <si>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</si>
  <si>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</si>
  <si>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</si>
  <si>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</si>
  <si>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</si>
  <si>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</si>
  <si>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</si>
  <si>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</si>
  <si>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</si>
  <si>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</si>
  <si>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</si>
  <si>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</si>
  <si>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</si>
  <si>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</si>
  <si>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</si>
  <si>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</si>
  <si>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</si>
  <si>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</si>
  <si>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</si>
  <si>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</si>
  <si>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</si>
  <si>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</si>
  <si>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</si>
  <si>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</si>
  <si>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</si>
  <si>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</si>
  <si>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</si>
  <si>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</si>
  <si>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</si>
  <si>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</si>
  <si>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</si>
  <si>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</si>
  <si>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</si>
  <si>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</si>
  <si>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</si>
  <si>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</si>
  <si>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</si>
  <si>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</si>
  <si>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</si>
  <si>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</si>
  <si>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</si>
  <si>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</si>
  <si>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</si>
  <si>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</si>
  <si>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</si>
  <si>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</si>
  <si>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青森県黒石市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</si>
  <si>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</si>
  <si>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</si>
  <si>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</si>
  <si>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</si>
  <si>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</si>
  <si>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</si>
  <si>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</si>
  <si>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</si>
  <si>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</si>
  <si>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</si>
  <si>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</si>
  <si>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</si>
  <si>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</si>
  <si>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</si>
  <si>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</si>
  <si>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</si>
  <si>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</si>
  <si>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</si>
  <si>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</si>
  <si>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</si>
  <si>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</si>
  <si>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</si>
  <si>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</si>
  <si>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</si>
  <si>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</si>
  <si>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</si>
  <si>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</si>
  <si>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</si>
  <si>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</si>
  <si>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</si>
  <si>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</si>
  <si>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</si>
  <si>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</si>
  <si>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</si>
  <si>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</si>
  <si>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</si>
  <si>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</si>
  <si>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</si>
  <si>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</si>
  <si>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</si>
  <si>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</si>
  <si>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</si>
  <si>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</si>
  <si>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</si>
  <si>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</si>
  <si>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</si>
  <si>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</si>
  <si>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</si>
  <si>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</si>
  <si>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</si>
  <si>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</si>
  <si>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</si>
  <si>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</si>
  <si>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</si>
  <si>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</si>
  <si>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</si>
  <si>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</si>
  <si>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</si>
  <si>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</si>
  <si>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</si>
  <si>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</si>
  <si>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</si>
  <si>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</si>
  <si>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</si>
  <si>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</si>
  <si>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</si>
  <si>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</si>
  <si>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</si>
  <si>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</si>
  <si>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</si>
  <si>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</si>
  <si>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</si>
  <si>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</si>
  <si>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</si>
  <si>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</si>
  <si>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</si>
  <si>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</si>
  <si>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</si>
  <si>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</si>
  <si>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</si>
  <si>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</si>
  <si>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</si>
  <si>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</si>
  <si>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</si>
  <si>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</si>
  <si>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</si>
  <si>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</si>
  <si>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</si>
  <si>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</si>
  <si>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</si>
  <si>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</si>
  <si>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</si>
  <si>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</si>
  <si>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</si>
  <si>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</si>
  <si>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</si>
  <si>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</si>
  <si>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</si>
  <si>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</si>
  <si>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</si>
  <si>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</si>
  <si>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</si>
  <si>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</si>
  <si>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</si>
  <si>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</si>
  <si>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</si>
  <si>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</si>
  <si>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</si>
  <si>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</si>
  <si>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</si>
  <si>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</si>
  <si>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</si>
  <si>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</si>
  <si>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</si>
  <si>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</si>
  <si>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</si>
  <si>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</si>
  <si>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</si>
  <si>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</si>
  <si>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</si>
  <si>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</si>
  <si>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</si>
  <si>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</si>
  <si>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</si>
  <si>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</si>
  <si>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</si>
  <si>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</si>
  <si>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</si>
  <si>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</si>
  <si>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</si>
  <si>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</si>
  <si>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</si>
  <si>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</si>
  <si>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</si>
  <si>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</si>
  <si>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</si>
  <si>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</si>
  <si>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</si>
  <si>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</si>
  <si>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</si>
  <si>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</si>
  <si>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</si>
  <si>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</si>
  <si>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</si>
  <si>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</si>
  <si>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</si>
  <si>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</si>
  <si>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</si>
  <si>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</si>
  <si>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</si>
  <si>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</si>
  <si>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</si>
  <si>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青森県黒石市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</si>
  <si>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</si>
  <si>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</si>
  <si>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</si>
  <si>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</si>
  <si>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</si>
  <si>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</si>
  <si>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</si>
  <si>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</si>
  <si>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</si>
  <si>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</si>
  <si>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</si>
  <si>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</si>
  <si>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</si>
  <si>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</si>
  <si>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</si>
  <si>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</si>
  <si>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</si>
  <si>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</si>
  <si>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</si>
  <si>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</si>
  <si>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姥懐霊園墓地特別会計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</si>
  <si>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</si>
  <si>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</si>
  <si>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</si>
  <si>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</si>
  <si>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</si>
  <si>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</si>
  <si>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</si>
  <si>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</si>
  <si>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</si>
  <si>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</si>
  <si>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</si>
  <si>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</si>
  <si>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</si>
  <si>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</si>
  <si>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</si>
  <si>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</si>
  <si>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</si>
  <si>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</si>
  <si>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</si>
  <si>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</si>
  <si>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</si>
  <si>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法適用企業</t>
    <phoneticPr fontId="5"/>
  </si>
  <si>
    <t>簡易水道特別会計</t>
    <phoneticPr fontId="5"/>
  </si>
  <si>
    <t>法非適用企業</t>
    <phoneticPr fontId="5"/>
  </si>
  <si>
    <t>農業集落排水事業特別会計</t>
    <phoneticPr fontId="5"/>
  </si>
  <si>
    <t>温泉供給事業特別会計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</si>
  <si>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</si>
  <si>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</si>
  <si>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</si>
  <si>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</si>
  <si>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</si>
  <si>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</si>
  <si>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</si>
  <si>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</si>
  <si>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</si>
  <si>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</si>
  <si>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</si>
  <si>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</si>
  <si>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</si>
  <si>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</si>
  <si>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</si>
  <si>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</si>
  <si>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</si>
  <si>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</si>
  <si>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</si>
  <si>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</si>
  <si>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</si>
  <si>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</si>
  <si>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</si>
  <si>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</si>
  <si>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</si>
  <si>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</si>
  <si>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</si>
  <si>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</si>
  <si>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</si>
  <si>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</si>
  <si>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</si>
  <si>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</si>
  <si>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</si>
  <si>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</si>
  <si>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</si>
  <si>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</si>
  <si>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</si>
  <si>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</si>
  <si>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</si>
  <si>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</si>
  <si>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</si>
  <si>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</si>
  <si>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</si>
  <si>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</si>
  <si>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</si>
  <si>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</si>
  <si>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</si>
  <si>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</si>
  <si>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</si>
  <si>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</si>
  <si>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</si>
  <si>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</si>
  <si>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</si>
  <si>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</si>
  <si>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</si>
  <si>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</si>
  <si>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</si>
  <si>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</si>
  <si>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</si>
  <si>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</si>
  <si>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</si>
  <si>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</si>
  <si>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</si>
  <si>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</si>
  <si>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</si>
  <si>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</si>
  <si>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</si>
  <si>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</si>
  <si>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</si>
  <si>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</si>
  <si>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</si>
  <si>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</si>
  <si>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</si>
  <si>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</si>
  <si>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</si>
  <si>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</si>
  <si>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</si>
  <si>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</si>
  <si>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</si>
  <si>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</si>
  <si>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</si>
  <si>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</si>
  <si>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</si>
  <si>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</si>
  <si>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</si>
  <si>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</si>
  <si>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</si>
  <si>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</si>
  <si>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</si>
  <si>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</si>
  <si>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</si>
  <si>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</si>
  <si>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</si>
  <si>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</si>
  <si>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</si>
  <si>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</si>
  <si>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</si>
  <si>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</si>
  <si>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</si>
  <si>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</si>
  <si>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</si>
  <si>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</si>
  <si>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</si>
  <si>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</si>
  <si>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</si>
  <si>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</si>
  <si>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</si>
  <si>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</si>
  <si>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</si>
  <si>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</si>
  <si>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</si>
  <si>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</si>
  <si>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</si>
  <si>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</si>
  <si>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</si>
  <si>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</si>
  <si>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</si>
  <si>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</si>
  <si>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</si>
  <si>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</si>
  <si>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</si>
  <si>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</si>
  <si>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</si>
  <si>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</si>
  <si>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</si>
  <si>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</si>
  <si>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</si>
  <si>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</si>
  <si>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</si>
  <si>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</si>
  <si>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</si>
  <si>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</si>
  <si>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</si>
  <si>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</si>
  <si>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</si>
  <si>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</si>
  <si>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</si>
  <si>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</si>
  <si>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</si>
  <si>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</si>
  <si>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</si>
  <si>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</si>
  <si>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</si>
  <si>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</si>
  <si>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</si>
  <si>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病院事業会計</t>
  </si>
  <si>
    <t>▲ 1.28</t>
  </si>
  <si>
    <t>▲ 1.29</t>
  </si>
  <si>
    <t>▲ 5.66</t>
  </si>
  <si>
    <t>▲ 6.68</t>
  </si>
  <si>
    <t>▲ 7.42</t>
  </si>
  <si>
    <t>水道事業会計</t>
  </si>
  <si>
    <t>一般会計</t>
  </si>
  <si>
    <t>下水道事業会計</t>
  </si>
  <si>
    <t>介護保険特別会計</t>
  </si>
  <si>
    <t>国民健康保険特別会計</t>
  </si>
  <si>
    <t>姥懐霊園墓地特別会計</t>
  </si>
  <si>
    <t>温泉供給事業特別会計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</si>
  <si>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</si>
  <si>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</si>
  <si>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</si>
  <si>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</si>
  <si>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</si>
  <si>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</si>
  <si>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</si>
  <si>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</si>
  <si>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</si>
  <si>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黒石地区清掃施設組合</t>
    <rPh sb="0" eb="2">
      <t>クロイシ</t>
    </rPh>
    <rPh sb="2" eb="4">
      <t>チク</t>
    </rPh>
    <rPh sb="4" eb="6">
      <t>セイソウ</t>
    </rPh>
    <rPh sb="6" eb="8">
      <t>シセツ</t>
    </rPh>
    <rPh sb="8" eb="10">
      <t>クミアイ</t>
    </rPh>
    <phoneticPr fontId="19"/>
  </si>
  <si>
    <t>弘前地区消防事務組合</t>
    <rPh sb="0" eb="2">
      <t>ヒロサキ</t>
    </rPh>
    <rPh sb="2" eb="4">
      <t>チク</t>
    </rPh>
    <rPh sb="4" eb="6">
      <t>ショウボウ</t>
    </rPh>
    <rPh sb="6" eb="8">
      <t>ジム</t>
    </rPh>
    <rPh sb="8" eb="10">
      <t>クミアイ</t>
    </rPh>
    <phoneticPr fontId="19"/>
  </si>
  <si>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19"/>
  </si>
  <si>
    <t>津軽広域連合</t>
    <rPh sb="0" eb="2">
      <t>ツガル</t>
    </rPh>
    <rPh sb="2" eb="4">
      <t>コウイキ</t>
    </rPh>
    <rPh sb="4" eb="6">
      <t>レンゴウ</t>
    </rPh>
    <phoneticPr fontId="19"/>
  </si>
  <si>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9"/>
  </si>
  <si>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19"/>
  </si>
  <si>
    <t>青森県市町村総合事務組合</t>
    <rPh sb="0" eb="3">
      <t>アオモリケン</t>
    </rPh>
    <rPh sb="3" eb="6">
      <t>シチョウソン</t>
    </rPh>
    <rPh sb="6" eb="8">
      <t>ソウゴウ</t>
    </rPh>
    <rPh sb="8" eb="10">
      <t>ジム</t>
    </rPh>
    <rPh sb="10" eb="12">
      <t>クミアイ</t>
    </rPh>
    <phoneticPr fontId="19"/>
  </si>
  <si>
    <t>青森県市町村職員退職手当組合</t>
    <rPh sb="0" eb="3">
      <t>アオモリケン</t>
    </rPh>
    <rPh sb="3" eb="6">
      <t>シチョウソン</t>
    </rPh>
    <rPh sb="6" eb="8">
      <t>ショクイン</t>
    </rPh>
    <rPh sb="8" eb="10">
      <t>タイショク</t>
    </rPh>
    <rPh sb="10" eb="12">
      <t>テアテ</t>
    </rPh>
    <rPh sb="12" eb="14">
      <t>クミアイ</t>
    </rPh>
    <phoneticPr fontId="19"/>
  </si>
  <si>
    <t>青森県市長会館管理組合</t>
    <rPh sb="0" eb="3">
      <t>アオモリケン</t>
    </rPh>
    <rPh sb="3" eb="5">
      <t>シチョウ</t>
    </rPh>
    <rPh sb="5" eb="7">
      <t>カイカン</t>
    </rPh>
    <rPh sb="7" eb="9">
      <t>カンリ</t>
    </rPh>
    <rPh sb="9" eb="11">
      <t>クミアイ</t>
    </rPh>
    <phoneticPr fontId="19"/>
  </si>
  <si>
    <t>青森県交通災害共済組合</t>
    <rPh sb="0" eb="3">
      <t>アオモリケン</t>
    </rPh>
    <rPh sb="3" eb="5">
      <t>コウツウ</t>
    </rPh>
    <rPh sb="5" eb="7">
      <t>サイガイ</t>
    </rPh>
    <rPh sb="7" eb="9">
      <t>キョウサイ</t>
    </rPh>
    <rPh sb="9" eb="11">
      <t>クミアイ</t>
    </rPh>
    <phoneticPr fontId="19"/>
  </si>
  <si>
    <t>㈶黒石市観光開発公社</t>
    <rPh sb="1" eb="4">
      <t>クロイシシ</t>
    </rPh>
    <rPh sb="4" eb="6">
      <t>カンコウ</t>
    </rPh>
    <rPh sb="6" eb="8">
      <t>カイハツ</t>
    </rPh>
    <rPh sb="8" eb="10">
      <t>コウシャ</t>
    </rPh>
    <phoneticPr fontId="19"/>
  </si>
  <si>
    <t>㈶黒石市民財団</t>
    <rPh sb="1" eb="5">
      <t>クロイシシミン</t>
    </rPh>
    <rPh sb="5" eb="7">
      <t>ザイダン</t>
    </rPh>
    <phoneticPr fontId="19"/>
  </si>
  <si>
    <t>津軽こみせ株式会社</t>
    <rPh sb="0" eb="2">
      <t>ツガル</t>
    </rPh>
    <rPh sb="5" eb="7">
      <t>カブシキ</t>
    </rPh>
    <rPh sb="7" eb="9">
      <t>カイシャ</t>
    </rPh>
    <phoneticPr fontId="19"/>
  </si>
  <si>
    <t>黒石市民文化会館運営基金</t>
  </si>
  <si>
    <t>黒石市図書館建設基金</t>
  </si>
  <si>
    <t>黒石市農業振興基金</t>
    <phoneticPr fontId="2"/>
  </si>
  <si>
    <t>黒石市ちとせ住宅団地定住促進基金</t>
    <phoneticPr fontId="2"/>
  </si>
  <si>
    <t>黒石市歴史的景観保存基金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</si>
  <si>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</si>
  <si>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</si>
  <si>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</si>
  <si>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</si>
  <si>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</si>
  <si>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</si>
  <si>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</si>
  <si>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</si>
  <si>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</si>
  <si>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</si>
  <si>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既往債の償還終了及び新発債の抑制の結果、将来負担比率は年々減少している。
　一方で、有形固定資産減価償却率は近年類似団体内平均値を下回っているものの年々増加している。これは、既存施設の老朽化が進んでいるためであり、耐用年数が過ぎて更新が必要な施設も増えている現状である。</t>
    <phoneticPr fontId="5"/>
  </si>
  <si>
    <t>　既往債の償還終了及び新発債の抑制の結果、将来負担比率、実質公債費比率ともに数値は減少しているが、依然として類似団体平均よりも高い数値となっている。これは、過去の大型事業に対する起債の影響がまだ残っているた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</si>
</sst>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A298-4A00-9DA5-3C4C205E36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35522</c:v>
                </c:pt>
                <c:pt idx="1">
                  <c:v>25182</c:v>
                </c:pt>
                <c:pt idx="2">
                  <c:v>30025</c:v>
                </c:pt>
                <c:pt idx="3">
                  <c:v>45053</c:v>
                </c:pt>
                <c:pt idx="4">
                  <c:v>96485</c:v>
                </c:pt>
              </c:numCache>
            </c:numRef>
          </c:val>
          <c:smooth val="0"/>
          <c:extLst>
            <c:ext xmlns:c16="http://schemas.microsoft.com/office/drawing/2014/chart" uri="{C3380CC4-5D6E-409C-BE32-E72D297353CC}">
              <c16:uniqueId val="{00000001-A298-4A00-9DA5-3C4C205E36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5.12</c:v>
                </c:pt>
                <c:pt idx="1">
                  <c:v>2.9</c:v>
                </c:pt>
                <c:pt idx="2">
                  <c:v>3.21</c:v>
                </c:pt>
                <c:pt idx="3">
                  <c:v>3.67</c:v>
                </c:pt>
                <c:pt idx="4">
                  <c:v>5.09</c:v>
                </c:pt>
              </c:numCache>
            </c:numRef>
          </c:val>
          <c:extLst>
            <c:ext xmlns:c16="http://schemas.microsoft.com/office/drawing/2014/chart" uri="{C3380CC4-5D6E-409C-BE32-E72D297353CC}">
              <c16:uniqueId val="{00000000-17C1-4315-BDED-6E4DA77A27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6.51</c:v>
                </c:pt>
                <c:pt idx="1">
                  <c:v>9.11</c:v>
                </c:pt>
                <c:pt idx="2">
                  <c:v>10.67</c:v>
                </c:pt>
                <c:pt idx="3">
                  <c:v>11.17</c:v>
                </c:pt>
                <c:pt idx="4">
                  <c:v>13.12</c:v>
                </c:pt>
              </c:numCache>
            </c:numRef>
          </c:val>
          <c:extLst>
            <c:ext xmlns:c16="http://schemas.microsoft.com/office/drawing/2014/chart" uri="{C3380CC4-5D6E-409C-BE32-E72D297353CC}">
              <c16:uniqueId val="{00000001-17C1-4315-BDED-6E4DA77A27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2.36</c:v>
                </c:pt>
                <c:pt idx="1">
                  <c:v>0.34</c:v>
                </c:pt>
                <c:pt idx="2">
                  <c:v>1.75</c:v>
                </c:pt>
                <c:pt idx="3">
                  <c:v>0.9</c:v>
                </c:pt>
                <c:pt idx="4">
                  <c:v>3.16</c:v>
                </c:pt>
              </c:numCache>
            </c:numRef>
          </c:val>
          <c:smooth val="0"/>
          <c:extLst>
            <c:ext xmlns:c16="http://schemas.microsoft.com/office/drawing/2014/chart" uri="{C3380CC4-5D6E-409C-BE32-E72D297353CC}">
              <c16:uniqueId val="{00000002-17C1-4315-BDED-6E4DA77A27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0.1</c:v>
                </c:pt>
                <c:pt idx="4">
                  <c:v>#N/A</c:v>
                </c:pt>
                <c:pt idx="5">
                  <c:v>0.11</c:v>
                </c:pt>
                <c:pt idx="6">
                  <c:v>#N/A</c:v>
                </c:pt>
                <c:pt idx="7">
                  <c:v>0.08</c:v>
                </c:pt>
                <c:pt idx="8">
                  <c:v>#N/A</c:v>
                </c:pt>
                <c:pt idx="9">
                  <c:v>0.11</c:v>
                </c:pt>
              </c:numCache>
            </c:numRef>
          </c:val>
          <c:extLst>
            <c:ext xmlns:c16="http://schemas.microsoft.com/office/drawing/2014/chart" uri="{C3380CC4-5D6E-409C-BE32-E72D297353CC}">
              <c16:uniqueId val="{00000000-4A31-4192-8DE3-D0F572509E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31-4192-8DE3-D0F572509E54}"/>
            </c:ext>
          </c:extLst>
        </c:ser>
        <c:ser>
          <c:idx val="2"/>
          <c:order val="2"/>
          <c:tx>
            <c:strRef>
              <c:f>データシート!$A$29</c:f>
              <c:strCache>
                <c:ptCount val="1"/>
                <c:pt idx="0">
                  <c:v>温泉供給事業特別会計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0.05</c:v>
                </c:pt>
                <c:pt idx="4">
                  <c:v>#N/A</c:v>
                </c:pt>
                <c:pt idx="5">
                  <c:v>0.1</c:v>
                </c:pt>
                <c:pt idx="6">
                  <c:v>#N/A</c:v>
                </c:pt>
                <c:pt idx="7">
                  <c:v>0.12</c:v>
                </c:pt>
                <c:pt idx="8">
                  <c:v>#N/A</c:v>
                </c:pt>
                <c:pt idx="9">
                  <c:v>0.15</c:v>
                </c:pt>
              </c:numCache>
            </c:numRef>
          </c:val>
          <c:extLst>
            <c:ext xmlns:c16="http://schemas.microsoft.com/office/drawing/2014/chart" uri="{C3380CC4-5D6E-409C-BE32-E72D297353CC}">
              <c16:uniqueId val="{00000002-4A31-4192-8DE3-D0F572509E54}"/>
            </c:ext>
          </c:extLst>
        </c:ser>
        <c:ser>
          <c:idx val="3"/>
          <c:order val="3"/>
          <c:tx>
            <c:strRef>
              <c:f>データシート!$A$30</c:f>
              <c:strCache>
                <c:ptCount val="1"/>
                <c:pt idx="0">
                  <c:v>姥懐霊園墓地特別会計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0.06</c:v>
                </c:pt>
                <c:pt idx="4">
                  <c:v>#N/A</c:v>
                </c:pt>
                <c:pt idx="5">
                  <c:v>0.12</c:v>
                </c:pt>
                <c:pt idx="6">
                  <c:v>#N/A</c:v>
                </c:pt>
                <c:pt idx="7">
                  <c:v>0.15</c:v>
                </c:pt>
                <c:pt idx="8">
                  <c:v>#N/A</c:v>
                </c:pt>
                <c:pt idx="9">
                  <c:v>0.23</c:v>
                </c:pt>
              </c:numCache>
            </c:numRef>
          </c:val>
          <c:extLst>
            <c:ext xmlns:c16="http://schemas.microsoft.com/office/drawing/2014/chart" uri="{C3380CC4-5D6E-409C-BE32-E72D297353CC}">
              <c16:uniqueId val="{00000003-4A31-4192-8DE3-D0F572509E5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1.32</c:v>
                </c:pt>
                <c:pt idx="2">
                  <c:v>#N/A</c:v>
                </c:pt>
                <c:pt idx="3">
                  <c:v>2.31</c:v>
                </c:pt>
                <c:pt idx="4">
                  <c:v>#N/A</c:v>
                </c:pt>
                <c:pt idx="5">
                  <c:v>2.02</c:v>
                </c:pt>
                <c:pt idx="6">
                  <c:v>#N/A</c:v>
                </c:pt>
                <c:pt idx="7">
                  <c:v>2.2200000000000002</c:v>
                </c:pt>
                <c:pt idx="8">
                  <c:v>#N/A</c:v>
                </c:pt>
                <c:pt idx="9">
                  <c:v>1.52</c:v>
                </c:pt>
              </c:numCache>
            </c:numRef>
          </c:val>
          <c:extLst>
            <c:ext xmlns:c16="http://schemas.microsoft.com/office/drawing/2014/chart" uri="{C3380CC4-5D6E-409C-BE32-E72D297353CC}">
              <c16:uniqueId val="{00000004-4A31-4192-8DE3-D0F572509E5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1.01</c:v>
                </c:pt>
                <c:pt idx="2">
                  <c:v>#N/A</c:v>
                </c:pt>
                <c:pt idx="3">
                  <c:v>0.85</c:v>
                </c:pt>
                <c:pt idx="4">
                  <c:v>#N/A</c:v>
                </c:pt>
                <c:pt idx="5">
                  <c:v>2.0299999999999998</c:v>
                </c:pt>
                <c:pt idx="6">
                  <c:v>#N/A</c:v>
                </c:pt>
                <c:pt idx="7">
                  <c:v>2.83</c:v>
                </c:pt>
                <c:pt idx="8">
                  <c:v>#N/A</c:v>
                </c:pt>
                <c:pt idx="9">
                  <c:v>2.8</c:v>
                </c:pt>
              </c:numCache>
            </c:numRef>
          </c:val>
          <c:extLst>
            <c:ext xmlns:c16="http://schemas.microsoft.com/office/drawing/2014/chart" uri="{C3380CC4-5D6E-409C-BE32-E72D297353CC}">
              <c16:uniqueId val="{00000005-4A31-4192-8DE3-D0F572509E5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1.07</c:v>
                </c:pt>
                <c:pt idx="2">
                  <c:v>#N/A</c:v>
                </c:pt>
                <c:pt idx="3">
                  <c:v>1.72</c:v>
                </c:pt>
                <c:pt idx="4">
                  <c:v>#N/A</c:v>
                </c:pt>
                <c:pt idx="5">
                  <c:v>2.46</c:v>
                </c:pt>
                <c:pt idx="6">
                  <c:v>#N/A</c:v>
                </c:pt>
                <c:pt idx="7">
                  <c:v>3.28</c:v>
                </c:pt>
                <c:pt idx="8">
                  <c:v>#N/A</c:v>
                </c:pt>
                <c:pt idx="9">
                  <c:v>3.82</c:v>
                </c:pt>
              </c:numCache>
            </c:numRef>
          </c:val>
          <c:extLst>
            <c:ext xmlns:c16="http://schemas.microsoft.com/office/drawing/2014/chart" uri="{C3380CC4-5D6E-409C-BE32-E72D297353CC}">
              <c16:uniqueId val="{00000006-4A31-4192-8DE3-D0F572509E5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5.1100000000000003</c:v>
                </c:pt>
                <c:pt idx="2">
                  <c:v>#N/A</c:v>
                </c:pt>
                <c:pt idx="3">
                  <c:v>2.83</c:v>
                </c:pt>
                <c:pt idx="4">
                  <c:v>#N/A</c:v>
                </c:pt>
                <c:pt idx="5">
                  <c:v>3.08</c:v>
                </c:pt>
                <c:pt idx="6">
                  <c:v>#N/A</c:v>
                </c:pt>
                <c:pt idx="7">
                  <c:v>3.51</c:v>
                </c:pt>
                <c:pt idx="8">
                  <c:v>#N/A</c:v>
                </c:pt>
                <c:pt idx="9">
                  <c:v>4.8499999999999996</c:v>
                </c:pt>
              </c:numCache>
            </c:numRef>
          </c:val>
          <c:extLst>
            <c:ext xmlns:c16="http://schemas.microsoft.com/office/drawing/2014/chart" uri="{C3380CC4-5D6E-409C-BE32-E72D297353CC}">
              <c16:uniqueId val="{00000007-4A31-4192-8DE3-D0F572509E5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10.8</c:v>
                </c:pt>
                <c:pt idx="2">
                  <c:v>#N/A</c:v>
                </c:pt>
                <c:pt idx="3">
                  <c:v>9.32</c:v>
                </c:pt>
                <c:pt idx="4">
                  <c:v>#N/A</c:v>
                </c:pt>
                <c:pt idx="5">
                  <c:v>8.49</c:v>
                </c:pt>
                <c:pt idx="6">
                  <c:v>#N/A</c:v>
                </c:pt>
                <c:pt idx="7">
                  <c:v>9.2100000000000009</c:v>
                </c:pt>
                <c:pt idx="8">
                  <c:v>#N/A</c:v>
                </c:pt>
                <c:pt idx="9">
                  <c:v>10.19</c:v>
                </c:pt>
              </c:numCache>
            </c:numRef>
          </c:val>
          <c:extLst>
            <c:ext xmlns:c16="http://schemas.microsoft.com/office/drawing/2014/chart" uri="{C3380CC4-5D6E-409C-BE32-E72D297353CC}">
              <c16:uniqueId val="{00000008-4A31-4192-8DE3-D0F572509E5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1.28</c:v>
                </c:pt>
                <c:pt idx="1">
                  <c:v>#N/A</c:v>
                </c:pt>
                <c:pt idx="2">
                  <c:v>1.29</c:v>
                </c:pt>
                <c:pt idx="3">
                  <c:v>#N/A</c:v>
                </c:pt>
                <c:pt idx="4">
                  <c:v>5.66</c:v>
                </c:pt>
                <c:pt idx="5">
                  <c:v>#N/A</c:v>
                </c:pt>
                <c:pt idx="6">
                  <c:v>6.68</c:v>
                </c:pt>
                <c:pt idx="7">
                  <c:v>#N/A</c:v>
                </c:pt>
                <c:pt idx="8">
                  <c:v>7.42</c:v>
                </c:pt>
                <c:pt idx="9">
                  <c:v>#N/A</c:v>
                </c:pt>
              </c:numCache>
            </c:numRef>
          </c:val>
          <c:extLst>
            <c:ext xmlns:c16="http://schemas.microsoft.com/office/drawing/2014/chart" uri="{C3380CC4-5D6E-409C-BE32-E72D297353CC}">
              <c16:uniqueId val="{00000009-4A31-4192-8DE3-D0F572509E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1297</c:v>
                </c:pt>
                <c:pt idx="5">
                  <c:v>1256</c:v>
                </c:pt>
                <c:pt idx="8">
                  <c:v>1207</c:v>
                </c:pt>
                <c:pt idx="11">
                  <c:v>1175</c:v>
                </c:pt>
                <c:pt idx="14">
                  <c:v>1105</c:v>
                </c:pt>
              </c:numCache>
            </c:numRef>
          </c:val>
          <c:extLst>
            <c:ext xmlns:c16="http://schemas.microsoft.com/office/drawing/2014/chart" uri="{C3380CC4-5D6E-409C-BE32-E72D297353CC}">
              <c16:uniqueId val="{00000000-40B4-4F6C-AE4B-7C4FB7ED1B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B4-4F6C-AE4B-7C4FB7ED1B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c:v>
                </c:pt>
                <c:pt idx="3">
                  <c:v>6</c:v>
                </c:pt>
                <c:pt idx="6">
                  <c:v>5</c:v>
                </c:pt>
                <c:pt idx="9">
                  <c:v>5</c:v>
                </c:pt>
                <c:pt idx="12">
                  <c:v>5</c:v>
                </c:pt>
              </c:numCache>
            </c:numRef>
          </c:val>
          <c:extLst>
            <c:ext xmlns:c16="http://schemas.microsoft.com/office/drawing/2014/chart" uri="{C3380CC4-5D6E-409C-BE32-E72D297353CC}">
              <c16:uniqueId val="{00000002-40B4-4F6C-AE4B-7C4FB7ED1B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c:v>
                </c:pt>
                <c:pt idx="3">
                  <c:v>39</c:v>
                </c:pt>
                <c:pt idx="6">
                  <c:v>55</c:v>
                </c:pt>
                <c:pt idx="9">
                  <c:v>56</c:v>
                </c:pt>
                <c:pt idx="12">
                  <c:v>55</c:v>
                </c:pt>
              </c:numCache>
            </c:numRef>
          </c:val>
          <c:extLst>
            <c:ext xmlns:c16="http://schemas.microsoft.com/office/drawing/2014/chart" uri="{C3380CC4-5D6E-409C-BE32-E72D297353CC}">
              <c16:uniqueId val="{00000003-40B4-4F6C-AE4B-7C4FB7ED1B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854</c:v>
                </c:pt>
                <c:pt idx="3">
                  <c:v>698</c:v>
                </c:pt>
                <c:pt idx="6">
                  <c:v>733</c:v>
                </c:pt>
                <c:pt idx="9">
                  <c:v>746</c:v>
                </c:pt>
                <c:pt idx="12">
                  <c:v>683</c:v>
                </c:pt>
              </c:numCache>
            </c:numRef>
          </c:val>
          <c:extLst>
            <c:ext xmlns:c16="http://schemas.microsoft.com/office/drawing/2014/chart" uri="{C3380CC4-5D6E-409C-BE32-E72D297353CC}">
              <c16:uniqueId val="{00000004-40B4-4F6C-AE4B-7C4FB7ED1B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B4-4F6C-AE4B-7C4FB7ED1B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B4-4F6C-AE4B-7C4FB7ED1B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2162</c:v>
                </c:pt>
                <c:pt idx="3">
                  <c:v>2106</c:v>
                </c:pt>
                <c:pt idx="6">
                  <c:v>1792</c:v>
                </c:pt>
                <c:pt idx="9">
                  <c:v>1708</c:v>
                </c:pt>
                <c:pt idx="12">
                  <c:v>1622</c:v>
                </c:pt>
              </c:numCache>
            </c:numRef>
          </c:val>
          <c:extLst>
            <c:ext xmlns:c16="http://schemas.microsoft.com/office/drawing/2014/chart" uri="{C3380CC4-5D6E-409C-BE32-E72D297353CC}">
              <c16:uniqueId val="{00000007-40B4-4F6C-AE4B-7C4FB7ED1B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1748</c:v>
                </c:pt>
                <c:pt idx="2">
                  <c:v>#N/A</c:v>
                </c:pt>
                <c:pt idx="3">
                  <c:v>#N/A</c:v>
                </c:pt>
                <c:pt idx="4">
                  <c:v>1593</c:v>
                </c:pt>
                <c:pt idx="5">
                  <c:v>#N/A</c:v>
                </c:pt>
                <c:pt idx="6">
                  <c:v>#N/A</c:v>
                </c:pt>
                <c:pt idx="7">
                  <c:v>1378</c:v>
                </c:pt>
                <c:pt idx="8">
                  <c:v>#N/A</c:v>
                </c:pt>
                <c:pt idx="9">
                  <c:v>#N/A</c:v>
                </c:pt>
                <c:pt idx="10">
                  <c:v>1340</c:v>
                </c:pt>
                <c:pt idx="11">
                  <c:v>#N/A</c:v>
                </c:pt>
                <c:pt idx="12">
                  <c:v>#N/A</c:v>
                </c:pt>
                <c:pt idx="13">
                  <c:v>1260</c:v>
                </c:pt>
                <c:pt idx="14">
                  <c:v>#N/A</c:v>
                </c:pt>
              </c:numCache>
            </c:numRef>
          </c:val>
          <c:smooth val="0"/>
          <c:extLst>
            <c:ext xmlns:c16="http://schemas.microsoft.com/office/drawing/2014/chart" uri="{C3380CC4-5D6E-409C-BE32-E72D297353CC}">
              <c16:uniqueId val="{00000008-40B4-4F6C-AE4B-7C4FB7ED1B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13228</c:v>
                </c:pt>
                <c:pt idx="5">
                  <c:v>12652</c:v>
                </c:pt>
                <c:pt idx="8">
                  <c:v>11980</c:v>
                </c:pt>
                <c:pt idx="11">
                  <c:v>11890</c:v>
                </c:pt>
                <c:pt idx="14">
                  <c:v>12200</c:v>
                </c:pt>
              </c:numCache>
            </c:numRef>
          </c:val>
          <c:extLst>
            <c:ext xmlns:c16="http://schemas.microsoft.com/office/drawing/2014/chart" uri="{C3380CC4-5D6E-409C-BE32-E72D297353CC}">
              <c16:uniqueId val="{00000000-CF1F-4361-AB7E-F92E5762F2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96</c:v>
                </c:pt>
                <c:pt idx="5">
                  <c:v>86</c:v>
                </c:pt>
                <c:pt idx="8">
                  <c:v>105</c:v>
                </c:pt>
                <c:pt idx="11">
                  <c:v>88</c:v>
                </c:pt>
                <c:pt idx="14">
                  <c:v>35</c:v>
                </c:pt>
              </c:numCache>
            </c:numRef>
          </c:val>
          <c:extLst>
            <c:ext xmlns:c16="http://schemas.microsoft.com/office/drawing/2014/chart" uri="{C3380CC4-5D6E-409C-BE32-E72D297353CC}">
              <c16:uniqueId val="{00000001-CF1F-4361-AB7E-F92E5762F2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1203</c:v>
                </c:pt>
                <c:pt idx="5">
                  <c:v>1384</c:v>
                </c:pt>
                <c:pt idx="8">
                  <c:v>1636</c:v>
                </c:pt>
                <c:pt idx="11">
                  <c:v>1878</c:v>
                </c:pt>
                <c:pt idx="14">
                  <c:v>2260</c:v>
                </c:pt>
              </c:numCache>
            </c:numRef>
          </c:val>
          <c:extLst>
            <c:ext xmlns:c16="http://schemas.microsoft.com/office/drawing/2014/chart" uri="{C3380CC4-5D6E-409C-BE32-E72D297353CC}">
              <c16:uniqueId val="{00000002-CF1F-4361-AB7E-F92E5762F2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1F-4361-AB7E-F92E5762F2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1F-4361-AB7E-F92E5762F2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1F-4361-AB7E-F92E5762F2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1993</c:v>
                </c:pt>
                <c:pt idx="3">
                  <c:v>1830</c:v>
                </c:pt>
                <c:pt idx="6">
                  <c:v>1708</c:v>
                </c:pt>
                <c:pt idx="9">
                  <c:v>1476</c:v>
                </c:pt>
                <c:pt idx="12">
                  <c:v>1341</c:v>
                </c:pt>
              </c:numCache>
            </c:numRef>
          </c:val>
          <c:extLst>
            <c:ext xmlns:c16="http://schemas.microsoft.com/office/drawing/2014/chart" uri="{C3380CC4-5D6E-409C-BE32-E72D297353CC}">
              <c16:uniqueId val="{00000006-CF1F-4361-AB7E-F92E5762F2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473</c:v>
                </c:pt>
                <c:pt idx="3">
                  <c:v>430</c:v>
                </c:pt>
                <c:pt idx="6">
                  <c:v>409</c:v>
                </c:pt>
                <c:pt idx="9">
                  <c:v>419</c:v>
                </c:pt>
                <c:pt idx="12">
                  <c:v>389</c:v>
                </c:pt>
              </c:numCache>
            </c:numRef>
          </c:val>
          <c:extLst>
            <c:ext xmlns:c16="http://schemas.microsoft.com/office/drawing/2014/chart" uri="{C3380CC4-5D6E-409C-BE32-E72D297353CC}">
              <c16:uniqueId val="{00000007-CF1F-4361-AB7E-F92E5762F2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8707</c:v>
                </c:pt>
                <c:pt idx="3">
                  <c:v>7446</c:v>
                </c:pt>
                <c:pt idx="6">
                  <c:v>6876</c:v>
                </c:pt>
                <c:pt idx="9">
                  <c:v>5922</c:v>
                </c:pt>
                <c:pt idx="12">
                  <c:v>5436</c:v>
                </c:pt>
              </c:numCache>
            </c:numRef>
          </c:val>
          <c:extLst>
            <c:ext xmlns:c16="http://schemas.microsoft.com/office/drawing/2014/chart" uri="{C3380CC4-5D6E-409C-BE32-E72D297353CC}">
              <c16:uniqueId val="{00000008-CF1F-4361-AB7E-F92E5762F2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c:v>
                </c:pt>
                <c:pt idx="3">
                  <c:v>17</c:v>
                </c:pt>
                <c:pt idx="6">
                  <c:v>12</c:v>
                </c:pt>
                <c:pt idx="9">
                  <c:v>7</c:v>
                </c:pt>
                <c:pt idx="12">
                  <c:v>2</c:v>
                </c:pt>
              </c:numCache>
            </c:numRef>
          </c:val>
          <c:extLst>
            <c:ext xmlns:c16="http://schemas.microsoft.com/office/drawing/2014/chart" uri="{C3380CC4-5D6E-409C-BE32-E72D297353CC}">
              <c16:uniqueId val="{00000009-CF1F-4361-AB7E-F92E5762F2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14921</c:v>
                </c:pt>
                <c:pt idx="3">
                  <c:v>13722</c:v>
                </c:pt>
                <c:pt idx="6">
                  <c:v>12800</c:v>
                </c:pt>
                <c:pt idx="9">
                  <c:v>12269</c:v>
                </c:pt>
                <c:pt idx="12">
                  <c:v>12718</c:v>
                </c:pt>
              </c:numCache>
            </c:numRef>
          </c:val>
          <c:extLst>
            <c:ext xmlns:c16="http://schemas.microsoft.com/office/drawing/2014/chart" uri="{C3380CC4-5D6E-409C-BE32-E72D297353CC}">
              <c16:uniqueId val="{0000000A-CF1F-4361-AB7E-F92E5762F2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11590</c:v>
                </c:pt>
                <c:pt idx="2">
                  <c:v>#N/A</c:v>
                </c:pt>
                <c:pt idx="3">
                  <c:v>#N/A</c:v>
                </c:pt>
                <c:pt idx="4">
                  <c:v>9324</c:v>
                </c:pt>
                <c:pt idx="5">
                  <c:v>#N/A</c:v>
                </c:pt>
                <c:pt idx="6">
                  <c:v>#N/A</c:v>
                </c:pt>
                <c:pt idx="7">
                  <c:v>8085</c:v>
                </c:pt>
                <c:pt idx="8">
                  <c:v>#N/A</c:v>
                </c:pt>
                <c:pt idx="9">
                  <c:v>#N/A</c:v>
                </c:pt>
                <c:pt idx="10">
                  <c:v>6237</c:v>
                </c:pt>
                <c:pt idx="11">
                  <c:v>#N/A</c:v>
                </c:pt>
                <c:pt idx="12">
                  <c:v>#N/A</c:v>
                </c:pt>
                <c:pt idx="13">
                  <c:v>5391</c:v>
                </c:pt>
                <c:pt idx="14">
                  <c:v>#N/A</c:v>
                </c:pt>
              </c:numCache>
            </c:numRef>
          </c:val>
          <c:smooth val="0"/>
          <c:extLst>
            <c:ext xmlns:c16="http://schemas.microsoft.com/office/drawing/2014/chart" uri="{C3380CC4-5D6E-409C-BE32-E72D297353CC}">
              <c16:uniqueId val="{0000000B-CF1F-4361-AB7E-F92E5762F2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956</c:v>
                </c:pt>
                <c:pt idx="1">
                  <c:v>996</c:v>
                </c:pt>
                <c:pt idx="2">
                  <c:v>1153</c:v>
                </c:pt>
              </c:numCache>
            </c:numRef>
          </c:val>
          <c:extLst>
            <c:ext xmlns:c16="http://schemas.microsoft.com/office/drawing/2014/chart" uri="{C3380CC4-5D6E-409C-BE32-E72D297353CC}">
              <c16:uniqueId val="{00000000-7001-4F9B-ACD3-861C575BC2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7001-4F9B-ACD3-861C575BC2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162</c:v>
                </c:pt>
                <c:pt idx="1">
                  <c:v>187</c:v>
                </c:pt>
                <c:pt idx="2">
                  <c:v>208</c:v>
                </c:pt>
              </c:numCache>
            </c:numRef>
          </c:val>
          <c:extLst>
            <c:ext xmlns:c16="http://schemas.microsoft.com/office/drawing/2014/chart" uri="{C3380CC4-5D6E-409C-BE32-E72D297353CC}">
              <c16:uniqueId val="{00000002-7001-4F9B-ACD3-861C575BC2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{4D7186BC-0120-45B1-8D96-16422F3E384C}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33E-4D7A-A1F7-A7F1032F6D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{4B6F34F0-0DFF-469F-839D-58872AF2EFC7}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3E-4D7A-A1F7-A7F1032F6D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{8C3EDCA0-F792-426B-A5B0-14E8BC4BC48B}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3E-4D7A-A1F7-A7F1032F6D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{34AB1ABF-2A7A-44E3-9203-3E7D2A2B3876}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3E-4D7A-A1F7-A7F1032F6D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{F4AA8220-4796-4DAD-B1EA-992FBFA155F9}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3E-4D7A-A1F7-A7F1032F6D9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{86B2E27B-CEA5-4D15-83AC-3A1092819A6F}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33E-4D7A-A1F7-A7F1032F6D9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{A28507F7-94A8-4522-9140-F538F69AED39}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33E-4D7A-A1F7-A7F1032F6D9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{F527A552-2DE2-4674-99E3-5247BEABA6DC}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33E-4D7A-A1F7-A7F1032F6D9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{F527D8E3-DC37-43FD-8B88-3E8BF49BE9A6}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33E-4D7A-A1F7-A7F1032F6D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53.1</c:v>
                </c:pt>
                <c:pt idx="8">
                  <c:v>54.7</c:v>
                </c:pt>
                <c:pt idx="16">
                  <c:v>56.5</c:v>
                </c:pt>
                <c:pt idx="24">
                  <c:v>58.3</c:v>
                </c:pt>
                <c:pt idx="32">
                  <c:v>59.6</c:v>
                </c:pt>
              </c:numCache>
            </c:numRef>
          </c:xVal>
          <c:yVal>
            <c:numRef>
              <c:f>公会計指標分析・財政指標組合せ分析表!$BP$51:$DC$51</c:f>
              <c:numCache>
                <c:formatCode>#,##0.0;"▲ "#,##0.0</c:formatCode>
                <c:ptCount val="40"/>
                <c:pt idx="0">
                  <c:v>148.30000000000001</c:v>
                </c:pt>
                <c:pt idx="8">
                  <c:v>119.3</c:v>
                </c:pt>
                <c:pt idx="16">
                  <c:v>104.1</c:v>
                </c:pt>
                <c:pt idx="24">
                  <c:v>80.400000000000006</c:v>
                </c:pt>
                <c:pt idx="32">
                  <c:v>70</c:v>
                </c:pt>
              </c:numCache>
            </c:numRef>
          </c:yVal>
          <c:smooth val="0"/>
          <c:extLst>
            <c:ext xmlns:c16="http://schemas.microsoft.com/office/drawing/2014/chart" uri="{C3380CC4-5D6E-409C-BE32-E72D297353CC}">
              <c16:uniqueId val="{00000009-F33E-4D7A-A1F7-A7F1032F6D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{BA5CA359-04BC-44B3-A4EB-2F3900C90D14}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33E-4D7A-A1F7-A7F1032F6D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{C1F2AB9E-64E3-480E-83B9-56910AB765FE}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3E-4D7A-A1F7-A7F1032F6D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{1E710C8C-681A-437A-8E91-1BF9A05A1A45}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3E-4D7A-A1F7-A7F1032F6D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{079C9AA6-088F-4CFE-92C0-6BEE0EAFC75A}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3E-4D7A-A1F7-A7F1032F6D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{765735F0-1A25-4728-BD69-0D273592D96D}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3E-4D7A-A1F7-A7F1032F6D9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{80C46530-A8CD-4465-876A-E79D6186CB81}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33E-4D7A-A1F7-A7F1032F6D9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{8A443F9B-648F-40E7-ADB6-380107C895AB}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33E-4D7A-A1F7-A7F1032F6D9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{858AC501-5B8C-428B-8072-0E496BB397F1}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33E-4D7A-A1F7-A7F1032F6D9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{09EE1A86-3B0B-41ED-BCD1-8394CA8DE3DE}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33E-4D7A-A1F7-A7F1032F6D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F33E-4D7A-A1F7-A7F1032F6D95}"/>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{0D74C483-02F3-4D2E-A883-9110187B8F99}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5AA-40F7-93E4-B5DAD1308D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{F0AFAC0E-F889-4E49-8524-11ED40B16EF1}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AA-40F7-93E4-B5DAD1308D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{B08F388B-62AD-46EA-8B4D-8EB5907924BE}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AA-40F7-93E4-B5DAD1308D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{824C31C5-1CD8-44DF-AF56-07DE36685379}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AA-40F7-93E4-B5DAD1308D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{C8C3F337-8485-46A9-B8DA-93474435481B}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AA-40F7-93E4-B5DAD1308D5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{B30676FF-FF5A-44A6-B52C-96A04E7B375B}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5AA-40F7-93E4-B5DAD1308D5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{63DD94C3-7F1C-4C48-BD3A-BEACC8E7D024}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5AA-40F7-93E4-B5DAD1308D5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{14E39526-5171-4941-8315-49088CCF891D}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5AA-40F7-93E4-B5DAD1308D5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{A0883E53-8976-4377-91E0-C92C611081FA}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5AA-40F7-93E4-B5DAD1308D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22.4</c:v>
                </c:pt>
                <c:pt idx="8">
                  <c:v>22</c:v>
                </c:pt>
                <c:pt idx="16">
                  <c:v>20.100000000000001</c:v>
                </c:pt>
                <c:pt idx="24">
                  <c:v>18.399999999999999</c:v>
                </c:pt>
                <c:pt idx="32">
                  <c:v>17.100000000000001</c:v>
                </c:pt>
              </c:numCache>
            </c:numRef>
          </c:xVal>
          <c:yVal>
            <c:numRef>
              <c:f>公会計指標分析・財政指標組合せ分析表!$BP$73:$DC$73</c:f>
              <c:numCache>
                <c:formatCode>#,##0.0;"▲ "#,##0.0</c:formatCode>
                <c:ptCount val="40"/>
                <c:pt idx="0">
                  <c:v>148.30000000000001</c:v>
                </c:pt>
                <c:pt idx="8">
                  <c:v>119.3</c:v>
                </c:pt>
                <c:pt idx="16">
                  <c:v>104.1</c:v>
                </c:pt>
                <c:pt idx="24">
                  <c:v>80.400000000000006</c:v>
                </c:pt>
                <c:pt idx="32">
                  <c:v>70</c:v>
                </c:pt>
              </c:numCache>
            </c:numRef>
          </c:yVal>
          <c:smooth val="0"/>
          <c:extLst>
            <c:ext xmlns:c16="http://schemas.microsoft.com/office/drawing/2014/chart" uri="{C3380CC4-5D6E-409C-BE32-E72D297353CC}">
              <c16:uniqueId val="{00000009-95AA-40F7-93E4-B5DAD1308D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{8ADFF2C7-28A7-4A9C-89AF-B066303DA84D}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5AA-40F7-93E4-B5DAD1308D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{1A42028D-74ED-47D7-B609-4FD37F1FB274}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AA-40F7-93E4-B5DAD1308D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{96B1A595-90CE-4F75-8AB6-79B9932B97AF}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AA-40F7-93E4-B5DAD1308D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{189E36AD-4F7C-4C93-A145-99A8502FAD47}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AA-40F7-93E4-B5DAD1308D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{4A0CC292-44EB-454C-A7B6-7AA14585AA6F}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AA-40F7-93E4-B5DAD1308D59}"/>
                </c:ext>
              </c:extLst>
            </c:dLbl>
            <c:dLbl>
              <c:idx val="8"/>
              <c:layout>
                <c:manualLayout>
                  <c:x val="-2.3532698219061041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{57985EA1-0AA6-4C9A-918B-A2AD4D6F9F5C}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5AA-40F7-93E4-B5DAD1308D59}"/>
                </c:ext>
              </c:extLst>
            </c:dLbl>
            <c:dLbl>
              <c:idx val="16"/>
              <c:layout>
                <c:manualLayout>
                  <c:x val="-3.986328501916029E-2"/>
                  <c:y val="-8.246432820720764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{A40E3A7C-1D07-4989-AC03-0E44E8E46C4A}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5AA-40F7-93E4-B5DAD1308D59}"/>
                </c:ext>
              </c:extLst>
            </c:dLbl>
            <c:dLbl>
              <c:idx val="24"/>
              <c:layout>
                <c:manualLayout>
                  <c:x val="-3.1697991619110633E-2"/>
                  <c:y val="-3.653280654178664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{428D062F-2E18-4444-97A1-38C1BCB1B2C6}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5AA-40F7-93E4-B5DAD1308D59}"/>
                </c:ext>
              </c:extLst>
            </c:dLbl>
            <c:dLbl>
              <c:idx val="32"/>
              <c:layout>
                <c:manualLayout>
                  <c:x val="-3.1570342725075584E-2"/>
                  <c:y val="-6.825229278303343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{1E3E53D5-E691-4FD2-A05E-965962C96874}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5AA-40F7-93E4-B5DAD1308D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95AA-40F7-93E4-B5DAD1308D59}"/>
            </c:ext>
          </c:extLst>
        </c:ser>
        <c:dLbls>
          <c:showLegendKey val="0"/>
          <c:showVal val="1"/>
          <c:showCatName val="0"/>
          <c:showSerName val="0"/>
          <c:showPercent val="0"/>
          <c:showBubbleSize val="0"/>
        </c:dLbls>
        <c:axId val="84219776"/>
        <c:axId val="84234240"/>
      </c:scatterChart>
      <c:valAx>
        <c:axId val="84219776"/>
        <c:scaling>
          <c:orientation val="minMax"/>
          <c:max val="24"/>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過去の起債の償還が順次終了することにより、元利償還金は年々減少している。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一方で、今後公共施設の老朽化等により普通建設事業費の増加が予想される。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そこで、優先順位を明確にし計画的に建設事業を行うことで後年度の公債費負担を軽減することが求められる。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該当なし</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将来負担額については、一般会計等に係る地方債の現在高と公営企業債等繰入見込額が大半を占めて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いる。地方債現在高については、平成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過去の起債の償還が順次終了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ることによって減となってい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た。しかし、令和元年度決算においては、統合小学校の新設工事に係る新発債の額が大きかったため、金額が増となっている。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職員の年齢構成が若返っていることなどから年々減少している。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将来負担比率は年々改善はしてきているものの、類似団体と比較すると依然として高いことから、今後も普通建設事業の抑制や繰上償還により数値の改善を図っていく。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青森県黒石市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基金残高の合計は年々増加しており、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年度の基金残高合計は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も年々増加している。ふる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さと納税制度による寄附金を寄附者指定の使途ごとに仕分けし、対応する基金に積み立てていることによるものである。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ここ数年、基金の現在高は全体的に増加している。しかし、今後公共施設の老朽化対策に係る支出が予想されるほか、雪害・自然災害に伴う緊急対応にも備える必要がある。　寄附金を原資とする基金については積極的に活用する一方で、財政調整基金については最低限の基金残高維持に努める。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黒石市民文化会館運営基金：財政再建のため休止中の黒石市民文化会館が再開した際に、運営資金に充てるため積み立てている。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黒石市図書館建設基金：図書館を所有していないため、将来整備する際の財源として市民から頂いた寄附金などを積み立てている。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石市農業振興基金：遊休農地の利活用、農地集約の促進、認定農業者、基幹農業者、農業後継者の育成、基幹作物の振興と新規作物導入による農業経営改善に支援するなど農業振興を図る経費の財源に充てるため積み立て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黒石市歴史的景観保存基金：伝統的建造物群保存地区の保存及び歴史的景観形成地区の景観形成を図るため積み立てている。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黒石市ちとせ住宅団地定住促進基金：ちとせ住宅団地を購入した市民に対し、住宅ローンの利子補給を行う財源にしている。その他にも住宅団地の環境改善に活用している。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増となった理由は、使途の指定がある寄附金などを対応する基金に積み立てているためである。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減となった理由は、基金の目的に合致した事業を施行する際、積極的に基金を活用しているためである。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今後も、目的に合致した歳出には積極的に基金を活用し、適切な基金の運用を行っていく。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財政調整基金に関しては、例年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除雪対策のため取崩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を行っているが、令和元年度に関しては小雪のため取り崩しを行わなかった。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年度決算剰余分等を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百万円積みたてたため、平成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令和元年度は小雪のため、除雪対策に係る取崩しを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行わなかったが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、雪の状況によっては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百万円の追加支出の可能性もあるため、緊急時に即座に対応できるだけの基金の確保は必要である。そのため、今後も堅調な基金運用が求められる。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例年、地方債残高に対して、かなり低い割合の積み立てしかできていない状況である。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満期一括返済の地方債はなく、地方債残高も減少しているため、今後とも慎重な財政運営に努めたい。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33,084
32,945
217.05
18,228,007
17,763,748
447,695
8,789,352
12,718,215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当市の有形固定資産減価償却率は、ここ数年類似団体平均を下回っているものの、年々増加しており、施設等の老朽化が進んでいることがわかる。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既存施設の老朽化対策のため、公共施設等総合管理計画に従い、計画的な更新や除却等が必要である。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4593844"/>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43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459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48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49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36466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48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156972</xdr:rowOff>
    </xdr:from>
    <xdr:to>
      <xdr:col>19</xdr:col>
      <xdr:colOff>187325</xdr:colOff>
      <xdr:row>29</xdr:row>
      <xdr:rowOff>87122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49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36322</xdr:rowOff>
    </xdr:from>
    <xdr:to>
      <xdr:col>23</xdr:col>
      <xdr:colOff>85725</xdr:colOff>
      <xdr:row>29</xdr:row>
      <xdr:rowOff>64389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008372"/>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118110</xdr:rowOff>
    </xdr:from>
    <xdr:to>
      <xdr:col>15</xdr:col>
      <xdr:colOff>187325</xdr:colOff>
      <xdr:row>29</xdr:row>
      <xdr:rowOff>48260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49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168910</xdr:rowOff>
    </xdr:from>
    <xdr:to>
      <xdr:col>19</xdr:col>
      <xdr:colOff>136525</xdr:colOff>
      <xdr:row>29</xdr:row>
      <xdr:rowOff>36322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496951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79248</xdr:rowOff>
    </xdr:from>
    <xdr:to>
      <xdr:col>11</xdr:col>
      <xdr:colOff>187325</xdr:colOff>
      <xdr:row>29</xdr:row>
      <xdr:rowOff>9398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487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130048</xdr:rowOff>
    </xdr:from>
    <xdr:to>
      <xdr:col>15</xdr:col>
      <xdr:colOff>136525</xdr:colOff>
      <xdr:row>28</xdr:row>
      <xdr:rowOff>168910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493064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44704</xdr:rowOff>
    </xdr:from>
    <xdr:to>
      <xdr:col>7</xdr:col>
      <xdr:colOff>187325</xdr:colOff>
      <xdr:row>28</xdr:row>
      <xdr:rowOff>146304</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48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95504</xdr:rowOff>
    </xdr:from>
    <xdr:to>
      <xdr:col>11</xdr:col>
      <xdr:colOff>136525</xdr:colOff>
      <xdr:row>28</xdr:row>
      <xdr:rowOff>130048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4896104"/>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10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461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103649</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64787</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469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25925</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4655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137431</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493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債務償還比率は、昨年度比で</a:t>
          </a:r>
          <a:r>
            <a:rPr kumimoji="1" lang="en-US" altLang="ja-JP" sz="1100">
              <a:latin typeface="ＭＳ Ｐゴシック" panose="020B0600070205080204" pitchFamily="50" charset="-128"/>
              <a:ea typeface="ＭＳ Ｐゴシック" panose="020B0600070205080204" pitchFamily="50" charset="-128"/>
            </a:rPr>
            <a:t>33.1</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また、平成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年度までは類似団体平均を上回っていたが、平成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年度からは、下回る結果となっている。</a:t>
          </a:r>
        </a:p>
        <a:p>
          <a:r>
            <a:rPr kumimoji="1" lang="ja-JP" altLang="en-US" sz="1100">
              <a:latin typeface="ＭＳ Ｐゴシック" panose="020B0600070205080204" pitchFamily="50" charset="-128"/>
              <a:ea typeface="ＭＳ Ｐゴシック" panose="020B0600070205080204" pitchFamily="50" charset="-128"/>
            </a:rPr>
            <a:t>　これは、既往債の償還終了及び新発債の抑制により将来負担額が減少したためである。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4690177"/>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5975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597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446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469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153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0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119586</xdr:rowOff>
    </xdr:from>
    <xdr:to>
      <xdr:col>76</xdr:col>
      <xdr:colOff>73025</xdr:colOff>
      <xdr:row>30</xdr:row>
      <xdr:rowOff>49736</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0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142463</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494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153615</xdr:rowOff>
    </xdr:from>
    <xdr:to>
      <xdr:col>72</xdr:col>
      <xdr:colOff>123825</xdr:colOff>
      <xdr:row>30</xdr:row>
      <xdr:rowOff>83765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1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170386</xdr:rowOff>
    </xdr:from>
    <xdr:to>
      <xdr:col>76</xdr:col>
      <xdr:colOff>22225</xdr:colOff>
      <xdr:row>30</xdr:row>
      <xdr:rowOff>32965</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142436"/>
          <a:ext cx="7112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35009</xdr:rowOff>
    </xdr:from>
    <xdr:to>
      <xdr:col>68</xdr:col>
      <xdr:colOff>123825</xdr:colOff>
      <xdr:row>30</xdr:row>
      <xdr:rowOff>136609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1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32965</xdr:rowOff>
    </xdr:from>
    <xdr:to>
      <xdr:col>72</xdr:col>
      <xdr:colOff>73025</xdr:colOff>
      <xdr:row>30</xdr:row>
      <xdr:rowOff>85809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5176465"/>
          <a:ext cx="762000" cy="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95050</xdr:rowOff>
    </xdr:from>
    <xdr:to>
      <xdr:col>64</xdr:col>
      <xdr:colOff>123825</xdr:colOff>
      <xdr:row>31</xdr:row>
      <xdr:rowOff>25200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2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85809</xdr:rowOff>
    </xdr:from>
    <xdr:to>
      <xdr:col>68</xdr:col>
      <xdr:colOff>73025</xdr:colOff>
      <xdr:row>30</xdr:row>
      <xdr:rowOff>145850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5229309"/>
          <a:ext cx="762000" cy="6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80657</xdr:rowOff>
    </xdr:from>
    <xdr:to>
      <xdr:col>60</xdr:col>
      <xdr:colOff>123825</xdr:colOff>
      <xdr:row>31</xdr:row>
      <xdr:rowOff>10807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22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131457</xdr:rowOff>
    </xdr:from>
    <xdr:to>
      <xdr:col>64</xdr:col>
      <xdr:colOff>73025</xdr:colOff>
      <xdr:row>30</xdr:row>
      <xdr:rowOff>145850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527495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2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485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100292</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490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127736</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27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16327</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3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1934</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31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33,084
32,945
217.05
18,228,007
17,763,748
447,695
8,789,352
12,718,215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154413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32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98878</xdr:rowOff>
    </xdr:from>
    <xdr:to>
      <xdr:col>20</xdr:col>
      <xdr:colOff>38100</xdr:colOff>
      <xdr:row>38</xdr:row>
      <xdr:rowOff>29028</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149678</xdr:rowOff>
    </xdr:from>
    <xdr:to>
      <xdr:col>24</xdr:col>
      <xdr:colOff>63500</xdr:colOff>
      <xdr:row>38</xdr:row>
      <xdr:rowOff>10885</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493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149678</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4655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38463</xdr:rowOff>
    </xdr:from>
    <xdr:to>
      <xdr:col>10</xdr:col>
      <xdr:colOff>165100</xdr:colOff>
      <xdr:row>37</xdr:row>
      <xdr:rowOff>140063</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89263</xdr:rowOff>
    </xdr:from>
    <xdr:to>
      <xdr:col>15</xdr:col>
      <xdr:colOff>50800</xdr:colOff>
      <xdr:row>37</xdr:row>
      <xdr:rowOff>121920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4329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7439</xdr:rowOff>
    </xdr:from>
    <xdr:to>
      <xdr:col>6</xdr:col>
      <xdr:colOff>38100</xdr:colOff>
      <xdr:row>37</xdr:row>
      <xdr:rowOff>109039</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58239</xdr:rowOff>
    </xdr:from>
    <xdr:to>
      <xdr:col>10</xdr:col>
      <xdr:colOff>114300</xdr:colOff>
      <xdr:row>37</xdr:row>
      <xdr:rowOff>89263</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40188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45555</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108117</xdr:rowOff>
    </xdr:from>
    <xdr:to>
      <xdr:col>55</xdr:col>
      <xdr:colOff>50800</xdr:colOff>
      <xdr:row>41</xdr:row>
      <xdr:rowOff>38267</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696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86544</xdr:rowOff>
    </xdr:from>
    <xdr:ext cx="534377"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94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108958</xdr:rowOff>
    </xdr:from>
    <xdr:to>
      <xdr:col>50</xdr:col>
      <xdr:colOff>165100</xdr:colOff>
      <xdr:row>41</xdr:row>
      <xdr:rowOff>39108</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69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158917</xdr:rowOff>
    </xdr:from>
    <xdr:to>
      <xdr:col>55</xdr:col>
      <xdr:colOff>0</xdr:colOff>
      <xdr:row>40</xdr:row>
      <xdr:rowOff>159758</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9639300" y="7016917"/>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111720</xdr:rowOff>
    </xdr:from>
    <xdr:to>
      <xdr:col>46</xdr:col>
      <xdr:colOff>38100</xdr:colOff>
      <xdr:row>41</xdr:row>
      <xdr:rowOff>41870</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69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159758</xdr:rowOff>
    </xdr:from>
    <xdr:to>
      <xdr:col>50</xdr:col>
      <xdr:colOff>114300</xdr:colOff>
      <xdr:row>40</xdr:row>
      <xdr:rowOff>162520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750300" y="7017758"/>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113859</xdr:rowOff>
    </xdr:from>
    <xdr:to>
      <xdr:col>41</xdr:col>
      <xdr:colOff>101600</xdr:colOff>
      <xdr:row>41</xdr:row>
      <xdr:rowOff>44009</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69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162520</xdr:rowOff>
    </xdr:from>
    <xdr:to>
      <xdr:col>45</xdr:col>
      <xdr:colOff>177800</xdr:colOff>
      <xdr:row>40</xdr:row>
      <xdr:rowOff>164659</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861300" y="7020520"/>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115605</xdr:rowOff>
    </xdr:from>
    <xdr:to>
      <xdr:col>36</xdr:col>
      <xdr:colOff>165100</xdr:colOff>
      <xdr:row>41</xdr:row>
      <xdr:rowOff>45755</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921500" y="697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164659</xdr:rowOff>
    </xdr:from>
    <xdr:to>
      <xdr:col>41</xdr:col>
      <xdr:colOff>50800</xdr:colOff>
      <xdr:row>40</xdr:row>
      <xdr:rowOff>166405</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72300" y="7022659"/>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30235</xdr:rowOff>
    </xdr:from>
    <xdr:ext cx="534377"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9359411" y="705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32997</xdr:rowOff>
    </xdr:from>
    <xdr:ext cx="534377"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8483111" y="70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35136</xdr:rowOff>
    </xdr:from>
    <xdr:ext cx="534377"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7594111" y="70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36882</xdr:rowOff>
    </xdr:from>
    <xdr:ext cx="534377"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6705111" y="706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158750</xdr:rowOff>
    </xdr:from>
    <xdr:to>
      <xdr:col>24</xdr:col>
      <xdr:colOff>114300</xdr:colOff>
      <xdr:row>61</xdr:row>
      <xdr:rowOff>88900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10177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1029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137795</xdr:rowOff>
    </xdr:from>
    <xdr:to>
      <xdr:col>20</xdr:col>
      <xdr:colOff>38100</xdr:colOff>
      <xdr:row>61</xdr:row>
      <xdr:rowOff>67945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17145</xdr:rowOff>
    </xdr:from>
    <xdr:to>
      <xdr:col>24</xdr:col>
      <xdr:colOff>63500</xdr:colOff>
      <xdr:row>61</xdr:row>
      <xdr:rowOff>38100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4755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17145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0458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113030</xdr:rowOff>
    </xdr:from>
    <xdr:to>
      <xdr:col>10</xdr:col>
      <xdr:colOff>165100</xdr:colOff>
      <xdr:row>61</xdr:row>
      <xdr:rowOff>43180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163830</xdr:rowOff>
    </xdr:from>
    <xdr:to>
      <xdr:col>15</xdr:col>
      <xdr:colOff>50800</xdr:colOff>
      <xdr:row>61</xdr:row>
      <xdr:rowOff>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450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162560</xdr:rowOff>
    </xdr:from>
    <xdr:to>
      <xdr:col>6</xdr:col>
      <xdr:colOff>38100</xdr:colOff>
      <xdr:row>60</xdr:row>
      <xdr:rowOff>92710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41910</xdr:rowOff>
    </xdr:from>
    <xdr:to>
      <xdr:col>10</xdr:col>
      <xdr:colOff>114300</xdr:colOff>
      <xdr:row>60</xdr:row>
      <xdr:rowOff>163830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1032891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84472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59707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109237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E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E00-0000E2000000}"/>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E00-0000E4000000}"/>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E00-0000E6000000}"/>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139488</xdr:rowOff>
    </xdr:from>
    <xdr:to>
      <xdr:col>55</xdr:col>
      <xdr:colOff>50800</xdr:colOff>
      <xdr:row>63</xdr:row>
      <xdr:rowOff>69638</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10426700" y="107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117915</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E00-0000F2000000}"/>
            </a:ext>
          </a:extLst>
        </xdr:cNvPr>
        <xdr:cNvSpPr txBox="1"/>
      </xdr:nvSpPr>
      <xdr:spPr>
        <a:xfrm>
          <a:off x="10515600" y="1074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143415</xdr:rowOff>
    </xdr:from>
    <xdr:to>
      <xdr:col>50</xdr:col>
      <xdr:colOff>165100</xdr:colOff>
      <xdr:row>63</xdr:row>
      <xdr:rowOff>73565</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9588500" y="1077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18838</xdr:rowOff>
    </xdr:from>
    <xdr:to>
      <xdr:col>55</xdr:col>
      <xdr:colOff>0</xdr:colOff>
      <xdr:row>63</xdr:row>
      <xdr:rowOff>22765</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9639300" y="10820188"/>
          <a:ext cx="8382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147956</xdr:rowOff>
    </xdr:from>
    <xdr:to>
      <xdr:col>46</xdr:col>
      <xdr:colOff>38100</xdr:colOff>
      <xdr:row>63</xdr:row>
      <xdr:rowOff>78106</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8699500" y="107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22765</xdr:rowOff>
    </xdr:from>
    <xdr:to>
      <xdr:col>50</xdr:col>
      <xdr:colOff>114300</xdr:colOff>
      <xdr:row>63</xdr:row>
      <xdr:rowOff>27306</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8750300" y="10824115"/>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150120</xdr:rowOff>
    </xdr:from>
    <xdr:to>
      <xdr:col>41</xdr:col>
      <xdr:colOff>101600</xdr:colOff>
      <xdr:row>63</xdr:row>
      <xdr:rowOff>80270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7810500" y="1078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27306</xdr:rowOff>
    </xdr:from>
    <xdr:to>
      <xdr:col>45</xdr:col>
      <xdr:colOff>177800</xdr:colOff>
      <xdr:row>63</xdr:row>
      <xdr:rowOff>29470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7861300" y="10828656"/>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151897</xdr:rowOff>
    </xdr:from>
    <xdr:to>
      <xdr:col>36</xdr:col>
      <xdr:colOff>165100</xdr:colOff>
      <xdr:row>63</xdr:row>
      <xdr:rowOff>82047</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6921500" y="1078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29470</xdr:rowOff>
    </xdr:from>
    <xdr:to>
      <xdr:col>41</xdr:col>
      <xdr:colOff>50800</xdr:colOff>
      <xdr:row>63</xdr:row>
      <xdr:rowOff>31247</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6972300" y="10830820"/>
          <a:ext cx="889000" cy="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64692</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86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69233</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87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71397</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87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73174</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8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E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00000000-0008-0000-0E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E00-00001E01000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E00-000020010000}"/>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xdr:rowOff>
    </xdr:from>
    <xdr:to>
      <xdr:col>24</xdr:col>
      <xdr:colOff>114300</xdr:colOff>
      <xdr:row>82</xdr:row>
      <xdr:rowOff>117475</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4584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38752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E00-00002C010000}"/>
            </a:ext>
          </a:extLst>
        </xdr:cNvPr>
        <xdr:cNvSpPr txBox="1"/>
      </xdr:nvSpPr>
      <xdr:spPr>
        <a:xfrm>
          <a:off x="4673600"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36830</xdr:rowOff>
    </xdr:from>
    <xdr:to>
      <xdr:col>20</xdr:col>
      <xdr:colOff>38100</xdr:colOff>
      <xdr:row>82</xdr:row>
      <xdr:rowOff>138430</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3746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66675</xdr:rowOff>
    </xdr:from>
    <xdr:to>
      <xdr:col>24</xdr:col>
      <xdr:colOff>63500</xdr:colOff>
      <xdr:row>82</xdr:row>
      <xdr:rowOff>87630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flipV="1">
          <a:off x="3797300" y="141255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168275</xdr:rowOff>
    </xdr:from>
    <xdr:to>
      <xdr:col>15</xdr:col>
      <xdr:colOff>101600</xdr:colOff>
      <xdr:row>82</xdr:row>
      <xdr:rowOff>98425</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2857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87630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2908300" y="14106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86361</xdr:rowOff>
    </xdr:from>
    <xdr:to>
      <xdr:col>10</xdr:col>
      <xdr:colOff>165100</xdr:colOff>
      <xdr:row>83</xdr:row>
      <xdr:rowOff>16511</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968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137161</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flipV="1">
          <a:off x="2019300" y="14106525"/>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65405</xdr:rowOff>
    </xdr:from>
    <xdr:to>
      <xdr:col>6</xdr:col>
      <xdr:colOff>38100</xdr:colOff>
      <xdr:row>83</xdr:row>
      <xdr:rowOff>167005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079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137161</xdr:rowOff>
    </xdr:from>
    <xdr:to>
      <xdr:col>10</xdr:col>
      <xdr:colOff>114300</xdr:colOff>
      <xdr:row>83</xdr:row>
      <xdr:rowOff>116205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1130300" y="14196061"/>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154957</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7638</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158132</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00000000-0008-0000-0E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00000000-0008-0000-0E00-000053010000}"/>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00000000-0008-0000-0E00-000055010000}"/>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a16="http://schemas.microsoft.com/office/drawing/2014/main" id="{00000000-0008-0000-0E00-00005701000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134930</xdr:rowOff>
    </xdr:from>
    <xdr:to>
      <xdr:col>55</xdr:col>
      <xdr:colOff>50800</xdr:colOff>
      <xdr:row>86</xdr:row>
      <xdr:rowOff>65080</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10426700" y="147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a:extLst>
            <a:ext uri="{FF2B5EF4-FFF2-40B4-BE49-F238E27FC236}">
              <a16:creationId xmlns:a16="http://schemas.microsoft.com/office/drawing/2014/main" id="{00000000-0008-0000-0E00-000063010000}"/>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136485</xdr:rowOff>
    </xdr:from>
    <xdr:to>
      <xdr:col>50</xdr:col>
      <xdr:colOff>165100</xdr:colOff>
      <xdr:row>86</xdr:row>
      <xdr:rowOff>66635</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9588500" y="147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14280</xdr:rowOff>
    </xdr:from>
    <xdr:to>
      <xdr:col>55</xdr:col>
      <xdr:colOff>0</xdr:colOff>
      <xdr:row>86</xdr:row>
      <xdr:rowOff>15835</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flipV="1">
          <a:off x="9639300" y="14758980"/>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137216</xdr:rowOff>
    </xdr:from>
    <xdr:to>
      <xdr:col>46</xdr:col>
      <xdr:colOff>38100</xdr:colOff>
      <xdr:row>86</xdr:row>
      <xdr:rowOff>67366</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8699500" y="1471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15835</xdr:rowOff>
    </xdr:from>
    <xdr:to>
      <xdr:col>50</xdr:col>
      <xdr:colOff>114300</xdr:colOff>
      <xdr:row>86</xdr:row>
      <xdr:rowOff>16566</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8750300" y="1476053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135615</xdr:rowOff>
    </xdr:from>
    <xdr:to>
      <xdr:col>41</xdr:col>
      <xdr:colOff>101600</xdr:colOff>
      <xdr:row>86</xdr:row>
      <xdr:rowOff>65765</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7810500" y="147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14965</xdr:rowOff>
    </xdr:from>
    <xdr:to>
      <xdr:col>45</xdr:col>
      <xdr:colOff>177800</xdr:colOff>
      <xdr:row>86</xdr:row>
      <xdr:rowOff>16566</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7861300" y="14759665"/>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137170</xdr:rowOff>
    </xdr:from>
    <xdr:to>
      <xdr:col>36</xdr:col>
      <xdr:colOff>165100</xdr:colOff>
      <xdr:row>86</xdr:row>
      <xdr:rowOff>67320</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6921500" y="14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14965</xdr:rowOff>
    </xdr:from>
    <xdr:to>
      <xdr:col>41</xdr:col>
      <xdr:colOff>50800</xdr:colOff>
      <xdr:row>86</xdr:row>
      <xdr:rowOff>16520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6972300" y="14759665"/>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a16="http://schemas.microsoft.com/office/drawing/2014/main" id="{00000000-0008-0000-0E00-00006C010000}"/>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a:extLst>
            <a:ext uri="{FF2B5EF4-FFF2-40B4-BE49-F238E27FC236}">
              <a16:creationId xmlns:a16="http://schemas.microsoft.com/office/drawing/2014/main" id="{00000000-0008-0000-0E00-00006D010000}"/>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id="{00000000-0008-0000-0E00-00006E010000}"/>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a16="http://schemas.microsoft.com/office/drawing/2014/main" id="{00000000-0008-0000-0E00-00006F010000}"/>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57762</xdr:rowOff>
    </xdr:from>
    <xdr:ext cx="469744" cy="259045"/>
    <xdr:sp macro="" textlink="">
      <xdr:nvSpPr>
        <xdr:cNvPr id="368" name="n_1mainValue【公営住宅】&#10;一人当たり面積">
          <a:extLst>
            <a:ext uri="{FF2B5EF4-FFF2-40B4-BE49-F238E27FC236}">
              <a16:creationId xmlns:a16="http://schemas.microsoft.com/office/drawing/2014/main" id="{00000000-0008-0000-0E00-000070010000}"/>
            </a:ext>
          </a:extLst>
        </xdr:cNvPr>
        <xdr:cNvSpPr txBox="1"/>
      </xdr:nvSpPr>
      <xdr:spPr>
        <a:xfrm>
          <a:off x="9391727" y="1480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58493</xdr:rowOff>
    </xdr:from>
    <xdr:ext cx="469744" cy="259045"/>
    <xdr:sp macro="" textlink="">
      <xdr:nvSpPr>
        <xdr:cNvPr id="369" name="n_2mainValue【公営住宅】&#10;一人当たり面積">
          <a:extLst>
            <a:ext uri="{FF2B5EF4-FFF2-40B4-BE49-F238E27FC236}">
              <a16:creationId xmlns:a16="http://schemas.microsoft.com/office/drawing/2014/main" id="{00000000-0008-0000-0E00-000071010000}"/>
            </a:ext>
          </a:extLst>
        </xdr:cNvPr>
        <xdr:cNvSpPr txBox="1"/>
      </xdr:nvSpPr>
      <xdr:spPr>
        <a:xfrm>
          <a:off x="8515427" y="1480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56892</xdr:rowOff>
    </xdr:from>
    <xdr:ext cx="469744" cy="259045"/>
    <xdr:sp macro="" textlink="">
      <xdr:nvSpPr>
        <xdr:cNvPr id="370" name="n_3mainValue【公営住宅】&#10;一人当たり面積">
          <a:extLst>
            <a:ext uri="{FF2B5EF4-FFF2-40B4-BE49-F238E27FC236}">
              <a16:creationId xmlns:a16="http://schemas.microsoft.com/office/drawing/2014/main" id="{00000000-0008-0000-0E00-000072010000}"/>
            </a:ext>
          </a:extLst>
        </xdr:cNvPr>
        <xdr:cNvSpPr txBox="1"/>
      </xdr:nvSpPr>
      <xdr:spPr>
        <a:xfrm>
          <a:off x="7626427" y="1480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58447</xdr:rowOff>
    </xdr:from>
    <xdr:ext cx="469744" cy="259045"/>
    <xdr:sp macro="" textlink="">
      <xdr:nvSpPr>
        <xdr:cNvPr id="371" name="n_4mainValue【公営住宅】&#10;一人当たり面積">
          <a:extLst>
            <a:ext uri="{FF2B5EF4-FFF2-40B4-BE49-F238E27FC236}">
              <a16:creationId xmlns:a16="http://schemas.microsoft.com/office/drawing/2014/main" id="{00000000-0008-0000-0E00-000073010000}"/>
            </a:ext>
          </a:extLst>
        </xdr:cNvPr>
        <xdr:cNvSpPr txBox="1"/>
      </xdr:nvSpPr>
      <xdr:spPr>
        <a:xfrm>
          <a:off x="6737427" y="1480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id="{00000000-0008-0000-0E00-00009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a:extLst>
            <a:ext uri="{FF2B5EF4-FFF2-40B4-BE49-F238E27FC236}">
              <a16:creationId xmlns:a16="http://schemas.microsoft.com/office/drawing/2014/main" id="{00000000-0008-0000-0E00-00009D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id="{00000000-0008-0000-0E00-00009F010000}"/>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id="{00000000-0008-0000-0E00-0000A101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158750</xdr:rowOff>
    </xdr:from>
    <xdr:to>
      <xdr:col>72</xdr:col>
      <xdr:colOff>38100</xdr:colOff>
      <xdr:row>42</xdr:row>
      <xdr:rowOff>88900</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41</xdr:row>
      <xdr:rowOff>158750</xdr:rowOff>
    </xdr:from>
    <xdr:to>
      <xdr:col>67</xdr:col>
      <xdr:colOff>101600</xdr:colOff>
      <xdr:row>42</xdr:row>
      <xdr:rowOff>88900</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1" name="n_1aveValue【認定こども園・幼稚園・保育所】&#10;有形固定資産減価償却率">
          <a:extLst>
            <a:ext uri="{FF2B5EF4-FFF2-40B4-BE49-F238E27FC236}">
              <a16:creationId xmlns:a16="http://schemas.microsoft.com/office/drawing/2014/main" id="{00000000-0008-0000-0E00-0000AF010000}"/>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2" name="n_2aveValue【認定こども園・幼稚園・保育所】&#10;有形固定資産減価償却率">
          <a:extLst>
            <a:ext uri="{FF2B5EF4-FFF2-40B4-BE49-F238E27FC236}">
              <a16:creationId xmlns:a16="http://schemas.microsoft.com/office/drawing/2014/main" id="{00000000-0008-0000-0E00-0000B001000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33" name="n_3aveValue【認定こども園・幼稚園・保育所】&#10;有形固定資産減価償却率">
          <a:extLst>
            <a:ext uri="{FF2B5EF4-FFF2-40B4-BE49-F238E27FC236}">
              <a16:creationId xmlns:a16="http://schemas.microsoft.com/office/drawing/2014/main" id="{00000000-0008-0000-0E00-0000B1010000}"/>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34" name="n_4aveValue【認定こども園・幼稚園・保育所】&#10;有形固定資産減価償却率">
          <a:extLst>
            <a:ext uri="{FF2B5EF4-FFF2-40B4-BE49-F238E27FC236}">
              <a16:creationId xmlns:a16="http://schemas.microsoft.com/office/drawing/2014/main" id="{00000000-0008-0000-0E00-0000B2010000}"/>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35" name="n_3mainValue【認定こども園・幼稚園・保育所】&#10;有形固定資産減価償却率">
          <a:extLst>
            <a:ext uri="{FF2B5EF4-FFF2-40B4-BE49-F238E27FC236}">
              <a16:creationId xmlns:a16="http://schemas.microsoft.com/office/drawing/2014/main" id="{00000000-0008-0000-0E00-0000B3010000}"/>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36" name="n_4mainValue【認定こども園・幼稚園・保育所】&#10;有形固定資産減価償却率">
          <a:extLst>
            <a:ext uri="{FF2B5EF4-FFF2-40B4-BE49-F238E27FC236}">
              <a16:creationId xmlns:a16="http://schemas.microsoft.com/office/drawing/2014/main" id="{00000000-0008-0000-0E00-0000B4010000}"/>
            </a:ext>
          </a:extLst>
        </xdr:cNvPr>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認定こども園・幼稚園・保育所】&#10;一人当たり面積グラフ枠">
          <a:extLst>
            <a:ext uri="{FF2B5EF4-FFF2-40B4-BE49-F238E27FC236}">
              <a16:creationId xmlns:a16="http://schemas.microsoft.com/office/drawing/2014/main" id="{00000000-0008-0000-0E00-0000C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59" name="【認定こども園・幼稚園・保育所】&#10;一人当たり面積最小値テキスト">
          <a:extLst>
            <a:ext uri="{FF2B5EF4-FFF2-40B4-BE49-F238E27FC236}">
              <a16:creationId xmlns:a16="http://schemas.microsoft.com/office/drawing/2014/main" id="{00000000-0008-0000-0E00-0000CB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61" name="【認定こども園・幼稚園・保育所】&#10;一人当たり面積最大値テキスト">
          <a:extLst>
            <a:ext uri="{FF2B5EF4-FFF2-40B4-BE49-F238E27FC236}">
              <a16:creationId xmlns:a16="http://schemas.microsoft.com/office/drawing/2014/main" id="{00000000-0008-0000-0E00-0000CD010000}"/>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63" name="【認定こども園・幼稚園・保育所】&#10;一人当たり面積平均値テキスト">
          <a:extLst>
            <a:ext uri="{FF2B5EF4-FFF2-40B4-BE49-F238E27FC236}">
              <a16:creationId xmlns:a16="http://schemas.microsoft.com/office/drawing/2014/main" id="{00000000-0008-0000-0E00-0000CF010000}"/>
            </a:ext>
          </a:extLst>
        </xdr:cNvPr>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18542</xdr:rowOff>
    </xdr:from>
    <xdr:to>
      <xdr:col>102</xdr:col>
      <xdr:colOff>165100</xdr:colOff>
      <xdr:row>41</xdr:row>
      <xdr:rowOff>120142</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19494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18542</xdr:rowOff>
    </xdr:from>
    <xdr:to>
      <xdr:col>98</xdr:col>
      <xdr:colOff>38100</xdr:colOff>
      <xdr:row>41</xdr:row>
      <xdr:rowOff>120142</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8605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69342</xdr:rowOff>
    </xdr:from>
    <xdr:to>
      <xdr:col>102</xdr:col>
      <xdr:colOff>114300</xdr:colOff>
      <xdr:row>41</xdr:row>
      <xdr:rowOff>69342</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656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00000000-0008-0000-0E00-0000DD010000}"/>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00000000-0008-0000-0E00-0000DE010000}"/>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111269</xdr:rowOff>
    </xdr:from>
    <xdr:ext cx="469744" cy="259045"/>
    <xdr:sp macro="" textlink="">
      <xdr:nvSpPr>
        <xdr:cNvPr id="481" name="n_3main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19310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111269</xdr:rowOff>
    </xdr:from>
    <xdr:ext cx="469744" cy="259045"/>
    <xdr:sp macro="" textlink="">
      <xdr:nvSpPr>
        <xdr:cNvPr id="482" name="n_4main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18421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a:extLst>
            <a:ext uri="{FF2B5EF4-FFF2-40B4-BE49-F238E27FC236}">
              <a16:creationId xmlns:a16="http://schemas.microsoft.com/office/drawing/2014/main" id="{00000000-0008-0000-0E00-0000F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08" name="【学校施設】&#10;有形固定資産減価償却率最小値テキスト">
          <a:extLst>
            <a:ext uri="{FF2B5EF4-FFF2-40B4-BE49-F238E27FC236}">
              <a16:creationId xmlns:a16="http://schemas.microsoft.com/office/drawing/2014/main" id="{00000000-0008-0000-0E00-0000FC010000}"/>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10" name="【学校施設】&#10;有形固定資産減価償却率最大値テキスト">
          <a:extLst>
            <a:ext uri="{FF2B5EF4-FFF2-40B4-BE49-F238E27FC236}">
              <a16:creationId xmlns:a16="http://schemas.microsoft.com/office/drawing/2014/main" id="{00000000-0008-0000-0E00-0000FE010000}"/>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12" name="【学校施設】&#10;有形固定資産減価償却率平均値テキスト">
          <a:extLst>
            <a:ext uri="{FF2B5EF4-FFF2-40B4-BE49-F238E27FC236}">
              <a16:creationId xmlns:a16="http://schemas.microsoft.com/office/drawing/2014/main" id="{00000000-0008-0000-0E00-00000002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61595</xdr:rowOff>
    </xdr:from>
    <xdr:to>
      <xdr:col>85</xdr:col>
      <xdr:colOff>177800</xdr:colOff>
      <xdr:row>60</xdr:row>
      <xdr:rowOff>163195</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16268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40022</xdr:rowOff>
    </xdr:from>
    <xdr:ext cx="405111" cy="259045"/>
    <xdr:sp macro="" textlink="">
      <xdr:nvSpPr>
        <xdr:cNvPr id="524" name="【学校施設】&#10;有形固定資産減価償却率該当値テキスト">
          <a:extLst>
            <a:ext uri="{FF2B5EF4-FFF2-40B4-BE49-F238E27FC236}">
              <a16:creationId xmlns:a16="http://schemas.microsoft.com/office/drawing/2014/main" id="{00000000-0008-0000-0E00-00000C020000}"/>
            </a:ext>
          </a:extLst>
        </xdr:cNvPr>
        <xdr:cNvSpPr txBox="1"/>
      </xdr:nvSpPr>
      <xdr:spPr>
        <a:xfrm>
          <a:off x="16357600"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19685</xdr:rowOff>
    </xdr:from>
    <xdr:to>
      <xdr:col>81</xdr:col>
      <xdr:colOff>101600</xdr:colOff>
      <xdr:row>60</xdr:row>
      <xdr:rowOff>121285</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5430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70485</xdr:rowOff>
    </xdr:from>
    <xdr:to>
      <xdr:col>85</xdr:col>
      <xdr:colOff>127000</xdr:colOff>
      <xdr:row>60</xdr:row>
      <xdr:rowOff>112395</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5481300" y="103574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xdr:rowOff>
    </xdr:from>
    <xdr:to>
      <xdr:col>76</xdr:col>
      <xdr:colOff>165100</xdr:colOff>
      <xdr:row>60</xdr:row>
      <xdr:rowOff>109855</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4541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59055</xdr:rowOff>
    </xdr:from>
    <xdr:to>
      <xdr:col>81</xdr:col>
      <xdr:colOff>50800</xdr:colOff>
      <xdr:row>60</xdr:row>
      <xdr:rowOff>70485</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4592300" y="103460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xdr:rowOff>
    </xdr:from>
    <xdr:to>
      <xdr:col>72</xdr:col>
      <xdr:colOff>38100</xdr:colOff>
      <xdr:row>60</xdr:row>
      <xdr:rowOff>117475</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3652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59055</xdr:rowOff>
    </xdr:from>
    <xdr:to>
      <xdr:col>76</xdr:col>
      <xdr:colOff>114300</xdr:colOff>
      <xdr:row>60</xdr:row>
      <xdr:rowOff>66675</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3703300" y="103460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145415</xdr:rowOff>
    </xdr:from>
    <xdr:to>
      <xdr:col>67</xdr:col>
      <xdr:colOff>101600</xdr:colOff>
      <xdr:row>60</xdr:row>
      <xdr:rowOff>75565</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2763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24765</xdr:rowOff>
    </xdr:from>
    <xdr:to>
      <xdr:col>71</xdr:col>
      <xdr:colOff>177800</xdr:colOff>
      <xdr:row>60</xdr:row>
      <xdr:rowOff>66675</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814300" y="103117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33" name="n_1aveValue【学校施設】&#10;有形固定資産減価償却率">
          <a:extLst>
            <a:ext uri="{FF2B5EF4-FFF2-40B4-BE49-F238E27FC236}">
              <a16:creationId xmlns:a16="http://schemas.microsoft.com/office/drawing/2014/main" id="{00000000-0008-0000-0E00-000015020000}"/>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34" name="n_2aveValue【学校施設】&#10;有形固定資産減価償却率">
          <a:extLst>
            <a:ext uri="{FF2B5EF4-FFF2-40B4-BE49-F238E27FC236}">
              <a16:creationId xmlns:a16="http://schemas.microsoft.com/office/drawing/2014/main" id="{00000000-0008-0000-0E00-000016020000}"/>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35" name="n_3aveValue【学校施設】&#10;有形固定資産減価償却率">
          <a:extLst>
            <a:ext uri="{FF2B5EF4-FFF2-40B4-BE49-F238E27FC236}">
              <a16:creationId xmlns:a16="http://schemas.microsoft.com/office/drawing/2014/main" id="{00000000-0008-0000-0E00-000017020000}"/>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36" name="n_4aveValue【学校施設】&#10;有形固定資産減価償却率">
          <a:extLst>
            <a:ext uri="{FF2B5EF4-FFF2-40B4-BE49-F238E27FC236}">
              <a16:creationId xmlns:a16="http://schemas.microsoft.com/office/drawing/2014/main" id="{00000000-0008-0000-0E00-000018020000}"/>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112412</xdr:rowOff>
    </xdr:from>
    <xdr:ext cx="405111" cy="259045"/>
    <xdr:sp macro="" textlink="">
      <xdr:nvSpPr>
        <xdr:cNvPr id="537" name="n_1mainValue【学校施設】&#10;有形固定資産減価償却率">
          <a:extLst>
            <a:ext uri="{FF2B5EF4-FFF2-40B4-BE49-F238E27FC236}">
              <a16:creationId xmlns:a16="http://schemas.microsoft.com/office/drawing/2014/main" id="{00000000-0008-0000-0E00-000019020000}"/>
            </a:ext>
          </a:extLst>
        </xdr:cNvPr>
        <xdr:cNvSpPr txBox="1"/>
      </xdr:nvSpPr>
      <xdr:spPr>
        <a:xfrm>
          <a:off x="15266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100982</xdr:rowOff>
    </xdr:from>
    <xdr:ext cx="405111" cy="259045"/>
    <xdr:sp macro="" textlink="">
      <xdr:nvSpPr>
        <xdr:cNvPr id="538" name="n_2mainValue【学校施設】&#10;有形固定資産減価償却率">
          <a:extLst>
            <a:ext uri="{FF2B5EF4-FFF2-40B4-BE49-F238E27FC236}">
              <a16:creationId xmlns:a16="http://schemas.microsoft.com/office/drawing/2014/main" id="{00000000-0008-0000-0E00-00001A020000}"/>
            </a:ext>
          </a:extLst>
        </xdr:cNvPr>
        <xdr:cNvSpPr txBox="1"/>
      </xdr:nvSpPr>
      <xdr:spPr>
        <a:xfrm>
          <a:off x="14389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108602</xdr:rowOff>
    </xdr:from>
    <xdr:ext cx="405111" cy="259045"/>
    <xdr:sp macro="" textlink="">
      <xdr:nvSpPr>
        <xdr:cNvPr id="539" name="n_3mainValue【学校施設】&#10;有形固定資産減価償却率">
          <a:extLst>
            <a:ext uri="{FF2B5EF4-FFF2-40B4-BE49-F238E27FC236}">
              <a16:creationId xmlns:a16="http://schemas.microsoft.com/office/drawing/2014/main" id="{00000000-0008-0000-0E00-00001B020000}"/>
            </a:ext>
          </a:extLst>
        </xdr:cNvPr>
        <xdr:cNvSpPr txBox="1"/>
      </xdr:nvSpPr>
      <xdr:spPr>
        <a:xfrm>
          <a:off x="13500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40" name="n_4mainValue【学校施設】&#10;有形固定資産減価償却率">
          <a:extLst>
            <a:ext uri="{FF2B5EF4-FFF2-40B4-BE49-F238E27FC236}">
              <a16:creationId xmlns:a16="http://schemas.microsoft.com/office/drawing/2014/main" id="{00000000-0008-0000-0E00-00001C020000}"/>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00000000-0008-0000-0E00-00003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65" name="【学校施設】&#10;一人当たり面積最小値テキスト">
          <a:extLst>
            <a:ext uri="{FF2B5EF4-FFF2-40B4-BE49-F238E27FC236}">
              <a16:creationId xmlns:a16="http://schemas.microsoft.com/office/drawing/2014/main" id="{00000000-0008-0000-0E00-000035020000}"/>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67" name="【学校施設】&#10;一人当たり面積最大値テキスト">
          <a:extLst>
            <a:ext uri="{FF2B5EF4-FFF2-40B4-BE49-F238E27FC236}">
              <a16:creationId xmlns:a16="http://schemas.microsoft.com/office/drawing/2014/main" id="{00000000-0008-0000-0E00-000037020000}"/>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69" name="【学校施設】&#10;一人当たり面積平均値テキスト">
          <a:extLst>
            <a:ext uri="{FF2B5EF4-FFF2-40B4-BE49-F238E27FC236}">
              <a16:creationId xmlns:a16="http://schemas.microsoft.com/office/drawing/2014/main" id="{00000000-0008-0000-0E00-000039020000}"/>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48451</xdr:rowOff>
    </xdr:from>
    <xdr:to>
      <xdr:col>116</xdr:col>
      <xdr:colOff>114300</xdr:colOff>
      <xdr:row>62</xdr:row>
      <xdr:rowOff>150051</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22110700" y="10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134828</xdr:rowOff>
    </xdr:from>
    <xdr:ext cx="469744" cy="259045"/>
    <xdr:sp macro="" textlink="">
      <xdr:nvSpPr>
        <xdr:cNvPr id="581" name="【学校施設】&#10;一人当たり面積該当値テキスト">
          <a:extLst>
            <a:ext uri="{FF2B5EF4-FFF2-40B4-BE49-F238E27FC236}">
              <a16:creationId xmlns:a16="http://schemas.microsoft.com/office/drawing/2014/main" id="{00000000-0008-0000-0E00-000045020000}"/>
            </a:ext>
          </a:extLst>
        </xdr:cNvPr>
        <xdr:cNvSpPr txBox="1"/>
      </xdr:nvSpPr>
      <xdr:spPr>
        <a:xfrm>
          <a:off x="22199600" y="1059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52451</xdr:rowOff>
    </xdr:from>
    <xdr:to>
      <xdr:col>112</xdr:col>
      <xdr:colOff>38100</xdr:colOff>
      <xdr:row>62</xdr:row>
      <xdr:rowOff>154051</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21272500" y="106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99251</xdr:rowOff>
    </xdr:from>
    <xdr:to>
      <xdr:col>116</xdr:col>
      <xdr:colOff>63500</xdr:colOff>
      <xdr:row>62</xdr:row>
      <xdr:rowOff>103251</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flipV="1">
          <a:off x="21323300" y="10729151"/>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36830</xdr:rowOff>
    </xdr:from>
    <xdr:to>
      <xdr:col>107</xdr:col>
      <xdr:colOff>101600</xdr:colOff>
      <xdr:row>62</xdr:row>
      <xdr:rowOff>138430</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20383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87630</xdr:rowOff>
    </xdr:from>
    <xdr:to>
      <xdr:col>111</xdr:col>
      <xdr:colOff>177800</xdr:colOff>
      <xdr:row>62</xdr:row>
      <xdr:rowOff>103251</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20434300" y="10717530"/>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156273</xdr:rowOff>
    </xdr:from>
    <xdr:to>
      <xdr:col>102</xdr:col>
      <xdr:colOff>165100</xdr:colOff>
      <xdr:row>62</xdr:row>
      <xdr:rowOff>86423</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19494500" y="106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35623</xdr:rowOff>
    </xdr:from>
    <xdr:to>
      <xdr:col>107</xdr:col>
      <xdr:colOff>50800</xdr:colOff>
      <xdr:row>62</xdr:row>
      <xdr:rowOff>87630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9545300" y="10665523"/>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161036</xdr:rowOff>
    </xdr:from>
    <xdr:to>
      <xdr:col>98</xdr:col>
      <xdr:colOff>38100</xdr:colOff>
      <xdr:row>62</xdr:row>
      <xdr:rowOff>91186</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18605500" y="10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35623</xdr:rowOff>
    </xdr:from>
    <xdr:to>
      <xdr:col>102</xdr:col>
      <xdr:colOff>114300</xdr:colOff>
      <xdr:row>62</xdr:row>
      <xdr:rowOff>40386</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18656300" y="1066552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90" name="n_1aveValue【学校施設】&#10;一人当たり面積">
          <a:extLst>
            <a:ext uri="{FF2B5EF4-FFF2-40B4-BE49-F238E27FC236}">
              <a16:creationId xmlns:a16="http://schemas.microsoft.com/office/drawing/2014/main" id="{00000000-0008-0000-0E00-00004E020000}"/>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91" name="n_2aveValue【学校施設】&#10;一人当たり面積">
          <a:extLst>
            <a:ext uri="{FF2B5EF4-FFF2-40B4-BE49-F238E27FC236}">
              <a16:creationId xmlns:a16="http://schemas.microsoft.com/office/drawing/2014/main" id="{00000000-0008-0000-0E00-00004F020000}"/>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92" name="n_3aveValue【学校施設】&#10;一人当たり面積">
          <a:extLst>
            <a:ext uri="{FF2B5EF4-FFF2-40B4-BE49-F238E27FC236}">
              <a16:creationId xmlns:a16="http://schemas.microsoft.com/office/drawing/2014/main" id="{00000000-0008-0000-0E00-000050020000}"/>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93" name="n_4aveValue【学校施設】&#10;一人当たり面積">
          <a:extLst>
            <a:ext uri="{FF2B5EF4-FFF2-40B4-BE49-F238E27FC236}">
              <a16:creationId xmlns:a16="http://schemas.microsoft.com/office/drawing/2014/main" id="{00000000-0008-0000-0E00-000051020000}"/>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145178</xdr:rowOff>
    </xdr:from>
    <xdr:ext cx="469744" cy="259045"/>
    <xdr:sp macro="" textlink="">
      <xdr:nvSpPr>
        <xdr:cNvPr id="594" name="n_1mainValue【学校施設】&#10;一人当たり面積">
          <a:extLst>
            <a:ext uri="{FF2B5EF4-FFF2-40B4-BE49-F238E27FC236}">
              <a16:creationId xmlns:a16="http://schemas.microsoft.com/office/drawing/2014/main" id="{00000000-0008-0000-0E00-000052020000}"/>
            </a:ext>
          </a:extLst>
        </xdr:cNvPr>
        <xdr:cNvSpPr txBox="1"/>
      </xdr:nvSpPr>
      <xdr:spPr>
        <a:xfrm>
          <a:off x="21075727" y="1077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129557</xdr:rowOff>
    </xdr:from>
    <xdr:ext cx="469744" cy="259045"/>
    <xdr:sp macro="" textlink="">
      <xdr:nvSpPr>
        <xdr:cNvPr id="595" name="n_2mainValue【学校施設】&#10;一人当たり面積">
          <a:extLst>
            <a:ext uri="{FF2B5EF4-FFF2-40B4-BE49-F238E27FC236}">
              <a16:creationId xmlns:a16="http://schemas.microsoft.com/office/drawing/2014/main" id="{00000000-0008-0000-0E00-000053020000}"/>
            </a:ext>
          </a:extLst>
        </xdr:cNvPr>
        <xdr:cNvSpPr txBox="1"/>
      </xdr:nvSpPr>
      <xdr:spPr>
        <a:xfrm>
          <a:off x="20199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77550</xdr:rowOff>
    </xdr:from>
    <xdr:ext cx="469744" cy="259045"/>
    <xdr:sp macro="" textlink="">
      <xdr:nvSpPr>
        <xdr:cNvPr id="596" name="n_3mainValue【学校施設】&#10;一人当たり面積">
          <a:extLst>
            <a:ext uri="{FF2B5EF4-FFF2-40B4-BE49-F238E27FC236}">
              <a16:creationId xmlns:a16="http://schemas.microsoft.com/office/drawing/2014/main" id="{00000000-0008-0000-0E00-000054020000}"/>
            </a:ext>
          </a:extLst>
        </xdr:cNvPr>
        <xdr:cNvSpPr txBox="1"/>
      </xdr:nvSpPr>
      <xdr:spPr>
        <a:xfrm>
          <a:off x="19310427" y="1070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82313</xdr:rowOff>
    </xdr:from>
    <xdr:ext cx="469744" cy="259045"/>
    <xdr:sp macro="" textlink="">
      <xdr:nvSpPr>
        <xdr:cNvPr id="597" name="n_4mainValue【学校施設】&#10;一人当たり面積">
          <a:extLst>
            <a:ext uri="{FF2B5EF4-FFF2-40B4-BE49-F238E27FC236}">
              <a16:creationId xmlns:a16="http://schemas.microsoft.com/office/drawing/2014/main" id="{00000000-0008-0000-0E00-000055020000}"/>
            </a:ext>
          </a:extLst>
        </xdr:cNvPr>
        <xdr:cNvSpPr txBox="1"/>
      </xdr:nvSpPr>
      <xdr:spPr>
        <a:xfrm>
          <a:off x="18421427" y="107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a:extLst>
            <a:ext uri="{FF2B5EF4-FFF2-40B4-BE49-F238E27FC236}">
              <a16:creationId xmlns:a16="http://schemas.microsoft.com/office/drawing/2014/main" id="{00000000-0008-0000-0E00-00006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4" name="【児童館】&#10;有形固定資産減価償却率最小値テキスト">
          <a:extLst>
            <a:ext uri="{FF2B5EF4-FFF2-40B4-BE49-F238E27FC236}">
              <a16:creationId xmlns:a16="http://schemas.microsoft.com/office/drawing/2014/main" id="{00000000-0008-0000-0E00-00007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26" name="【児童館】&#10;有形固定資産減価償却率最大値テキスト">
          <a:extLst>
            <a:ext uri="{FF2B5EF4-FFF2-40B4-BE49-F238E27FC236}">
              <a16:creationId xmlns:a16="http://schemas.microsoft.com/office/drawing/2014/main" id="{00000000-0008-0000-0E00-000072020000}"/>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28" name="【児童館】&#10;有形固定資産減価償却率平均値テキスト">
          <a:extLst>
            <a:ext uri="{FF2B5EF4-FFF2-40B4-BE49-F238E27FC236}">
              <a16:creationId xmlns:a16="http://schemas.microsoft.com/office/drawing/2014/main" id="{00000000-0008-0000-0E00-000074020000}"/>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31387</xdr:rowOff>
    </xdr:from>
    <xdr:to>
      <xdr:col>85</xdr:col>
      <xdr:colOff>177800</xdr:colOff>
      <xdr:row>85</xdr:row>
      <xdr:rowOff>132987</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6268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9814</xdr:rowOff>
    </xdr:from>
    <xdr:ext cx="405111" cy="259045"/>
    <xdr:sp macro="" textlink="">
      <xdr:nvSpPr>
        <xdr:cNvPr id="640" name="【児童館】&#10;有形固定資産減価償却率該当値テキスト">
          <a:extLst>
            <a:ext uri="{FF2B5EF4-FFF2-40B4-BE49-F238E27FC236}">
              <a16:creationId xmlns:a16="http://schemas.microsoft.com/office/drawing/2014/main" id="{00000000-0008-0000-0E00-000080020000}"/>
            </a:ext>
          </a:extLst>
        </xdr:cNvPr>
        <xdr:cNvSpPr txBox="1"/>
      </xdr:nvSpPr>
      <xdr:spPr>
        <a:xfrm>
          <a:off x="16357600"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15058</xdr:rowOff>
    </xdr:from>
    <xdr:to>
      <xdr:col>81</xdr:col>
      <xdr:colOff>101600</xdr:colOff>
      <xdr:row>85</xdr:row>
      <xdr:rowOff>116658</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15430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65858</xdr:rowOff>
    </xdr:from>
    <xdr:to>
      <xdr:col>85</xdr:col>
      <xdr:colOff>127000</xdr:colOff>
      <xdr:row>85</xdr:row>
      <xdr:rowOff>82187</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5481300" y="1463910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168548</xdr:rowOff>
    </xdr:from>
    <xdr:to>
      <xdr:col>76</xdr:col>
      <xdr:colOff>165100</xdr:colOff>
      <xdr:row>85</xdr:row>
      <xdr:rowOff>98698</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145415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47898</xdr:rowOff>
    </xdr:from>
    <xdr:to>
      <xdr:col>81</xdr:col>
      <xdr:colOff>50800</xdr:colOff>
      <xdr:row>85</xdr:row>
      <xdr:rowOff>65858</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4592300" y="146211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134257</xdr:rowOff>
    </xdr:from>
    <xdr:to>
      <xdr:col>72</xdr:col>
      <xdr:colOff>38100</xdr:colOff>
      <xdr:row>85</xdr:row>
      <xdr:rowOff>64407</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365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13607</xdr:rowOff>
    </xdr:from>
    <xdr:to>
      <xdr:col>76</xdr:col>
      <xdr:colOff>114300</xdr:colOff>
      <xdr:row>85</xdr:row>
      <xdr:rowOff>47898</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3703300" y="145868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99968</xdr:rowOff>
    </xdr:from>
    <xdr:to>
      <xdr:col>67</xdr:col>
      <xdr:colOff>101600</xdr:colOff>
      <xdr:row>85</xdr:row>
      <xdr:rowOff>30118</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2763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150768</xdr:rowOff>
    </xdr:from>
    <xdr:to>
      <xdr:col>71</xdr:col>
      <xdr:colOff>177800</xdr:colOff>
      <xdr:row>85</xdr:row>
      <xdr:rowOff>13607</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814300" y="145525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49" name="n_1aveValue【児童館】&#10;有形固定資産減価償却率">
          <a:extLst>
            <a:ext uri="{FF2B5EF4-FFF2-40B4-BE49-F238E27FC236}">
              <a16:creationId xmlns:a16="http://schemas.microsoft.com/office/drawing/2014/main" id="{00000000-0008-0000-0E00-000089020000}"/>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50" name="n_2aveValue【児童館】&#10;有形固定資産減価償却率">
          <a:extLst>
            <a:ext uri="{FF2B5EF4-FFF2-40B4-BE49-F238E27FC236}">
              <a16:creationId xmlns:a16="http://schemas.microsoft.com/office/drawing/2014/main" id="{00000000-0008-0000-0E00-00008A020000}"/>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51" name="n_3aveValue【児童館】&#10;有形固定資産減価償却率">
          <a:extLst>
            <a:ext uri="{FF2B5EF4-FFF2-40B4-BE49-F238E27FC236}">
              <a16:creationId xmlns:a16="http://schemas.microsoft.com/office/drawing/2014/main" id="{00000000-0008-0000-0E00-00008B020000}"/>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52" name="n_4aveValue【児童館】&#10;有形固定資産減価償却率">
          <a:extLst>
            <a:ext uri="{FF2B5EF4-FFF2-40B4-BE49-F238E27FC236}">
              <a16:creationId xmlns:a16="http://schemas.microsoft.com/office/drawing/2014/main" id="{00000000-0008-0000-0E00-00008C020000}"/>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107785</xdr:rowOff>
    </xdr:from>
    <xdr:ext cx="405111" cy="259045"/>
    <xdr:sp macro="" textlink="">
      <xdr:nvSpPr>
        <xdr:cNvPr id="653" name="n_1mainValue【児童館】&#10;有形固定資産減価償却率">
          <a:extLst>
            <a:ext uri="{FF2B5EF4-FFF2-40B4-BE49-F238E27FC236}">
              <a16:creationId xmlns:a16="http://schemas.microsoft.com/office/drawing/2014/main" id="{00000000-0008-0000-0E00-00008D020000}"/>
            </a:ext>
          </a:extLst>
        </xdr:cNvPr>
        <xdr:cNvSpPr txBox="1"/>
      </xdr:nvSpPr>
      <xdr:spPr>
        <a:xfrm>
          <a:off x="152660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89825</xdr:rowOff>
    </xdr:from>
    <xdr:ext cx="405111" cy="259045"/>
    <xdr:sp macro="" textlink="">
      <xdr:nvSpPr>
        <xdr:cNvPr id="654" name="n_2mainValue【児童館】&#10;有形固定資産減価償却率">
          <a:extLst>
            <a:ext uri="{FF2B5EF4-FFF2-40B4-BE49-F238E27FC236}">
              <a16:creationId xmlns:a16="http://schemas.microsoft.com/office/drawing/2014/main" id="{00000000-0008-0000-0E00-00008E020000}"/>
            </a:ext>
          </a:extLst>
        </xdr:cNvPr>
        <xdr:cNvSpPr txBox="1"/>
      </xdr:nvSpPr>
      <xdr:spPr>
        <a:xfrm>
          <a:off x="14389744"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55534</xdr:rowOff>
    </xdr:from>
    <xdr:ext cx="405111" cy="259045"/>
    <xdr:sp macro="" textlink="">
      <xdr:nvSpPr>
        <xdr:cNvPr id="655" name="n_3mainValue【児童館】&#10;有形固定資産減価償却率">
          <a:extLst>
            <a:ext uri="{FF2B5EF4-FFF2-40B4-BE49-F238E27FC236}">
              <a16:creationId xmlns:a16="http://schemas.microsoft.com/office/drawing/2014/main" id="{00000000-0008-0000-0E00-00008F020000}"/>
            </a:ext>
          </a:extLst>
        </xdr:cNvPr>
        <xdr:cNvSpPr txBox="1"/>
      </xdr:nvSpPr>
      <xdr:spPr>
        <a:xfrm>
          <a:off x="13500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21245</xdr:rowOff>
    </xdr:from>
    <xdr:ext cx="405111" cy="259045"/>
    <xdr:sp macro="" textlink="">
      <xdr:nvSpPr>
        <xdr:cNvPr id="656" name="n_4mainValue【児童館】&#10;有形固定資産減価償却率">
          <a:extLst>
            <a:ext uri="{FF2B5EF4-FFF2-40B4-BE49-F238E27FC236}">
              <a16:creationId xmlns:a16="http://schemas.microsoft.com/office/drawing/2014/main" id="{00000000-0008-0000-0E00-000090020000}"/>
            </a:ext>
          </a:extLst>
        </xdr:cNvPr>
        <xdr:cNvSpPr txBox="1"/>
      </xdr:nvSpPr>
      <xdr:spPr>
        <a:xfrm>
          <a:off x="12611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児童館】&#10;一人当たり面積グラフ枠">
          <a:extLst>
            <a:ext uri="{FF2B5EF4-FFF2-40B4-BE49-F238E27FC236}">
              <a16:creationId xmlns:a16="http://schemas.microsoft.com/office/drawing/2014/main" id="{00000000-0008-0000-0E00-0000A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79" name="【児童館】&#10;一人当たり面積最小値テキスト">
          <a:extLst>
            <a:ext uri="{FF2B5EF4-FFF2-40B4-BE49-F238E27FC236}">
              <a16:creationId xmlns:a16="http://schemas.microsoft.com/office/drawing/2014/main" id="{00000000-0008-0000-0E00-0000A702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81" name="【児童館】&#10;一人当たり面積最大値テキスト">
          <a:extLst>
            <a:ext uri="{FF2B5EF4-FFF2-40B4-BE49-F238E27FC236}">
              <a16:creationId xmlns:a16="http://schemas.microsoft.com/office/drawing/2014/main" id="{00000000-0008-0000-0E00-0000A9020000}"/>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83" name="【児童館】&#10;一人当たり面積平均値テキスト">
          <a:extLst>
            <a:ext uri="{FF2B5EF4-FFF2-40B4-BE49-F238E27FC236}">
              <a16:creationId xmlns:a16="http://schemas.microsoft.com/office/drawing/2014/main" id="{00000000-0008-0000-0E00-0000AB020000}"/>
            </a:ext>
          </a:extLst>
        </xdr:cNvPr>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84" name="フローチャート: 判断 683">
          <a:extLst>
            <a:ext uri="{FF2B5EF4-FFF2-40B4-BE49-F238E27FC236}">
              <a16:creationId xmlns:a16="http://schemas.microsoft.com/office/drawing/2014/main" id="{00000000-0008-0000-0E00-0000AC020000}"/>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85" name="フローチャート: 判断 684">
          <a:extLst>
            <a:ext uri="{FF2B5EF4-FFF2-40B4-BE49-F238E27FC236}">
              <a16:creationId xmlns:a16="http://schemas.microsoft.com/office/drawing/2014/main" id="{00000000-0008-0000-0E00-0000AD020000}"/>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86" name="フローチャート: 判断 685">
          <a:extLst>
            <a:ext uri="{FF2B5EF4-FFF2-40B4-BE49-F238E27FC236}">
              <a16:creationId xmlns:a16="http://schemas.microsoft.com/office/drawing/2014/main" id="{00000000-0008-0000-0E00-0000AE020000}"/>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87" name="フローチャート: 判断 686">
          <a:extLst>
            <a:ext uri="{FF2B5EF4-FFF2-40B4-BE49-F238E27FC236}">
              <a16:creationId xmlns:a16="http://schemas.microsoft.com/office/drawing/2014/main" id="{00000000-0008-0000-0E00-0000AF020000}"/>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88" name="フローチャート: 判断 687">
          <a:extLst>
            <a:ext uri="{FF2B5EF4-FFF2-40B4-BE49-F238E27FC236}">
              <a16:creationId xmlns:a16="http://schemas.microsoft.com/office/drawing/2014/main" id="{00000000-0008-0000-0E00-0000B0020000}"/>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694" name="楕円 693">
          <a:extLst>
            <a:ext uri="{FF2B5EF4-FFF2-40B4-BE49-F238E27FC236}">
              <a16:creationId xmlns:a16="http://schemas.microsoft.com/office/drawing/2014/main" id="{00000000-0008-0000-0E00-0000B6020000}"/>
            </a:ext>
          </a:extLst>
        </xdr:cNvPr>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161053</xdr:rowOff>
    </xdr:from>
    <xdr:ext cx="469744" cy="259045"/>
    <xdr:sp macro="" textlink="">
      <xdr:nvSpPr>
        <xdr:cNvPr id="695" name="【児童館】&#10;一人当たり面積該当値テキスト">
          <a:extLst>
            <a:ext uri="{FF2B5EF4-FFF2-40B4-BE49-F238E27FC236}">
              <a16:creationId xmlns:a16="http://schemas.microsoft.com/office/drawing/2014/main" id="{00000000-0008-0000-0E00-0000B7020000}"/>
            </a:ext>
          </a:extLst>
        </xdr:cNvPr>
        <xdr:cNvSpPr txBox="1"/>
      </xdr:nvSpPr>
      <xdr:spPr>
        <a:xfrm>
          <a:off x="22199600"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142748</xdr:rowOff>
    </xdr:from>
    <xdr:to>
      <xdr:col>112</xdr:col>
      <xdr:colOff>38100</xdr:colOff>
      <xdr:row>85</xdr:row>
      <xdr:rowOff>72898</xdr:rowOff>
    </xdr:to>
    <xdr:sp macro="" textlink="">
      <xdr:nvSpPr>
        <xdr:cNvPr id="696" name="楕円 695">
          <a:extLst>
            <a:ext uri="{FF2B5EF4-FFF2-40B4-BE49-F238E27FC236}">
              <a16:creationId xmlns:a16="http://schemas.microsoft.com/office/drawing/2014/main" id="{00000000-0008-0000-0E00-0000B8020000}"/>
            </a:ext>
          </a:extLst>
        </xdr:cNvPr>
        <xdr:cNvSpPr/>
      </xdr:nvSpPr>
      <xdr:spPr>
        <a:xfrm>
          <a:off x="21272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22098</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flipV="1">
          <a:off x="21323300" y="14590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142748</xdr:rowOff>
    </xdr:from>
    <xdr:to>
      <xdr:col>107</xdr:col>
      <xdr:colOff>101600</xdr:colOff>
      <xdr:row>85</xdr:row>
      <xdr:rowOff>72898</xdr:rowOff>
    </xdr:to>
    <xdr:sp macro="" textlink="">
      <xdr:nvSpPr>
        <xdr:cNvPr id="698" name="楕円 697">
          <a:extLst>
            <a:ext uri="{FF2B5EF4-FFF2-40B4-BE49-F238E27FC236}">
              <a16:creationId xmlns:a16="http://schemas.microsoft.com/office/drawing/2014/main" id="{00000000-0008-0000-0E00-0000BA020000}"/>
            </a:ext>
          </a:extLst>
        </xdr:cNvPr>
        <xdr:cNvSpPr/>
      </xdr:nvSpPr>
      <xdr:spPr>
        <a:xfrm>
          <a:off x="20383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22098</xdr:rowOff>
    </xdr:from>
    <xdr:to>
      <xdr:col>111</xdr:col>
      <xdr:colOff>177800</xdr:colOff>
      <xdr:row>85</xdr:row>
      <xdr:rowOff>22098</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20434300" y="1459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00" name="楕円 699">
          <a:extLst>
            <a:ext uri="{FF2B5EF4-FFF2-40B4-BE49-F238E27FC236}">
              <a16:creationId xmlns:a16="http://schemas.microsoft.com/office/drawing/2014/main" id="{00000000-0008-0000-0E00-0000BC020000}"/>
            </a:ext>
          </a:extLst>
        </xdr:cNvPr>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22098</xdr:rowOff>
    </xdr:from>
    <xdr:to>
      <xdr:col>107</xdr:col>
      <xdr:colOff>50800</xdr:colOff>
      <xdr:row>85</xdr:row>
      <xdr:rowOff>26670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flipV="1">
          <a:off x="19545300" y="1459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656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04" name="n_1aveValue【児童館】&#10;一人当たり面積">
          <a:extLst>
            <a:ext uri="{FF2B5EF4-FFF2-40B4-BE49-F238E27FC236}">
              <a16:creationId xmlns:a16="http://schemas.microsoft.com/office/drawing/2014/main" id="{00000000-0008-0000-0E00-0000C0020000}"/>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05" name="n_2aveValue【児童館】&#10;一人当たり面積">
          <a:extLst>
            <a:ext uri="{FF2B5EF4-FFF2-40B4-BE49-F238E27FC236}">
              <a16:creationId xmlns:a16="http://schemas.microsoft.com/office/drawing/2014/main" id="{00000000-0008-0000-0E00-0000C1020000}"/>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06" name="n_3aveValue【児童館】&#10;一人当たり面積">
          <a:extLst>
            <a:ext uri="{FF2B5EF4-FFF2-40B4-BE49-F238E27FC236}">
              <a16:creationId xmlns:a16="http://schemas.microsoft.com/office/drawing/2014/main" id="{00000000-0008-0000-0E00-0000C2020000}"/>
            </a:ext>
          </a:extLst>
        </xdr:cNvPr>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07" name="n_4aveValue【児童館】&#10;一人当たり面積">
          <a:extLst>
            <a:ext uri="{FF2B5EF4-FFF2-40B4-BE49-F238E27FC236}">
              <a16:creationId xmlns:a16="http://schemas.microsoft.com/office/drawing/2014/main" id="{00000000-0008-0000-0E00-0000C3020000}"/>
            </a:ext>
          </a:extLst>
        </xdr:cNvPr>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89425</xdr:rowOff>
    </xdr:from>
    <xdr:ext cx="469744" cy="259045"/>
    <xdr:sp macro="" textlink="">
      <xdr:nvSpPr>
        <xdr:cNvPr id="708" name="n_1mainValue【児童館】&#10;一人当たり面積">
          <a:extLst>
            <a:ext uri="{FF2B5EF4-FFF2-40B4-BE49-F238E27FC236}">
              <a16:creationId xmlns:a16="http://schemas.microsoft.com/office/drawing/2014/main" id="{00000000-0008-0000-0E00-0000C4020000}"/>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09" name="n_2mainValue【児童館】&#10;一人当たり面積">
          <a:extLst>
            <a:ext uri="{FF2B5EF4-FFF2-40B4-BE49-F238E27FC236}">
              <a16:creationId xmlns:a16="http://schemas.microsoft.com/office/drawing/2014/main" id="{00000000-0008-0000-0E00-0000C5020000}"/>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10" name="n_3mainValue【児童館】&#10;一人当たり面積">
          <a:extLst>
            <a:ext uri="{FF2B5EF4-FFF2-40B4-BE49-F238E27FC236}">
              <a16:creationId xmlns:a16="http://schemas.microsoft.com/office/drawing/2014/main" id="{00000000-0008-0000-0E00-0000C6020000}"/>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711" name="n_4mainValue【児童館】&#10;一人当たり面積">
          <a:extLst>
            <a:ext uri="{FF2B5EF4-FFF2-40B4-BE49-F238E27FC236}">
              <a16:creationId xmlns:a16="http://schemas.microsoft.com/office/drawing/2014/main" id="{00000000-0008-0000-0E00-0000C7020000}"/>
            </a:ext>
          </a:extLst>
        </xdr:cNvPr>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2" name="正方形/長方形 711">
          <a:extLst>
            <a:ext uri="{FF2B5EF4-FFF2-40B4-BE49-F238E27FC236}">
              <a16:creationId xmlns:a16="http://schemas.microsoft.com/office/drawing/2014/main" id="{00000000-0008-0000-0E00-0000C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3" name="正方形/長方形 712">
          <a:extLst>
            <a:ext uri="{FF2B5EF4-FFF2-40B4-BE49-F238E27FC236}">
              <a16:creationId xmlns:a16="http://schemas.microsoft.com/office/drawing/2014/main" id="{00000000-0008-0000-0E00-0000C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公民館】&#10;有形固定資産減価償却率グラフ枠">
          <a:extLst>
            <a:ext uri="{FF2B5EF4-FFF2-40B4-BE49-F238E27FC236}">
              <a16:creationId xmlns:a16="http://schemas.microsoft.com/office/drawing/2014/main" id="{00000000-0008-0000-0E00-0000E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8" name="【公民館】&#10;有形固定資産減価償却率最小値テキスト">
          <a:extLst>
            <a:ext uri="{FF2B5EF4-FFF2-40B4-BE49-F238E27FC236}">
              <a16:creationId xmlns:a16="http://schemas.microsoft.com/office/drawing/2014/main" id="{00000000-0008-0000-0E00-0000E2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40" name="【公民館】&#10;有形固定資産減価償却率最大値テキスト">
          <a:extLst>
            <a:ext uri="{FF2B5EF4-FFF2-40B4-BE49-F238E27FC236}">
              <a16:creationId xmlns:a16="http://schemas.microsoft.com/office/drawing/2014/main" id="{00000000-0008-0000-0E00-0000E402000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42" name="【公民館】&#10;有形固定資産減価償却率平均値テキスト">
          <a:extLst>
            <a:ext uri="{FF2B5EF4-FFF2-40B4-BE49-F238E27FC236}">
              <a16:creationId xmlns:a16="http://schemas.microsoft.com/office/drawing/2014/main" id="{00000000-0008-0000-0E00-0000E6020000}"/>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43" name="フローチャート: 判断 742">
          <a:extLst>
            <a:ext uri="{FF2B5EF4-FFF2-40B4-BE49-F238E27FC236}">
              <a16:creationId xmlns:a16="http://schemas.microsoft.com/office/drawing/2014/main" id="{00000000-0008-0000-0E00-0000E7020000}"/>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44" name="フローチャート: 判断 743">
          <a:extLst>
            <a:ext uri="{FF2B5EF4-FFF2-40B4-BE49-F238E27FC236}">
              <a16:creationId xmlns:a16="http://schemas.microsoft.com/office/drawing/2014/main" id="{00000000-0008-0000-0E00-0000E8020000}"/>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45" name="フローチャート: 判断 744">
          <a:extLst>
            <a:ext uri="{FF2B5EF4-FFF2-40B4-BE49-F238E27FC236}">
              <a16:creationId xmlns:a16="http://schemas.microsoft.com/office/drawing/2014/main" id="{00000000-0008-0000-0E00-0000E9020000}"/>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46" name="フローチャート: 判断 745">
          <a:extLst>
            <a:ext uri="{FF2B5EF4-FFF2-40B4-BE49-F238E27FC236}">
              <a16:creationId xmlns:a16="http://schemas.microsoft.com/office/drawing/2014/main" id="{00000000-0008-0000-0E00-0000EA020000}"/>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47" name="フローチャート: 判断 746">
          <a:extLst>
            <a:ext uri="{FF2B5EF4-FFF2-40B4-BE49-F238E27FC236}">
              <a16:creationId xmlns:a16="http://schemas.microsoft.com/office/drawing/2014/main" id="{00000000-0008-0000-0E00-0000EB020000}"/>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147864</xdr:rowOff>
    </xdr:from>
    <xdr:to>
      <xdr:col>85</xdr:col>
      <xdr:colOff>177800</xdr:colOff>
      <xdr:row>107</xdr:row>
      <xdr:rowOff>78014</xdr:rowOff>
    </xdr:to>
    <xdr:sp macro="" textlink="">
      <xdr:nvSpPr>
        <xdr:cNvPr id="753" name="楕円 752">
          <a:extLst>
            <a:ext uri="{FF2B5EF4-FFF2-40B4-BE49-F238E27FC236}">
              <a16:creationId xmlns:a16="http://schemas.microsoft.com/office/drawing/2014/main" id="{00000000-0008-0000-0E00-0000F1020000}"/>
            </a:ext>
          </a:extLst>
        </xdr:cNvPr>
        <xdr:cNvSpPr/>
      </xdr:nvSpPr>
      <xdr:spPr>
        <a:xfrm>
          <a:off x="162687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126291</xdr:rowOff>
    </xdr:from>
    <xdr:ext cx="405111" cy="259045"/>
    <xdr:sp macro="" textlink="">
      <xdr:nvSpPr>
        <xdr:cNvPr id="754" name="【公民館】&#10;有形固定資産減価償却率該当値テキスト">
          <a:extLst>
            <a:ext uri="{FF2B5EF4-FFF2-40B4-BE49-F238E27FC236}">
              <a16:creationId xmlns:a16="http://schemas.microsoft.com/office/drawing/2014/main" id="{00000000-0008-0000-0E00-0000F2020000}"/>
            </a:ext>
          </a:extLst>
        </xdr:cNvPr>
        <xdr:cNvSpPr txBox="1"/>
      </xdr:nvSpPr>
      <xdr:spPr>
        <a:xfrm>
          <a:off x="16357600"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123371</xdr:rowOff>
    </xdr:from>
    <xdr:to>
      <xdr:col>81</xdr:col>
      <xdr:colOff>101600</xdr:colOff>
      <xdr:row>107</xdr:row>
      <xdr:rowOff>53521</xdr:rowOff>
    </xdr:to>
    <xdr:sp macro="" textlink="">
      <xdr:nvSpPr>
        <xdr:cNvPr id="755" name="楕円 754">
          <a:extLst>
            <a:ext uri="{FF2B5EF4-FFF2-40B4-BE49-F238E27FC236}">
              <a16:creationId xmlns:a16="http://schemas.microsoft.com/office/drawing/2014/main" id="{00000000-0008-0000-0E00-0000F3020000}"/>
            </a:ext>
          </a:extLst>
        </xdr:cNvPr>
        <xdr:cNvSpPr/>
      </xdr:nvSpPr>
      <xdr:spPr>
        <a:xfrm>
          <a:off x="15430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2721</xdr:rowOff>
    </xdr:from>
    <xdr:to>
      <xdr:col>85</xdr:col>
      <xdr:colOff>127000</xdr:colOff>
      <xdr:row>107</xdr:row>
      <xdr:rowOff>27214</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5481300" y="1834787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98879</xdr:rowOff>
    </xdr:from>
    <xdr:to>
      <xdr:col>76</xdr:col>
      <xdr:colOff>165100</xdr:colOff>
      <xdr:row>107</xdr:row>
      <xdr:rowOff>29029</xdr:rowOff>
    </xdr:to>
    <xdr:sp macro="" textlink="">
      <xdr:nvSpPr>
        <xdr:cNvPr id="757" name="楕円 756">
          <a:extLst>
            <a:ext uri="{FF2B5EF4-FFF2-40B4-BE49-F238E27FC236}">
              <a16:creationId xmlns:a16="http://schemas.microsoft.com/office/drawing/2014/main" id="{00000000-0008-0000-0E00-0000F5020000}"/>
            </a:ext>
          </a:extLst>
        </xdr:cNvPr>
        <xdr:cNvSpPr/>
      </xdr:nvSpPr>
      <xdr:spPr>
        <a:xfrm>
          <a:off x="14541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149679</xdr:rowOff>
    </xdr:from>
    <xdr:to>
      <xdr:col>81</xdr:col>
      <xdr:colOff>50800</xdr:colOff>
      <xdr:row>107</xdr:row>
      <xdr:rowOff>2721</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4592300" y="1832337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72752</xdr:rowOff>
    </xdr:from>
    <xdr:to>
      <xdr:col>72</xdr:col>
      <xdr:colOff>38100</xdr:colOff>
      <xdr:row>107</xdr:row>
      <xdr:rowOff>2902</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13652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123552</xdr:rowOff>
    </xdr:from>
    <xdr:to>
      <xdr:col>76</xdr:col>
      <xdr:colOff>114300</xdr:colOff>
      <xdr:row>106</xdr:row>
      <xdr:rowOff>149679</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3703300" y="182972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152763</xdr:rowOff>
    </xdr:from>
    <xdr:to>
      <xdr:col>67</xdr:col>
      <xdr:colOff>101600</xdr:colOff>
      <xdr:row>106</xdr:row>
      <xdr:rowOff>82913</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2763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32113</xdr:rowOff>
    </xdr:from>
    <xdr:to>
      <xdr:col>71</xdr:col>
      <xdr:colOff>177800</xdr:colOff>
      <xdr:row>106</xdr:row>
      <xdr:rowOff>123552</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814300" y="182058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63" name="n_1aveValue【公民館】&#10;有形固定資産減価償却率">
          <a:extLst>
            <a:ext uri="{FF2B5EF4-FFF2-40B4-BE49-F238E27FC236}">
              <a16:creationId xmlns:a16="http://schemas.microsoft.com/office/drawing/2014/main" id="{00000000-0008-0000-0E00-0000FB020000}"/>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64" name="n_2aveValue【公民館】&#10;有形固定資産減価償却率">
          <a:extLst>
            <a:ext uri="{FF2B5EF4-FFF2-40B4-BE49-F238E27FC236}">
              <a16:creationId xmlns:a16="http://schemas.microsoft.com/office/drawing/2014/main" id="{00000000-0008-0000-0E00-0000FC020000}"/>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65" name="n_3aveValue【公民館】&#10;有形固定資産減価償却率">
          <a:extLst>
            <a:ext uri="{FF2B5EF4-FFF2-40B4-BE49-F238E27FC236}">
              <a16:creationId xmlns:a16="http://schemas.microsoft.com/office/drawing/2014/main" id="{00000000-0008-0000-0E00-0000FD020000}"/>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66" name="n_4aveValue【公民館】&#10;有形固定資産減価償却率">
          <a:extLst>
            <a:ext uri="{FF2B5EF4-FFF2-40B4-BE49-F238E27FC236}">
              <a16:creationId xmlns:a16="http://schemas.microsoft.com/office/drawing/2014/main" id="{00000000-0008-0000-0E00-0000FE020000}"/>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44648</xdr:rowOff>
    </xdr:from>
    <xdr:ext cx="405111" cy="259045"/>
    <xdr:sp macro="" textlink="">
      <xdr:nvSpPr>
        <xdr:cNvPr id="767" name="n_1mainValue【公民館】&#10;有形固定資産減価償却率">
          <a:extLst>
            <a:ext uri="{FF2B5EF4-FFF2-40B4-BE49-F238E27FC236}">
              <a16:creationId xmlns:a16="http://schemas.microsoft.com/office/drawing/2014/main" id="{00000000-0008-0000-0E00-0000FF020000}"/>
            </a:ext>
          </a:extLst>
        </xdr:cNvPr>
        <xdr:cNvSpPr txBox="1"/>
      </xdr:nvSpPr>
      <xdr:spPr>
        <a:xfrm>
          <a:off x="152660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20156</xdr:rowOff>
    </xdr:from>
    <xdr:ext cx="405111" cy="259045"/>
    <xdr:sp macro="" textlink="">
      <xdr:nvSpPr>
        <xdr:cNvPr id="768" name="n_2mainValue【公民館】&#10;有形固定資産減価償却率">
          <a:extLst>
            <a:ext uri="{FF2B5EF4-FFF2-40B4-BE49-F238E27FC236}">
              <a16:creationId xmlns:a16="http://schemas.microsoft.com/office/drawing/2014/main" id="{00000000-0008-0000-0E00-000000030000}"/>
            </a:ext>
          </a:extLst>
        </xdr:cNvPr>
        <xdr:cNvSpPr txBox="1"/>
      </xdr:nvSpPr>
      <xdr:spPr>
        <a:xfrm>
          <a:off x="14389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165479</xdr:rowOff>
    </xdr:from>
    <xdr:ext cx="405111" cy="259045"/>
    <xdr:sp macro="" textlink="">
      <xdr:nvSpPr>
        <xdr:cNvPr id="769" name="n_3mainValue【公民館】&#10;有形固定資産減価償却率">
          <a:extLst>
            <a:ext uri="{FF2B5EF4-FFF2-40B4-BE49-F238E27FC236}">
              <a16:creationId xmlns:a16="http://schemas.microsoft.com/office/drawing/2014/main" id="{00000000-0008-0000-0E00-000001030000}"/>
            </a:ext>
          </a:extLst>
        </xdr:cNvPr>
        <xdr:cNvSpPr txBox="1"/>
      </xdr:nvSpPr>
      <xdr:spPr>
        <a:xfrm>
          <a:off x="13500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770" name="n_4mainValue【公民館】&#10;有形固定資産減価償却率">
          <a:extLst>
            <a:ext uri="{FF2B5EF4-FFF2-40B4-BE49-F238E27FC236}">
              <a16:creationId xmlns:a16="http://schemas.microsoft.com/office/drawing/2014/main" id="{00000000-0008-0000-0E00-000002030000}"/>
            </a:ext>
          </a:extLst>
        </xdr:cNvPr>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id="{00000000-0008-0000-0E00-00000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id="{00000000-0008-0000-0E00-00000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id="{00000000-0008-0000-0E00-00000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id="{00000000-0008-0000-0E00-00000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公民館】&#10;一人当たり面積グラフ枠">
          <a:extLst>
            <a:ext uri="{FF2B5EF4-FFF2-40B4-BE49-F238E27FC236}">
              <a16:creationId xmlns:a16="http://schemas.microsoft.com/office/drawing/2014/main" id="{00000000-0008-0000-0E00-00001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97" name="【公民館】&#10;一人当たり面積最小値テキスト">
          <a:extLst>
            <a:ext uri="{FF2B5EF4-FFF2-40B4-BE49-F238E27FC236}">
              <a16:creationId xmlns:a16="http://schemas.microsoft.com/office/drawing/2014/main" id="{00000000-0008-0000-0E00-00001D03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99" name="【公民館】&#10;一人当たり面積最大値テキスト">
          <a:extLst>
            <a:ext uri="{FF2B5EF4-FFF2-40B4-BE49-F238E27FC236}">
              <a16:creationId xmlns:a16="http://schemas.microsoft.com/office/drawing/2014/main" id="{00000000-0008-0000-0E00-00001F030000}"/>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01" name="【公民館】&#10;一人当たり面積平均値テキスト">
          <a:extLst>
            <a:ext uri="{FF2B5EF4-FFF2-40B4-BE49-F238E27FC236}">
              <a16:creationId xmlns:a16="http://schemas.microsoft.com/office/drawing/2014/main" id="{00000000-0008-0000-0E00-00002103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02" name="フローチャート: 判断 801">
          <a:extLst>
            <a:ext uri="{FF2B5EF4-FFF2-40B4-BE49-F238E27FC236}">
              <a16:creationId xmlns:a16="http://schemas.microsoft.com/office/drawing/2014/main" id="{00000000-0008-0000-0E00-00002203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03" name="フローチャート: 判断 802">
          <a:extLst>
            <a:ext uri="{FF2B5EF4-FFF2-40B4-BE49-F238E27FC236}">
              <a16:creationId xmlns:a16="http://schemas.microsoft.com/office/drawing/2014/main" id="{00000000-0008-0000-0E00-000023030000}"/>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04" name="フローチャート: 判断 803">
          <a:extLst>
            <a:ext uri="{FF2B5EF4-FFF2-40B4-BE49-F238E27FC236}">
              <a16:creationId xmlns:a16="http://schemas.microsoft.com/office/drawing/2014/main" id="{00000000-0008-0000-0E00-000024030000}"/>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05" name="フローチャート: 判断 804">
          <a:extLst>
            <a:ext uri="{FF2B5EF4-FFF2-40B4-BE49-F238E27FC236}">
              <a16:creationId xmlns:a16="http://schemas.microsoft.com/office/drawing/2014/main" id="{00000000-0008-0000-0E00-000025030000}"/>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06" name="フローチャート: 判断 805">
          <a:extLst>
            <a:ext uri="{FF2B5EF4-FFF2-40B4-BE49-F238E27FC236}">
              <a16:creationId xmlns:a16="http://schemas.microsoft.com/office/drawing/2014/main" id="{00000000-0008-0000-0E00-000026030000}"/>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152763</xdr:rowOff>
    </xdr:from>
    <xdr:to>
      <xdr:col>116</xdr:col>
      <xdr:colOff>114300</xdr:colOff>
      <xdr:row>107</xdr:row>
      <xdr:rowOff>82913</xdr:rowOff>
    </xdr:to>
    <xdr:sp macro="" textlink="">
      <xdr:nvSpPr>
        <xdr:cNvPr id="812" name="楕円 811">
          <a:extLst>
            <a:ext uri="{FF2B5EF4-FFF2-40B4-BE49-F238E27FC236}">
              <a16:creationId xmlns:a16="http://schemas.microsoft.com/office/drawing/2014/main" id="{00000000-0008-0000-0E00-00002C030000}"/>
            </a:ext>
          </a:extLst>
        </xdr:cNvPr>
        <xdr:cNvSpPr/>
      </xdr:nvSpPr>
      <xdr:spPr>
        <a:xfrm>
          <a:off x="22110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131190</xdr:rowOff>
    </xdr:from>
    <xdr:ext cx="469744" cy="259045"/>
    <xdr:sp macro="" textlink="">
      <xdr:nvSpPr>
        <xdr:cNvPr id="813" name="【公民館】&#10;一人当たり面積該当値テキスト">
          <a:extLst>
            <a:ext uri="{FF2B5EF4-FFF2-40B4-BE49-F238E27FC236}">
              <a16:creationId xmlns:a16="http://schemas.microsoft.com/office/drawing/2014/main" id="{00000000-0008-0000-0E00-00002D030000}"/>
            </a:ext>
          </a:extLst>
        </xdr:cNvPr>
        <xdr:cNvSpPr txBox="1"/>
      </xdr:nvSpPr>
      <xdr:spPr>
        <a:xfrm>
          <a:off x="22199600"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157662</xdr:rowOff>
    </xdr:from>
    <xdr:to>
      <xdr:col>112</xdr:col>
      <xdr:colOff>38100</xdr:colOff>
      <xdr:row>107</xdr:row>
      <xdr:rowOff>87812</xdr:rowOff>
    </xdr:to>
    <xdr:sp macro="" textlink="">
      <xdr:nvSpPr>
        <xdr:cNvPr id="814" name="楕円 813">
          <a:extLst>
            <a:ext uri="{FF2B5EF4-FFF2-40B4-BE49-F238E27FC236}">
              <a16:creationId xmlns:a16="http://schemas.microsoft.com/office/drawing/2014/main" id="{00000000-0008-0000-0E00-00002E030000}"/>
            </a:ext>
          </a:extLst>
        </xdr:cNvPr>
        <xdr:cNvSpPr/>
      </xdr:nvSpPr>
      <xdr:spPr>
        <a:xfrm>
          <a:off x="21272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32113</xdr:rowOff>
    </xdr:from>
    <xdr:to>
      <xdr:col>116</xdr:col>
      <xdr:colOff>63500</xdr:colOff>
      <xdr:row>107</xdr:row>
      <xdr:rowOff>37012</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flipV="1">
          <a:off x="21323300" y="1837726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16" name="楕円 815">
          <a:extLst>
            <a:ext uri="{FF2B5EF4-FFF2-40B4-BE49-F238E27FC236}">
              <a16:creationId xmlns:a16="http://schemas.microsoft.com/office/drawing/2014/main" id="{00000000-0008-0000-0E00-000030030000}"/>
            </a:ext>
          </a:extLst>
        </xdr:cNvPr>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37012</xdr:rowOff>
    </xdr:from>
    <xdr:to>
      <xdr:col>111</xdr:col>
      <xdr:colOff>177800</xdr:colOff>
      <xdr:row>107</xdr:row>
      <xdr:rowOff>41911</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flipV="1">
          <a:off x="20434300" y="1838216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167458</xdr:rowOff>
    </xdr:from>
    <xdr:to>
      <xdr:col>102</xdr:col>
      <xdr:colOff>165100</xdr:colOff>
      <xdr:row>107</xdr:row>
      <xdr:rowOff>97608</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19494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46808</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flipV="1">
          <a:off x="19545300" y="1838706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133169</xdr:rowOff>
    </xdr:from>
    <xdr:to>
      <xdr:col>98</xdr:col>
      <xdr:colOff>38100</xdr:colOff>
      <xdr:row>107</xdr:row>
      <xdr:rowOff>63319</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18605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12519</xdr:rowOff>
    </xdr:from>
    <xdr:to>
      <xdr:col>102</xdr:col>
      <xdr:colOff>114300</xdr:colOff>
      <xdr:row>107</xdr:row>
      <xdr:rowOff>46808</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18656300" y="183576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22" name="n_1aveValue【公民館】&#10;一人当たり面積">
          <a:extLst>
            <a:ext uri="{FF2B5EF4-FFF2-40B4-BE49-F238E27FC236}">
              <a16:creationId xmlns:a16="http://schemas.microsoft.com/office/drawing/2014/main" id="{00000000-0008-0000-0E00-000036030000}"/>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23" name="n_2aveValue【公民館】&#10;一人当たり面積">
          <a:extLst>
            <a:ext uri="{FF2B5EF4-FFF2-40B4-BE49-F238E27FC236}">
              <a16:creationId xmlns:a16="http://schemas.microsoft.com/office/drawing/2014/main" id="{00000000-0008-0000-0E00-000037030000}"/>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24" name="n_3aveValue【公民館】&#10;一人当たり面積">
          <a:extLst>
            <a:ext uri="{FF2B5EF4-FFF2-40B4-BE49-F238E27FC236}">
              <a16:creationId xmlns:a16="http://schemas.microsoft.com/office/drawing/2014/main" id="{00000000-0008-0000-0E00-000038030000}"/>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25" name="n_4aveValue【公民館】&#10;一人当たり面積">
          <a:extLst>
            <a:ext uri="{FF2B5EF4-FFF2-40B4-BE49-F238E27FC236}">
              <a16:creationId xmlns:a16="http://schemas.microsoft.com/office/drawing/2014/main" id="{00000000-0008-0000-0E00-000039030000}"/>
            </a:ext>
          </a:extLst>
        </xdr:cNvPr>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78939</xdr:rowOff>
    </xdr:from>
    <xdr:ext cx="469744" cy="259045"/>
    <xdr:sp macro="" textlink="">
      <xdr:nvSpPr>
        <xdr:cNvPr id="826" name="n_1mainValue【公民館】&#10;一人当たり面積">
          <a:extLst>
            <a:ext uri="{FF2B5EF4-FFF2-40B4-BE49-F238E27FC236}">
              <a16:creationId xmlns:a16="http://schemas.microsoft.com/office/drawing/2014/main" id="{00000000-0008-0000-0E00-00003A030000}"/>
            </a:ext>
          </a:extLst>
        </xdr:cNvPr>
        <xdr:cNvSpPr txBox="1"/>
      </xdr:nvSpPr>
      <xdr:spPr>
        <a:xfrm>
          <a:off x="210757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27" name="n_2mainValue【公民館】&#10;一人当たり面積">
          <a:extLst>
            <a:ext uri="{FF2B5EF4-FFF2-40B4-BE49-F238E27FC236}">
              <a16:creationId xmlns:a16="http://schemas.microsoft.com/office/drawing/2014/main" id="{00000000-0008-0000-0E00-00003B030000}"/>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88735</xdr:rowOff>
    </xdr:from>
    <xdr:ext cx="469744" cy="259045"/>
    <xdr:sp macro="" textlink="">
      <xdr:nvSpPr>
        <xdr:cNvPr id="828" name="n_3mainValue【公民館】&#10;一人当たり面積">
          <a:extLst>
            <a:ext uri="{FF2B5EF4-FFF2-40B4-BE49-F238E27FC236}">
              <a16:creationId xmlns:a16="http://schemas.microsoft.com/office/drawing/2014/main" id="{00000000-0008-0000-0E00-00003C030000}"/>
            </a:ext>
          </a:extLst>
        </xdr:cNvPr>
        <xdr:cNvSpPr txBox="1"/>
      </xdr:nvSpPr>
      <xdr:spPr>
        <a:xfrm>
          <a:off x="19310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79846</xdr:rowOff>
    </xdr:from>
    <xdr:ext cx="469744" cy="259045"/>
    <xdr:sp macro="" textlink="">
      <xdr:nvSpPr>
        <xdr:cNvPr id="829" name="n_4mainValue【公民館】&#10;一人当たり面積">
          <a:extLst>
            <a:ext uri="{FF2B5EF4-FFF2-40B4-BE49-F238E27FC236}">
              <a16:creationId xmlns:a16="http://schemas.microsoft.com/office/drawing/2014/main" id="{00000000-0008-0000-0E00-00003D030000}"/>
            </a:ext>
          </a:extLst>
        </xdr:cNvPr>
        <xdr:cNvSpPr txBox="1"/>
      </xdr:nvSpPr>
      <xdr:spPr>
        <a:xfrm>
          <a:off x="18421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a:extLst>
            <a:ext uri="{FF2B5EF4-FFF2-40B4-BE49-F238E27FC236}">
              <a16:creationId xmlns:a16="http://schemas.microsoft.com/office/drawing/2014/main" id="{00000000-0008-0000-0E00-00003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a:extLst>
            <a:ext uri="{FF2B5EF4-FFF2-40B4-BE49-F238E27FC236}">
              <a16:creationId xmlns:a16="http://schemas.microsoft.com/office/drawing/2014/main" id="{00000000-0008-0000-0E00-00003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道路、橋梁・トンネル及び公営住宅は類似団体平均よりも低い数値となっているが、そのほかの項目については平均よりも高い値を示している。なかでも、児童館は令和元年度決算において類似団体平均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ポイント高い数値を示しており、他団体に比べ老朽化が進んでいることがわかる。</a:t>
          </a:r>
        </a:p>
        <a:p>
          <a:r>
            <a:rPr kumimoji="1" lang="ja-JP" altLang="en-US" sz="1300">
              <a:latin typeface="ＭＳ Ｐゴシック" panose="020B0600070205080204" pitchFamily="50" charset="-128"/>
              <a:ea typeface="ＭＳ Ｐゴシック" panose="020B0600070205080204" pitchFamily="50" charset="-128"/>
            </a:rPr>
            <a:t>　全体的に施設の老朽化が進んでいることから、計画的な更新・除却等が必要である。現在、それぞれの建物の個別施設計画を策定中であり、その中で老朽化状況を調査し、取り組んでいく。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33,084
32,945
217.05
18,228,007
17,763,748
447,695
8,789,352
12,718,215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67327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xdr:rowOff>
    </xdr:from>
    <xdr:to>
      <xdr:col>24</xdr:col>
      <xdr:colOff>63500</xdr:colOff>
      <xdr:row>59</xdr:row>
      <xdr:rowOff>95250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3797300" y="101307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133985</xdr:rowOff>
    </xdr:from>
    <xdr:to>
      <xdr:col>15</xdr:col>
      <xdr:colOff>101600</xdr:colOff>
      <xdr:row>59</xdr:row>
      <xdr:rowOff>64135</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xdr:rowOff>
    </xdr:from>
    <xdr:to>
      <xdr:col>19</xdr:col>
      <xdr:colOff>177800</xdr:colOff>
      <xdr:row>59</xdr:row>
      <xdr:rowOff>15240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908300" y="101288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92075</xdr:rowOff>
    </xdr:from>
    <xdr:to>
      <xdr:col>10</xdr:col>
      <xdr:colOff>165100</xdr:colOff>
      <xdr:row>59</xdr:row>
      <xdr:rowOff>22225</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142875</xdr:rowOff>
    </xdr:from>
    <xdr:to>
      <xdr:col>15</xdr:col>
      <xdr:colOff>50800</xdr:colOff>
      <xdr:row>59</xdr:row>
      <xdr:rowOff>13335</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0869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53975</xdr:rowOff>
    </xdr:from>
    <xdr:to>
      <xdr:col>6</xdr:col>
      <xdr:colOff>38100</xdr:colOff>
      <xdr:row>58</xdr:row>
      <xdr:rowOff>155575</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104775</xdr:rowOff>
    </xdr:from>
    <xdr:to>
      <xdr:col>10</xdr:col>
      <xdr:colOff>114300</xdr:colOff>
      <xdr:row>58</xdr:row>
      <xdr:rowOff>142875</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130300" y="10048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82567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80662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38752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652</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F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F00-000081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F00-000083000000}"/>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F00-000085000000}"/>
            </a:ext>
          </a:extLst>
        </xdr:cNvPr>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133909</xdr:rowOff>
    </xdr:from>
    <xdr:to>
      <xdr:col>55</xdr:col>
      <xdr:colOff>50800</xdr:colOff>
      <xdr:row>63</xdr:row>
      <xdr:rowOff>64059</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7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112336</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74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135737</xdr:rowOff>
    </xdr:from>
    <xdr:to>
      <xdr:col>50</xdr:col>
      <xdr:colOff>165100</xdr:colOff>
      <xdr:row>63</xdr:row>
      <xdr:rowOff>65887</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7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13259</xdr:rowOff>
    </xdr:from>
    <xdr:to>
      <xdr:col>55</xdr:col>
      <xdr:colOff>0</xdr:colOff>
      <xdr:row>63</xdr:row>
      <xdr:rowOff>15087</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10814609"/>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138481</xdr:rowOff>
    </xdr:from>
    <xdr:to>
      <xdr:col>46</xdr:col>
      <xdr:colOff>38100</xdr:colOff>
      <xdr:row>63</xdr:row>
      <xdr:rowOff>68631</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7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15087</xdr:rowOff>
    </xdr:from>
    <xdr:to>
      <xdr:col>50</xdr:col>
      <xdr:colOff>114300</xdr:colOff>
      <xdr:row>63</xdr:row>
      <xdr:rowOff>17831</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1081643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140767</xdr:rowOff>
    </xdr:from>
    <xdr:to>
      <xdr:col>41</xdr:col>
      <xdr:colOff>101600</xdr:colOff>
      <xdr:row>63</xdr:row>
      <xdr:rowOff>70917</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77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17831</xdr:rowOff>
    </xdr:from>
    <xdr:to>
      <xdr:col>45</xdr:col>
      <xdr:colOff>177800</xdr:colOff>
      <xdr:row>63</xdr:row>
      <xdr:rowOff>20117</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1081918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123851</xdr:rowOff>
    </xdr:from>
    <xdr:to>
      <xdr:col>36</xdr:col>
      <xdr:colOff>165100</xdr:colOff>
      <xdr:row>63</xdr:row>
      <xdr:rowOff>54001</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6921500" y="107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3201</xdr:rowOff>
    </xdr:from>
    <xdr:to>
      <xdr:col>41</xdr:col>
      <xdr:colOff>50800</xdr:colOff>
      <xdr:row>63</xdr:row>
      <xdr:rowOff>20117</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6972300" y="10804551"/>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F00-00009A000000}"/>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F00-00009B000000}"/>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F00-00009C000000}"/>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F00-00009D000000}"/>
            </a:ext>
          </a:extLst>
        </xdr:cNvPr>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82414</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F00-00009E000000}"/>
            </a:ext>
          </a:extLst>
        </xdr:cNvPr>
        <xdr:cNvSpPr txBox="1"/>
      </xdr:nvSpPr>
      <xdr:spPr>
        <a:xfrm>
          <a:off x="9391727" y="105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85158</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F00-00009F000000}"/>
            </a:ext>
          </a:extLst>
        </xdr:cNvPr>
        <xdr:cNvSpPr txBox="1"/>
      </xdr:nvSpPr>
      <xdr:spPr>
        <a:xfrm>
          <a:off x="8515427" y="1054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87444</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F00-0000A0000000}"/>
            </a:ext>
          </a:extLst>
        </xdr:cNvPr>
        <xdr:cNvSpPr txBox="1"/>
      </xdr:nvSpPr>
      <xdr:spPr>
        <a:xfrm>
          <a:off x="7626427" y="1054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70528</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F00-0000A1000000}"/>
            </a:ext>
          </a:extLst>
        </xdr:cNvPr>
        <xdr:cNvSpPr txBox="1"/>
      </xdr:nvSpPr>
      <xdr:spPr>
        <a:xfrm>
          <a:off x="6737427" y="1052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F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F00-0000BB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0000000-0008-0000-0F00-0000BD000000}"/>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F00-0000BF000000}"/>
            </a:ext>
          </a:extLst>
        </xdr:cNvPr>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139700</xdr:rowOff>
    </xdr:from>
    <xdr:to>
      <xdr:col>24</xdr:col>
      <xdr:colOff>114300</xdr:colOff>
      <xdr:row>83</xdr:row>
      <xdr:rowOff>69850</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4584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118127</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F00-0000CB000000}"/>
            </a:ext>
          </a:extLst>
        </xdr:cNvPr>
        <xdr:cNvSpPr txBox="1"/>
      </xdr:nvSpPr>
      <xdr:spPr>
        <a:xfrm>
          <a:off x="4673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19050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3797300" y="1421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114300</xdr:rowOff>
    </xdr:from>
    <xdr:to>
      <xdr:col>19</xdr:col>
      <xdr:colOff>177800</xdr:colOff>
      <xdr:row>82</xdr:row>
      <xdr:rowOff>152400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2908300" y="1417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1968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76200</xdr:rowOff>
    </xdr:from>
    <xdr:to>
      <xdr:col>15</xdr:col>
      <xdr:colOff>50800</xdr:colOff>
      <xdr:row>82</xdr:row>
      <xdr:rowOff>114300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2019300" y="1413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166370</xdr:rowOff>
    </xdr:from>
    <xdr:to>
      <xdr:col>6</xdr:col>
      <xdr:colOff>38100</xdr:colOff>
      <xdr:row>83</xdr:row>
      <xdr:rowOff>96520</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079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76200</xdr:rowOff>
    </xdr:from>
    <xdr:to>
      <xdr:col>10</xdr:col>
      <xdr:colOff>114300</xdr:colOff>
      <xdr:row>83</xdr:row>
      <xdr:rowOff>45720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flipV="1">
          <a:off x="1130300" y="141351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F00-0000D4000000}"/>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F00-0000D5000000}"/>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F00-0000D6000000}"/>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F00-0000D7000000}"/>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22877</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F00-0000D8000000}"/>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F00-0000D9000000}"/>
            </a:ext>
          </a:extLst>
        </xdr:cNvPr>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F00-0000DA000000}"/>
            </a:ext>
          </a:extLst>
        </xdr:cNvPr>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87647</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F00-0000DB000000}"/>
            </a:ext>
          </a:extLst>
        </xdr:cNvPr>
        <xdr:cNvSpPr txBox="1"/>
      </xdr:nvSpPr>
      <xdr:spPr>
        <a:xfrm>
          <a:off x="927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F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F00-0000F400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F00-0000F6000000}"/>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F00-0000F8000000}"/>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48261</xdr:rowOff>
    </xdr:from>
    <xdr:to>
      <xdr:col>55</xdr:col>
      <xdr:colOff>50800</xdr:colOff>
      <xdr:row>86</xdr:row>
      <xdr:rowOff>149861</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10426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134638</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F00-000004010000}"/>
            </a:ext>
          </a:extLst>
        </xdr:cNvPr>
        <xdr:cNvSpPr txBox="1"/>
      </xdr:nvSpPr>
      <xdr:spPr>
        <a:xfrm>
          <a:off x="10515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48261</xdr:rowOff>
    </xdr:from>
    <xdr:to>
      <xdr:col>50</xdr:col>
      <xdr:colOff>165100</xdr:colOff>
      <xdr:row>86</xdr:row>
      <xdr:rowOff>149861</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9588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99061</xdr:rowOff>
    </xdr:from>
    <xdr:to>
      <xdr:col>55</xdr:col>
      <xdr:colOff>0</xdr:colOff>
      <xdr:row>86</xdr:row>
      <xdr:rowOff>99061</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9639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48261</xdr:rowOff>
    </xdr:from>
    <xdr:to>
      <xdr:col>46</xdr:col>
      <xdr:colOff>38100</xdr:colOff>
      <xdr:row>86</xdr:row>
      <xdr:rowOff>149861</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8699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99061</xdr:rowOff>
    </xdr:from>
    <xdr:to>
      <xdr:col>50</xdr:col>
      <xdr:colOff>114300</xdr:colOff>
      <xdr:row>86</xdr:row>
      <xdr:rowOff>99061</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8750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49530</xdr:rowOff>
    </xdr:from>
    <xdr:to>
      <xdr:col>41</xdr:col>
      <xdr:colOff>101600</xdr:colOff>
      <xdr:row>86</xdr:row>
      <xdr:rowOff>151130</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7810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99061</xdr:rowOff>
    </xdr:from>
    <xdr:to>
      <xdr:col>45</xdr:col>
      <xdr:colOff>177800</xdr:colOff>
      <xdr:row>86</xdr:row>
      <xdr:rowOff>100330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7861300" y="148437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16511</xdr:rowOff>
    </xdr:from>
    <xdr:to>
      <xdr:col>36</xdr:col>
      <xdr:colOff>165100</xdr:colOff>
      <xdr:row>86</xdr:row>
      <xdr:rowOff>118111</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69215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67311</xdr:rowOff>
    </xdr:from>
    <xdr:to>
      <xdr:col>41</xdr:col>
      <xdr:colOff>50800</xdr:colOff>
      <xdr:row>86</xdr:row>
      <xdr:rowOff>100330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972300" y="14812011"/>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269" name="n_1aveValue【福祉施設】&#10;一人当たり面積">
          <a:extLst>
            <a:ext uri="{FF2B5EF4-FFF2-40B4-BE49-F238E27FC236}">
              <a16:creationId xmlns:a16="http://schemas.microsoft.com/office/drawing/2014/main" id="{00000000-0008-0000-0F00-00000D010000}"/>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270" name="n_2aveValue【福祉施設】&#10;一人当たり面積">
          <a:extLst>
            <a:ext uri="{FF2B5EF4-FFF2-40B4-BE49-F238E27FC236}">
              <a16:creationId xmlns:a16="http://schemas.microsoft.com/office/drawing/2014/main" id="{00000000-0008-0000-0F00-00000E010000}"/>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271" name="n_3aveValue【福祉施設】&#10;一人当たり面積">
          <a:extLst>
            <a:ext uri="{FF2B5EF4-FFF2-40B4-BE49-F238E27FC236}">
              <a16:creationId xmlns:a16="http://schemas.microsoft.com/office/drawing/2014/main" id="{00000000-0008-0000-0F00-00000F010000}"/>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272" name="n_4aveValue【福祉施設】&#10;一人当たり面積">
          <a:extLst>
            <a:ext uri="{FF2B5EF4-FFF2-40B4-BE49-F238E27FC236}">
              <a16:creationId xmlns:a16="http://schemas.microsoft.com/office/drawing/2014/main" id="{00000000-0008-0000-0F00-000010010000}"/>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140988</xdr:rowOff>
    </xdr:from>
    <xdr:ext cx="469744" cy="259045"/>
    <xdr:sp macro="" textlink="">
      <xdr:nvSpPr>
        <xdr:cNvPr id="273" name="n_1mainValue【福祉施設】&#10;一人当たり面積">
          <a:extLst>
            <a:ext uri="{FF2B5EF4-FFF2-40B4-BE49-F238E27FC236}">
              <a16:creationId xmlns:a16="http://schemas.microsoft.com/office/drawing/2014/main" id="{00000000-0008-0000-0F00-000011010000}"/>
            </a:ext>
          </a:extLst>
        </xdr:cNvPr>
        <xdr:cNvSpPr txBox="1"/>
      </xdr:nvSpPr>
      <xdr:spPr>
        <a:xfrm>
          <a:off x="9391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140988</xdr:rowOff>
    </xdr:from>
    <xdr:ext cx="469744" cy="259045"/>
    <xdr:sp macro="" textlink="">
      <xdr:nvSpPr>
        <xdr:cNvPr id="274" name="n_2mainValue【福祉施設】&#10;一人当たり面積">
          <a:extLst>
            <a:ext uri="{FF2B5EF4-FFF2-40B4-BE49-F238E27FC236}">
              <a16:creationId xmlns:a16="http://schemas.microsoft.com/office/drawing/2014/main" id="{00000000-0008-0000-0F00-000012010000}"/>
            </a:ext>
          </a:extLst>
        </xdr:cNvPr>
        <xdr:cNvSpPr txBox="1"/>
      </xdr:nvSpPr>
      <xdr:spPr>
        <a:xfrm>
          <a:off x="8515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142257</xdr:rowOff>
    </xdr:from>
    <xdr:ext cx="469744" cy="259045"/>
    <xdr:sp macro="" textlink="">
      <xdr:nvSpPr>
        <xdr:cNvPr id="275" name="n_3mainValue【福祉施設】&#10;一人当たり面積">
          <a:extLst>
            <a:ext uri="{FF2B5EF4-FFF2-40B4-BE49-F238E27FC236}">
              <a16:creationId xmlns:a16="http://schemas.microsoft.com/office/drawing/2014/main" id="{00000000-0008-0000-0F00-000013010000}"/>
            </a:ext>
          </a:extLst>
        </xdr:cNvPr>
        <xdr:cNvSpPr txBox="1"/>
      </xdr:nvSpPr>
      <xdr:spPr>
        <a:xfrm>
          <a:off x="7626427" y="1488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109238</xdr:rowOff>
    </xdr:from>
    <xdr:ext cx="469744" cy="259045"/>
    <xdr:sp macro="" textlink="">
      <xdr:nvSpPr>
        <xdr:cNvPr id="276" name="n_4mainValue【福祉施設】&#10;一人当たり面積">
          <a:extLst>
            <a:ext uri="{FF2B5EF4-FFF2-40B4-BE49-F238E27FC236}">
              <a16:creationId xmlns:a16="http://schemas.microsoft.com/office/drawing/2014/main" id="{00000000-0008-0000-0F00-000014010000}"/>
            </a:ext>
          </a:extLst>
        </xdr:cNvPr>
        <xdr:cNvSpPr txBox="1"/>
      </xdr:nvSpPr>
      <xdr:spPr>
        <a:xfrm>
          <a:off x="6737427" y="148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00000000-0008-0000-0F00-00002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01" name="【市民会館】&#10;有形固定資産減価償却率最小値テキスト">
          <a:extLst>
            <a:ext uri="{FF2B5EF4-FFF2-40B4-BE49-F238E27FC236}">
              <a16:creationId xmlns:a16="http://schemas.microsoft.com/office/drawing/2014/main" id="{00000000-0008-0000-0F00-00002D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03" name="【市民会館】&#10;有形固定資産減価償却率最大値テキスト">
          <a:extLst>
            <a:ext uri="{FF2B5EF4-FFF2-40B4-BE49-F238E27FC236}">
              <a16:creationId xmlns:a16="http://schemas.microsoft.com/office/drawing/2014/main" id="{00000000-0008-0000-0F00-00002F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00000000-0008-0000-0F00-000031010000}"/>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125730</xdr:rowOff>
    </xdr:from>
    <xdr:to>
      <xdr:col>24</xdr:col>
      <xdr:colOff>114300</xdr:colOff>
      <xdr:row>106</xdr:row>
      <xdr:rowOff>55880</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4584700" y="181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104157</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00000000-0008-0000-0F00-00003D010000}"/>
            </a:ext>
          </a:extLst>
        </xdr:cNvPr>
        <xdr:cNvSpPr txBox="1"/>
      </xdr:nvSpPr>
      <xdr:spPr>
        <a:xfrm>
          <a:off x="4673600" y="181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97789</xdr:rowOff>
    </xdr:from>
    <xdr:to>
      <xdr:col>20</xdr:col>
      <xdr:colOff>38100</xdr:colOff>
      <xdr:row>106</xdr:row>
      <xdr:rowOff>27939</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3746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148589</xdr:rowOff>
    </xdr:from>
    <xdr:to>
      <xdr:col>24</xdr:col>
      <xdr:colOff>63500</xdr:colOff>
      <xdr:row>106</xdr:row>
      <xdr:rowOff>5080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3797300" y="18150839"/>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69850</xdr:rowOff>
    </xdr:from>
    <xdr:to>
      <xdr:col>15</xdr:col>
      <xdr:colOff>101600</xdr:colOff>
      <xdr:row>106</xdr:row>
      <xdr:rowOff>0</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2857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120650</xdr:rowOff>
    </xdr:from>
    <xdr:to>
      <xdr:col>19</xdr:col>
      <xdr:colOff>177800</xdr:colOff>
      <xdr:row>105</xdr:row>
      <xdr:rowOff>148589</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2908300" y="181229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41911</xdr:rowOff>
    </xdr:from>
    <xdr:to>
      <xdr:col>10</xdr:col>
      <xdr:colOff>165100</xdr:colOff>
      <xdr:row>105</xdr:row>
      <xdr:rowOff>143511</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1968500" y="180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92711</xdr:rowOff>
    </xdr:from>
    <xdr:to>
      <xdr:col>15</xdr:col>
      <xdr:colOff>50800</xdr:colOff>
      <xdr:row>105</xdr:row>
      <xdr:rowOff>120650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2019300" y="180949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13970</xdr:rowOff>
    </xdr:from>
    <xdr:to>
      <xdr:col>6</xdr:col>
      <xdr:colOff>38100</xdr:colOff>
      <xdr:row>105</xdr:row>
      <xdr:rowOff>115570</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107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64770</xdr:rowOff>
    </xdr:from>
    <xdr:to>
      <xdr:col>10</xdr:col>
      <xdr:colOff>114300</xdr:colOff>
      <xdr:row>105</xdr:row>
      <xdr:rowOff>92711</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130300" y="180670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26" name="n_1aveValue【市民会館】&#10;有形固定資産減価償却率">
          <a:extLst>
            <a:ext uri="{FF2B5EF4-FFF2-40B4-BE49-F238E27FC236}">
              <a16:creationId xmlns:a16="http://schemas.microsoft.com/office/drawing/2014/main" id="{00000000-0008-0000-0F00-000046010000}"/>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27" name="n_2aveValue【市民会館】&#10;有形固定資産減価償却率">
          <a:extLst>
            <a:ext uri="{FF2B5EF4-FFF2-40B4-BE49-F238E27FC236}">
              <a16:creationId xmlns:a16="http://schemas.microsoft.com/office/drawing/2014/main" id="{00000000-0008-0000-0F00-000047010000}"/>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28" name="n_3aveValue【市民会館】&#10;有形固定資産減価償却率">
          <a:extLst>
            <a:ext uri="{FF2B5EF4-FFF2-40B4-BE49-F238E27FC236}">
              <a16:creationId xmlns:a16="http://schemas.microsoft.com/office/drawing/2014/main" id="{00000000-0008-0000-0F00-00004801000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29" name="n_4aveValue【市民会館】&#10;有形固定資産減価償却率">
          <a:extLst>
            <a:ext uri="{FF2B5EF4-FFF2-40B4-BE49-F238E27FC236}">
              <a16:creationId xmlns:a16="http://schemas.microsoft.com/office/drawing/2014/main" id="{00000000-0008-0000-0F00-000049010000}"/>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19066</xdr:rowOff>
    </xdr:from>
    <xdr:ext cx="405111" cy="259045"/>
    <xdr:sp macro="" textlink="">
      <xdr:nvSpPr>
        <xdr:cNvPr id="330" name="n_1mainValue【市民会館】&#10;有形固定資産減価償却率">
          <a:extLst>
            <a:ext uri="{FF2B5EF4-FFF2-40B4-BE49-F238E27FC236}">
              <a16:creationId xmlns:a16="http://schemas.microsoft.com/office/drawing/2014/main" id="{00000000-0008-0000-0F00-00004A010000}"/>
            </a:ext>
          </a:extLst>
        </xdr:cNvPr>
        <xdr:cNvSpPr txBox="1"/>
      </xdr:nvSpPr>
      <xdr:spPr>
        <a:xfrm>
          <a:off x="35820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162577</xdr:rowOff>
    </xdr:from>
    <xdr:ext cx="405111" cy="259045"/>
    <xdr:sp macro="" textlink="">
      <xdr:nvSpPr>
        <xdr:cNvPr id="331" name="n_2mainValue【市民会館】&#10;有形固定資産減価償却率">
          <a:extLst>
            <a:ext uri="{FF2B5EF4-FFF2-40B4-BE49-F238E27FC236}">
              <a16:creationId xmlns:a16="http://schemas.microsoft.com/office/drawing/2014/main" id="{00000000-0008-0000-0F00-00004B010000}"/>
            </a:ext>
          </a:extLst>
        </xdr:cNvPr>
        <xdr:cNvSpPr txBox="1"/>
      </xdr:nvSpPr>
      <xdr:spPr>
        <a:xfrm>
          <a:off x="2705744" y="181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134638</xdr:rowOff>
    </xdr:from>
    <xdr:ext cx="405111" cy="259045"/>
    <xdr:sp macro="" textlink="">
      <xdr:nvSpPr>
        <xdr:cNvPr id="332" name="n_3mainValue【市民会館】&#10;有形固定資産減価償却率">
          <a:extLst>
            <a:ext uri="{FF2B5EF4-FFF2-40B4-BE49-F238E27FC236}">
              <a16:creationId xmlns:a16="http://schemas.microsoft.com/office/drawing/2014/main" id="{00000000-0008-0000-0F00-00004C010000}"/>
            </a:ext>
          </a:extLst>
        </xdr:cNvPr>
        <xdr:cNvSpPr txBox="1"/>
      </xdr:nvSpPr>
      <xdr:spPr>
        <a:xfrm>
          <a:off x="1816744" y="1813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106697</xdr:rowOff>
    </xdr:from>
    <xdr:ext cx="405111" cy="259045"/>
    <xdr:sp macro="" textlink="">
      <xdr:nvSpPr>
        <xdr:cNvPr id="333" name="n_4mainValue【市民会館】&#10;有形固定資産減価償却率">
          <a:extLst>
            <a:ext uri="{FF2B5EF4-FFF2-40B4-BE49-F238E27FC236}">
              <a16:creationId xmlns:a16="http://schemas.microsoft.com/office/drawing/2014/main" id="{00000000-0008-0000-0F00-00004D010000}"/>
            </a:ext>
          </a:extLst>
        </xdr:cNvPr>
        <xdr:cNvSpPr txBox="1"/>
      </xdr:nvSpPr>
      <xdr:spPr>
        <a:xfrm>
          <a:off x="927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a:extLst>
            <a:ext uri="{FF2B5EF4-FFF2-40B4-BE49-F238E27FC236}">
              <a16:creationId xmlns:a16="http://schemas.microsoft.com/office/drawing/2014/main" id="{00000000-0008-0000-0F00-00006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58" name="【市民会館】&#10;一人当たり面積最小値テキスト">
          <a:extLst>
            <a:ext uri="{FF2B5EF4-FFF2-40B4-BE49-F238E27FC236}">
              <a16:creationId xmlns:a16="http://schemas.microsoft.com/office/drawing/2014/main" id="{00000000-0008-0000-0F00-000066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60" name="【市民会館】&#10;一人当たり面積最大値テキスト">
          <a:extLst>
            <a:ext uri="{FF2B5EF4-FFF2-40B4-BE49-F238E27FC236}">
              <a16:creationId xmlns:a16="http://schemas.microsoft.com/office/drawing/2014/main" id="{00000000-0008-0000-0F00-000068010000}"/>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362" name="【市民会館】&#10;一人当たり面積平均値テキスト">
          <a:extLst>
            <a:ext uri="{FF2B5EF4-FFF2-40B4-BE49-F238E27FC236}">
              <a16:creationId xmlns:a16="http://schemas.microsoft.com/office/drawing/2014/main" id="{00000000-0008-0000-0F00-00006A010000}"/>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143511</xdr:rowOff>
    </xdr:from>
    <xdr:to>
      <xdr:col>55</xdr:col>
      <xdr:colOff>50800</xdr:colOff>
      <xdr:row>107</xdr:row>
      <xdr:rowOff>73661</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10426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121938</xdr:rowOff>
    </xdr:from>
    <xdr:ext cx="469744" cy="259045"/>
    <xdr:sp macro="" textlink="">
      <xdr:nvSpPr>
        <xdr:cNvPr id="374" name="【市民会館】&#10;一人当たり面積該当値テキスト">
          <a:extLst>
            <a:ext uri="{FF2B5EF4-FFF2-40B4-BE49-F238E27FC236}">
              <a16:creationId xmlns:a16="http://schemas.microsoft.com/office/drawing/2014/main" id="{00000000-0008-0000-0F00-000076010000}"/>
            </a:ext>
          </a:extLst>
        </xdr:cNvPr>
        <xdr:cNvSpPr txBox="1"/>
      </xdr:nvSpPr>
      <xdr:spPr>
        <a:xfrm>
          <a:off x="10515600"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147320</xdr:rowOff>
    </xdr:from>
    <xdr:to>
      <xdr:col>50</xdr:col>
      <xdr:colOff>165100</xdr:colOff>
      <xdr:row>107</xdr:row>
      <xdr:rowOff>77470</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958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22861</xdr:rowOff>
    </xdr:from>
    <xdr:to>
      <xdr:col>55</xdr:col>
      <xdr:colOff>0</xdr:colOff>
      <xdr:row>107</xdr:row>
      <xdr:rowOff>26670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9639300" y="18368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26670</xdr:rowOff>
    </xdr:from>
    <xdr:to>
      <xdr:col>50</xdr:col>
      <xdr:colOff>114300</xdr:colOff>
      <xdr:row>107</xdr:row>
      <xdr:rowOff>30480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flipV="1">
          <a:off x="8750300" y="1837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156845</xdr:rowOff>
    </xdr:from>
    <xdr:to>
      <xdr:col>41</xdr:col>
      <xdr:colOff>101600</xdr:colOff>
      <xdr:row>107</xdr:row>
      <xdr:rowOff>86995</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7810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107</xdr:row>
      <xdr:rowOff>36195</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7861300" y="18375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158750</xdr:rowOff>
    </xdr:from>
    <xdr:to>
      <xdr:col>36</xdr:col>
      <xdr:colOff>165100</xdr:colOff>
      <xdr:row>107</xdr:row>
      <xdr:rowOff>88900</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6921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36195</xdr:rowOff>
    </xdr:from>
    <xdr:to>
      <xdr:col>41</xdr:col>
      <xdr:colOff>50800</xdr:colOff>
      <xdr:row>107</xdr:row>
      <xdr:rowOff>38100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6972300" y="183813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383" name="n_1aveValue【市民会館】&#10;一人当たり面積">
          <a:extLst>
            <a:ext uri="{FF2B5EF4-FFF2-40B4-BE49-F238E27FC236}">
              <a16:creationId xmlns:a16="http://schemas.microsoft.com/office/drawing/2014/main" id="{00000000-0008-0000-0F00-00007F010000}"/>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84" name="n_2aveValue【市民会館】&#10;一人当たり面積">
          <a:extLst>
            <a:ext uri="{FF2B5EF4-FFF2-40B4-BE49-F238E27FC236}">
              <a16:creationId xmlns:a16="http://schemas.microsoft.com/office/drawing/2014/main" id="{00000000-0008-0000-0F00-000080010000}"/>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85" name="n_3aveValue【市民会館】&#10;一人当たり面積">
          <a:extLst>
            <a:ext uri="{FF2B5EF4-FFF2-40B4-BE49-F238E27FC236}">
              <a16:creationId xmlns:a16="http://schemas.microsoft.com/office/drawing/2014/main" id="{00000000-0008-0000-0F00-000081010000}"/>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86" name="n_4aveValue【市民会館】&#10;一人当たり面積">
          <a:extLst>
            <a:ext uri="{FF2B5EF4-FFF2-40B4-BE49-F238E27FC236}">
              <a16:creationId xmlns:a16="http://schemas.microsoft.com/office/drawing/2014/main" id="{00000000-0008-0000-0F00-000082010000}"/>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68597</xdr:rowOff>
    </xdr:from>
    <xdr:ext cx="469744" cy="259045"/>
    <xdr:sp macro="" textlink="">
      <xdr:nvSpPr>
        <xdr:cNvPr id="387" name="n_1mainValue【市民会館】&#10;一人当たり面積">
          <a:extLst>
            <a:ext uri="{FF2B5EF4-FFF2-40B4-BE49-F238E27FC236}">
              <a16:creationId xmlns:a16="http://schemas.microsoft.com/office/drawing/2014/main" id="{00000000-0008-0000-0F00-000083010000}"/>
            </a:ext>
          </a:extLst>
        </xdr:cNvPr>
        <xdr:cNvSpPr txBox="1"/>
      </xdr:nvSpPr>
      <xdr:spPr>
        <a:xfrm>
          <a:off x="9391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388" name="n_2mainValue【市民会館】&#10;一人当たり面積">
          <a:extLst>
            <a:ext uri="{FF2B5EF4-FFF2-40B4-BE49-F238E27FC236}">
              <a16:creationId xmlns:a16="http://schemas.microsoft.com/office/drawing/2014/main" id="{00000000-0008-0000-0F00-000084010000}"/>
            </a:ext>
          </a:extLst>
        </xdr:cNvPr>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78122</xdr:rowOff>
    </xdr:from>
    <xdr:ext cx="469744" cy="259045"/>
    <xdr:sp macro="" textlink="">
      <xdr:nvSpPr>
        <xdr:cNvPr id="389" name="n_3mainValue【市民会館】&#10;一人当たり面積">
          <a:extLst>
            <a:ext uri="{FF2B5EF4-FFF2-40B4-BE49-F238E27FC236}">
              <a16:creationId xmlns:a16="http://schemas.microsoft.com/office/drawing/2014/main" id="{00000000-0008-0000-0F00-000085010000}"/>
            </a:ext>
          </a:extLst>
        </xdr:cNvPr>
        <xdr:cNvSpPr txBox="1"/>
      </xdr:nvSpPr>
      <xdr:spPr>
        <a:xfrm>
          <a:off x="7626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80027</xdr:rowOff>
    </xdr:from>
    <xdr:ext cx="469744" cy="259045"/>
    <xdr:sp macro="" textlink="">
      <xdr:nvSpPr>
        <xdr:cNvPr id="390" name="n_4mainValue【市民会館】&#10;一人当たり面積">
          <a:extLst>
            <a:ext uri="{FF2B5EF4-FFF2-40B4-BE49-F238E27FC236}">
              <a16:creationId xmlns:a16="http://schemas.microsoft.com/office/drawing/2014/main" id="{00000000-0008-0000-0F00-000086010000}"/>
            </a:ext>
          </a:extLst>
        </xdr:cNvPr>
        <xdr:cNvSpPr txBox="1"/>
      </xdr:nvSpPr>
      <xdr:spPr>
        <a:xfrm>
          <a:off x="6737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00000000-0008-0000-0F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6" name="【一般廃棄物処理施設】&#10;有形固定資産減価償却率最小値テキスト">
          <a:extLst>
            <a:ext uri="{FF2B5EF4-FFF2-40B4-BE49-F238E27FC236}">
              <a16:creationId xmlns:a16="http://schemas.microsoft.com/office/drawing/2014/main" id="{00000000-0008-0000-0F00-0000A0010000}"/>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00000000-0008-0000-0F00-0000A2010000}"/>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00000000-0008-0000-0F00-0000A4010000}"/>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31115</xdr:rowOff>
    </xdr:from>
    <xdr:to>
      <xdr:col>85</xdr:col>
      <xdr:colOff>177800</xdr:colOff>
      <xdr:row>41</xdr:row>
      <xdr:rowOff>132715</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62687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117492</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00000000-0008-0000-0F00-0000B0010000}"/>
            </a:ext>
          </a:extLst>
        </xdr:cNvPr>
        <xdr:cNvSpPr txBox="1"/>
      </xdr:nvSpPr>
      <xdr:spPr>
        <a:xfrm>
          <a:off x="16357600" y="697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160655</xdr:rowOff>
    </xdr:from>
    <xdr:to>
      <xdr:col>81</xdr:col>
      <xdr:colOff>101600</xdr:colOff>
      <xdr:row>41</xdr:row>
      <xdr:rowOff>90805</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5430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40005</xdr:rowOff>
    </xdr:from>
    <xdr:to>
      <xdr:col>85</xdr:col>
      <xdr:colOff>127000</xdr:colOff>
      <xdr:row>41</xdr:row>
      <xdr:rowOff>81915</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5481300" y="70694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103505</xdr:rowOff>
    </xdr:from>
    <xdr:to>
      <xdr:col>76</xdr:col>
      <xdr:colOff>165100</xdr:colOff>
      <xdr:row>41</xdr:row>
      <xdr:rowOff>33655</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4541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154305</xdr:rowOff>
    </xdr:from>
    <xdr:to>
      <xdr:col>81</xdr:col>
      <xdr:colOff>50800</xdr:colOff>
      <xdr:row>41</xdr:row>
      <xdr:rowOff>40005</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4592300" y="70123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61595</xdr:rowOff>
    </xdr:from>
    <xdr:to>
      <xdr:col>72</xdr:col>
      <xdr:colOff>38100</xdr:colOff>
      <xdr:row>40</xdr:row>
      <xdr:rowOff>163195</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3652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112395</xdr:rowOff>
    </xdr:from>
    <xdr:to>
      <xdr:col>76</xdr:col>
      <xdr:colOff>114300</xdr:colOff>
      <xdr:row>40</xdr:row>
      <xdr:rowOff>154305</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3703300" y="6970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39" name="n_1aveValue【一般廃棄物処理施設】&#10;有形固定資産減価償却率">
          <a:extLst>
            <a:ext uri="{FF2B5EF4-FFF2-40B4-BE49-F238E27FC236}">
              <a16:creationId xmlns:a16="http://schemas.microsoft.com/office/drawing/2014/main" id="{00000000-0008-0000-0F00-0000B7010000}"/>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0" name="n_2aveValue【一般廃棄物処理施設】&#10;有形固定資産減価償却率">
          <a:extLst>
            <a:ext uri="{FF2B5EF4-FFF2-40B4-BE49-F238E27FC236}">
              <a16:creationId xmlns:a16="http://schemas.microsoft.com/office/drawing/2014/main" id="{00000000-0008-0000-0F00-0000B8010000}"/>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41" name="n_3aveValue【一般廃棄物処理施設】&#10;有形固定資産減価償却率">
          <a:extLst>
            <a:ext uri="{FF2B5EF4-FFF2-40B4-BE49-F238E27FC236}">
              <a16:creationId xmlns:a16="http://schemas.microsoft.com/office/drawing/2014/main" id="{00000000-0008-0000-0F00-0000B9010000}"/>
            </a:ext>
          </a:extLst>
        </xdr:cNvPr>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42" name="n_4aveValue【一般廃棄物処理施設】&#10;有形固定資産減価償却率">
          <a:extLst>
            <a:ext uri="{FF2B5EF4-FFF2-40B4-BE49-F238E27FC236}">
              <a16:creationId xmlns:a16="http://schemas.microsoft.com/office/drawing/2014/main" id="{00000000-0008-0000-0F00-0000BA010000}"/>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81932</xdr:rowOff>
    </xdr:from>
    <xdr:ext cx="405111" cy="259045"/>
    <xdr:sp macro="" textlink="">
      <xdr:nvSpPr>
        <xdr:cNvPr id="443" name="n_1mainValue【一般廃棄物処理施設】&#10;有形固定資産減価償却率">
          <a:extLst>
            <a:ext uri="{FF2B5EF4-FFF2-40B4-BE49-F238E27FC236}">
              <a16:creationId xmlns:a16="http://schemas.microsoft.com/office/drawing/2014/main" id="{00000000-0008-0000-0F00-0000BB010000}"/>
            </a:ext>
          </a:extLst>
        </xdr:cNvPr>
        <xdr:cNvSpPr txBox="1"/>
      </xdr:nvSpPr>
      <xdr:spPr>
        <a:xfrm>
          <a:off x="15266044"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24782</xdr:rowOff>
    </xdr:from>
    <xdr:ext cx="405111" cy="259045"/>
    <xdr:sp macro="" textlink="">
      <xdr:nvSpPr>
        <xdr:cNvPr id="444" name="n_2main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4389744"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154322</xdr:rowOff>
    </xdr:from>
    <xdr:ext cx="405111" cy="259045"/>
    <xdr:sp macro="" textlink="">
      <xdr:nvSpPr>
        <xdr:cNvPr id="445" name="n_3main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35007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一般廃棄物処理施設】&#10;一人当たり有形固定資産（償却資産）額グラフ枠">
          <a:extLst>
            <a:ext uri="{FF2B5EF4-FFF2-40B4-BE49-F238E27FC236}">
              <a16:creationId xmlns:a16="http://schemas.microsoft.com/office/drawing/2014/main" id="{00000000-0008-0000-0F00-0000D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68" name="【一般廃棄物処理施設】&#10;一人当たり有形固定資産（償却資産）額最小値テキスト">
          <a:extLst>
            <a:ext uri="{FF2B5EF4-FFF2-40B4-BE49-F238E27FC236}">
              <a16:creationId xmlns:a16="http://schemas.microsoft.com/office/drawing/2014/main" id="{00000000-0008-0000-0F00-0000D401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0" name="【一般廃棄物処理施設】&#10;一人当たり有形固定資産（償却資産）額最大値テキスト">
          <a:extLst>
            <a:ext uri="{FF2B5EF4-FFF2-40B4-BE49-F238E27FC236}">
              <a16:creationId xmlns:a16="http://schemas.microsoft.com/office/drawing/2014/main" id="{00000000-0008-0000-0F00-0000D6010000}"/>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472" name="【一般廃棄物処理施設】&#10;一人当たり有形固定資産（償却資産）額平均値テキスト">
          <a:extLst>
            <a:ext uri="{FF2B5EF4-FFF2-40B4-BE49-F238E27FC236}">
              <a16:creationId xmlns:a16="http://schemas.microsoft.com/office/drawing/2014/main" id="{00000000-0008-0000-0F00-0000D8010000}"/>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28943</xdr:rowOff>
    </xdr:from>
    <xdr:to>
      <xdr:col>116</xdr:col>
      <xdr:colOff>114300</xdr:colOff>
      <xdr:row>39</xdr:row>
      <xdr:rowOff>130543</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22110700" y="67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51820</xdr:rowOff>
    </xdr:from>
    <xdr:ext cx="599010" cy="259045"/>
    <xdr:sp macro="" textlink="">
      <xdr:nvSpPr>
        <xdr:cNvPr id="484" name="【一般廃棄物処理施設】&#10;一人当たり有形固定資産（償却資産）額該当値テキスト">
          <a:extLst>
            <a:ext uri="{FF2B5EF4-FFF2-40B4-BE49-F238E27FC236}">
              <a16:creationId xmlns:a16="http://schemas.microsoft.com/office/drawing/2014/main" id="{00000000-0008-0000-0F00-0000E4010000}"/>
            </a:ext>
          </a:extLst>
        </xdr:cNvPr>
        <xdr:cNvSpPr txBox="1"/>
      </xdr:nvSpPr>
      <xdr:spPr>
        <a:xfrm>
          <a:off x="22199600" y="656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38042</xdr:rowOff>
    </xdr:from>
    <xdr:to>
      <xdr:col>112</xdr:col>
      <xdr:colOff>38100</xdr:colOff>
      <xdr:row>39</xdr:row>
      <xdr:rowOff>139642</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21272500" y="672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79743</xdr:rowOff>
    </xdr:from>
    <xdr:to>
      <xdr:col>116</xdr:col>
      <xdr:colOff>63500</xdr:colOff>
      <xdr:row>39</xdr:row>
      <xdr:rowOff>88842</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21323300" y="6766293"/>
          <a:ext cx="8382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38828</xdr:rowOff>
    </xdr:from>
    <xdr:to>
      <xdr:col>107</xdr:col>
      <xdr:colOff>101600</xdr:colOff>
      <xdr:row>39</xdr:row>
      <xdr:rowOff>140428</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20383500" y="67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88842</xdr:rowOff>
    </xdr:from>
    <xdr:to>
      <xdr:col>111</xdr:col>
      <xdr:colOff>177800</xdr:colOff>
      <xdr:row>39</xdr:row>
      <xdr:rowOff>89628</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20434300" y="6775392"/>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47792</xdr:rowOff>
    </xdr:from>
    <xdr:to>
      <xdr:col>102</xdr:col>
      <xdr:colOff>165100</xdr:colOff>
      <xdr:row>39</xdr:row>
      <xdr:rowOff>149392</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9494500" y="67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89628</xdr:rowOff>
    </xdr:from>
    <xdr:to>
      <xdr:col>107</xdr:col>
      <xdr:colOff>50800</xdr:colOff>
      <xdr:row>39</xdr:row>
      <xdr:rowOff>98592</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19545300" y="6776178"/>
          <a:ext cx="8890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491" name="n_1aveValue【一般廃棄物処理施設】&#10;一人当たり有形固定資産（償却資産）額">
          <a:extLst>
            <a:ext uri="{FF2B5EF4-FFF2-40B4-BE49-F238E27FC236}">
              <a16:creationId xmlns:a16="http://schemas.microsoft.com/office/drawing/2014/main" id="{00000000-0008-0000-0F00-0000EB010000}"/>
            </a:ext>
          </a:extLst>
        </xdr:cNvPr>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2" name="n_2aveValue【一般廃棄物処理施設】&#10;一人当たり有形固定資産（償却資産）額">
          <a:extLst>
            <a:ext uri="{FF2B5EF4-FFF2-40B4-BE49-F238E27FC236}">
              <a16:creationId xmlns:a16="http://schemas.microsoft.com/office/drawing/2014/main" id="{00000000-0008-0000-0F00-0000EC010000}"/>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493" name="n_3aveValue【一般廃棄物処理施設】&#10;一人当たり有形固定資産（償却資産）額">
          <a:extLst>
            <a:ext uri="{FF2B5EF4-FFF2-40B4-BE49-F238E27FC236}">
              <a16:creationId xmlns:a16="http://schemas.microsoft.com/office/drawing/2014/main" id="{00000000-0008-0000-0F00-0000ED010000}"/>
            </a:ext>
          </a:extLst>
        </xdr:cNvPr>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94" name="n_4aveValue【一般廃棄物処理施設】&#10;一人当たり有形固定資産（償却資産）額">
          <a:extLst>
            <a:ext uri="{FF2B5EF4-FFF2-40B4-BE49-F238E27FC236}">
              <a16:creationId xmlns:a16="http://schemas.microsoft.com/office/drawing/2014/main" id="{00000000-0008-0000-0F00-0000EE010000}"/>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156169</xdr:rowOff>
    </xdr:from>
    <xdr:ext cx="599010" cy="259045"/>
    <xdr:sp macro="" textlink="">
      <xdr:nvSpPr>
        <xdr:cNvPr id="495" name="n_1mainValue【一般廃棄物処理施設】&#10;一人当たり有形固定資産（償却資産）額">
          <a:extLst>
            <a:ext uri="{FF2B5EF4-FFF2-40B4-BE49-F238E27FC236}">
              <a16:creationId xmlns:a16="http://schemas.microsoft.com/office/drawing/2014/main" id="{00000000-0008-0000-0F00-0000EF010000}"/>
            </a:ext>
          </a:extLst>
        </xdr:cNvPr>
        <xdr:cNvSpPr txBox="1"/>
      </xdr:nvSpPr>
      <xdr:spPr>
        <a:xfrm>
          <a:off x="21011095" y="649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131555</xdr:rowOff>
    </xdr:from>
    <xdr:ext cx="599010" cy="259045"/>
    <xdr:sp macro="" textlink="">
      <xdr:nvSpPr>
        <xdr:cNvPr id="496" name="n_2mainValue【一般廃棄物処理施設】&#10;一人当たり有形固定資産（償却資産）額">
          <a:extLst>
            <a:ext uri="{FF2B5EF4-FFF2-40B4-BE49-F238E27FC236}">
              <a16:creationId xmlns:a16="http://schemas.microsoft.com/office/drawing/2014/main" id="{00000000-0008-0000-0F00-0000F0010000}"/>
            </a:ext>
          </a:extLst>
        </xdr:cNvPr>
        <xdr:cNvSpPr txBox="1"/>
      </xdr:nvSpPr>
      <xdr:spPr>
        <a:xfrm>
          <a:off x="20134795" y="681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165919</xdr:rowOff>
    </xdr:from>
    <xdr:ext cx="599010" cy="259045"/>
    <xdr:sp macro="" textlink="">
      <xdr:nvSpPr>
        <xdr:cNvPr id="497" name="n_3mainValue【一般廃棄物処理施設】&#10;一人当たり有形固定資産（償却資産）額">
          <a:extLst>
            <a:ext uri="{FF2B5EF4-FFF2-40B4-BE49-F238E27FC236}">
              <a16:creationId xmlns:a16="http://schemas.microsoft.com/office/drawing/2014/main" id="{00000000-0008-0000-0F00-0000F1010000}"/>
            </a:ext>
          </a:extLst>
        </xdr:cNvPr>
        <xdr:cNvSpPr txBox="1"/>
      </xdr:nvSpPr>
      <xdr:spPr>
        <a:xfrm>
          <a:off x="19245795" y="650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消防施設】&#10;有形固定資産減価償却率グラフ枠">
          <a:extLst>
            <a:ext uri="{FF2B5EF4-FFF2-40B4-BE49-F238E27FC236}">
              <a16:creationId xmlns:a16="http://schemas.microsoft.com/office/drawing/2014/main" id="{00000000-0008-0000-0F00-00001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0" name="【消防施設】&#10;有形固定資産減価償却率最小値テキスト">
          <a:extLst>
            <a:ext uri="{FF2B5EF4-FFF2-40B4-BE49-F238E27FC236}">
              <a16:creationId xmlns:a16="http://schemas.microsoft.com/office/drawing/2014/main" id="{00000000-0008-0000-0F00-00001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542" name="【消防施設】&#10;有形固定資産減価償却率最大値テキスト">
          <a:extLst>
            <a:ext uri="{FF2B5EF4-FFF2-40B4-BE49-F238E27FC236}">
              <a16:creationId xmlns:a16="http://schemas.microsoft.com/office/drawing/2014/main" id="{00000000-0008-0000-0F00-00001E020000}"/>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544" name="【消防施設】&#10;有形固定資産減価償却率平均値テキスト">
          <a:extLst>
            <a:ext uri="{FF2B5EF4-FFF2-40B4-BE49-F238E27FC236}">
              <a16:creationId xmlns:a16="http://schemas.microsoft.com/office/drawing/2014/main" id="{00000000-0008-0000-0F00-000020020000}"/>
            </a:ext>
          </a:extLst>
        </xdr:cNvPr>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90170</xdr:rowOff>
    </xdr:from>
    <xdr:to>
      <xdr:col>85</xdr:col>
      <xdr:colOff>177800</xdr:colOff>
      <xdr:row>85</xdr:row>
      <xdr:rowOff>20320</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6268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68597</xdr:rowOff>
    </xdr:from>
    <xdr:ext cx="405111" cy="259045"/>
    <xdr:sp macro="" textlink="">
      <xdr:nvSpPr>
        <xdr:cNvPr id="556" name="【消防施設】&#10;有形固定資産減価償却率該当値テキスト">
          <a:extLst>
            <a:ext uri="{FF2B5EF4-FFF2-40B4-BE49-F238E27FC236}">
              <a16:creationId xmlns:a16="http://schemas.microsoft.com/office/drawing/2014/main" id="{00000000-0008-0000-0F00-00002C020000}"/>
            </a:ext>
          </a:extLst>
        </xdr:cNvPr>
        <xdr:cNvSpPr txBox="1"/>
      </xdr:nvSpPr>
      <xdr:spPr>
        <a:xfrm>
          <a:off x="163576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75474</xdr:rowOff>
    </xdr:from>
    <xdr:to>
      <xdr:col>81</xdr:col>
      <xdr:colOff>101600</xdr:colOff>
      <xdr:row>85</xdr:row>
      <xdr:rowOff>5624</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5430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126274</xdr:rowOff>
    </xdr:from>
    <xdr:to>
      <xdr:col>85</xdr:col>
      <xdr:colOff>127000</xdr:colOff>
      <xdr:row>84</xdr:row>
      <xdr:rowOff>140970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5481300" y="1452807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54248</xdr:rowOff>
    </xdr:from>
    <xdr:to>
      <xdr:col>76</xdr:col>
      <xdr:colOff>165100</xdr:colOff>
      <xdr:row>84</xdr:row>
      <xdr:rowOff>155848</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4541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105048</xdr:rowOff>
    </xdr:from>
    <xdr:to>
      <xdr:col>81</xdr:col>
      <xdr:colOff>50800</xdr:colOff>
      <xdr:row>84</xdr:row>
      <xdr:rowOff>126274</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4592300" y="145068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31387</xdr:rowOff>
    </xdr:from>
    <xdr:to>
      <xdr:col>72</xdr:col>
      <xdr:colOff>38100</xdr:colOff>
      <xdr:row>84</xdr:row>
      <xdr:rowOff>132987</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3652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82187</xdr:rowOff>
    </xdr:from>
    <xdr:to>
      <xdr:col>76</xdr:col>
      <xdr:colOff>114300</xdr:colOff>
      <xdr:row>84</xdr:row>
      <xdr:rowOff>105048</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3703300" y="144839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64044</xdr:rowOff>
    </xdr:from>
    <xdr:to>
      <xdr:col>67</xdr:col>
      <xdr:colOff>101600</xdr:colOff>
      <xdr:row>83</xdr:row>
      <xdr:rowOff>165644</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2763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114844</xdr:rowOff>
    </xdr:from>
    <xdr:to>
      <xdr:col>71</xdr:col>
      <xdr:colOff>177800</xdr:colOff>
      <xdr:row>84</xdr:row>
      <xdr:rowOff>82187</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814300" y="14345194"/>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565" name="n_1aveValue【消防施設】&#10;有形固定資産減価償却率">
          <a:extLst>
            <a:ext uri="{FF2B5EF4-FFF2-40B4-BE49-F238E27FC236}">
              <a16:creationId xmlns:a16="http://schemas.microsoft.com/office/drawing/2014/main" id="{00000000-0008-0000-0F00-00003502000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566" name="n_2aveValue【消防施設】&#10;有形固定資産減価償却率">
          <a:extLst>
            <a:ext uri="{FF2B5EF4-FFF2-40B4-BE49-F238E27FC236}">
              <a16:creationId xmlns:a16="http://schemas.microsoft.com/office/drawing/2014/main" id="{00000000-0008-0000-0F00-000036020000}"/>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67" name="n_3aveValue【消防施設】&#10;有形固定資産減価償却率">
          <a:extLst>
            <a:ext uri="{FF2B5EF4-FFF2-40B4-BE49-F238E27FC236}">
              <a16:creationId xmlns:a16="http://schemas.microsoft.com/office/drawing/2014/main" id="{00000000-0008-0000-0F00-000037020000}"/>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568" name="n_4aveValue【消防施設】&#10;有形固定資産減価償却率">
          <a:extLst>
            <a:ext uri="{FF2B5EF4-FFF2-40B4-BE49-F238E27FC236}">
              <a16:creationId xmlns:a16="http://schemas.microsoft.com/office/drawing/2014/main" id="{00000000-0008-0000-0F00-000038020000}"/>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168201</xdr:rowOff>
    </xdr:from>
    <xdr:ext cx="405111" cy="259045"/>
    <xdr:sp macro="" textlink="">
      <xdr:nvSpPr>
        <xdr:cNvPr id="569" name="n_1mainValue【消防施設】&#10;有形固定資産減価償却率">
          <a:extLst>
            <a:ext uri="{FF2B5EF4-FFF2-40B4-BE49-F238E27FC236}">
              <a16:creationId xmlns:a16="http://schemas.microsoft.com/office/drawing/2014/main" id="{00000000-0008-0000-0F00-000039020000}"/>
            </a:ext>
          </a:extLst>
        </xdr:cNvPr>
        <xdr:cNvSpPr txBox="1"/>
      </xdr:nvSpPr>
      <xdr:spPr>
        <a:xfrm>
          <a:off x="152660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146975</xdr:rowOff>
    </xdr:from>
    <xdr:ext cx="405111" cy="259045"/>
    <xdr:sp macro="" textlink="">
      <xdr:nvSpPr>
        <xdr:cNvPr id="570" name="n_2mainValue【消防施設】&#10;有形固定資産減価償却率">
          <a:extLst>
            <a:ext uri="{FF2B5EF4-FFF2-40B4-BE49-F238E27FC236}">
              <a16:creationId xmlns:a16="http://schemas.microsoft.com/office/drawing/2014/main" id="{00000000-0008-0000-0F00-00003A020000}"/>
            </a:ext>
          </a:extLst>
        </xdr:cNvPr>
        <xdr:cNvSpPr txBox="1"/>
      </xdr:nvSpPr>
      <xdr:spPr>
        <a:xfrm>
          <a:off x="14389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124114</xdr:rowOff>
    </xdr:from>
    <xdr:ext cx="405111" cy="259045"/>
    <xdr:sp macro="" textlink="">
      <xdr:nvSpPr>
        <xdr:cNvPr id="571" name="n_3mainValue【消防施設】&#10;有形固定資産減価償却率">
          <a:extLst>
            <a:ext uri="{FF2B5EF4-FFF2-40B4-BE49-F238E27FC236}">
              <a16:creationId xmlns:a16="http://schemas.microsoft.com/office/drawing/2014/main" id="{00000000-0008-0000-0F00-00003B020000}"/>
            </a:ext>
          </a:extLst>
        </xdr:cNvPr>
        <xdr:cNvSpPr txBox="1"/>
      </xdr:nvSpPr>
      <xdr:spPr>
        <a:xfrm>
          <a:off x="13500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156771</xdr:rowOff>
    </xdr:from>
    <xdr:ext cx="405111" cy="259045"/>
    <xdr:sp macro="" textlink="">
      <xdr:nvSpPr>
        <xdr:cNvPr id="572" name="n_4mainValue【消防施設】&#10;有形固定資産減価償却率">
          <a:extLst>
            <a:ext uri="{FF2B5EF4-FFF2-40B4-BE49-F238E27FC236}">
              <a16:creationId xmlns:a16="http://schemas.microsoft.com/office/drawing/2014/main" id="{00000000-0008-0000-0F00-00003C020000}"/>
            </a:ext>
          </a:extLst>
        </xdr:cNvPr>
        <xdr:cNvSpPr txBox="1"/>
      </xdr:nvSpPr>
      <xdr:spPr>
        <a:xfrm>
          <a:off x="12611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a:extLst>
            <a:ext uri="{FF2B5EF4-FFF2-40B4-BE49-F238E27FC236}">
              <a16:creationId xmlns:a16="http://schemas.microsoft.com/office/drawing/2014/main" id="{00000000-0008-0000-0F00-00005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595" name="【消防施設】&#10;一人当たり面積最小値テキスト">
          <a:extLst>
            <a:ext uri="{FF2B5EF4-FFF2-40B4-BE49-F238E27FC236}">
              <a16:creationId xmlns:a16="http://schemas.microsoft.com/office/drawing/2014/main" id="{00000000-0008-0000-0F00-000053020000}"/>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597" name="【消防施設】&#10;一人当たり面積最大値テキスト">
          <a:extLst>
            <a:ext uri="{FF2B5EF4-FFF2-40B4-BE49-F238E27FC236}">
              <a16:creationId xmlns:a16="http://schemas.microsoft.com/office/drawing/2014/main" id="{00000000-0008-0000-0F00-000055020000}"/>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599" name="【消防施設】&#10;一人当たり面積平均値テキスト">
          <a:extLst>
            <a:ext uri="{FF2B5EF4-FFF2-40B4-BE49-F238E27FC236}">
              <a16:creationId xmlns:a16="http://schemas.microsoft.com/office/drawing/2014/main" id="{00000000-0008-0000-0F00-000057020000}"/>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39895</xdr:rowOff>
    </xdr:from>
    <xdr:ext cx="469744" cy="259045"/>
    <xdr:sp macro="" textlink="">
      <xdr:nvSpPr>
        <xdr:cNvPr id="611" name="【消防施設】&#10;一人当たり面積該当値テキスト">
          <a:extLst>
            <a:ext uri="{FF2B5EF4-FFF2-40B4-BE49-F238E27FC236}">
              <a16:creationId xmlns:a16="http://schemas.microsoft.com/office/drawing/2014/main" id="{00000000-0008-0000-0F00-000063020000}"/>
            </a:ext>
          </a:extLst>
        </xdr:cNvPr>
        <xdr:cNvSpPr txBox="1"/>
      </xdr:nvSpPr>
      <xdr:spPr>
        <a:xfrm>
          <a:off x="22199600" y="1444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67818</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21323300" y="1464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24333</xdr:rowOff>
    </xdr:from>
    <xdr:to>
      <xdr:col>107</xdr:col>
      <xdr:colOff>101600</xdr:colOff>
      <xdr:row>85</xdr:row>
      <xdr:rowOff>125933</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20383500" y="145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75133</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20434300" y="1464106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75133</xdr:rowOff>
    </xdr:from>
    <xdr:to>
      <xdr:col>107</xdr:col>
      <xdr:colOff>50800</xdr:colOff>
      <xdr:row>85</xdr:row>
      <xdr:rowOff>76963</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19545300" y="14648383"/>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157378</xdr:rowOff>
    </xdr:from>
    <xdr:to>
      <xdr:col>98</xdr:col>
      <xdr:colOff>38100</xdr:colOff>
      <xdr:row>85</xdr:row>
      <xdr:rowOff>87528</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8605500" y="145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36728</xdr:rowOff>
    </xdr:from>
    <xdr:to>
      <xdr:col>102</xdr:col>
      <xdr:colOff>114300</xdr:colOff>
      <xdr:row>85</xdr:row>
      <xdr:rowOff>76963</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656300" y="14609978"/>
          <a:ext cx="8890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620" name="n_1aveValue【消防施設】&#10;一人当たり面積">
          <a:extLst>
            <a:ext uri="{FF2B5EF4-FFF2-40B4-BE49-F238E27FC236}">
              <a16:creationId xmlns:a16="http://schemas.microsoft.com/office/drawing/2014/main" id="{00000000-0008-0000-0F00-00006C020000}"/>
            </a:ext>
          </a:extLst>
        </xdr:cNvPr>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621" name="n_2aveValue【消防施設】&#10;一人当たり面積">
          <a:extLst>
            <a:ext uri="{FF2B5EF4-FFF2-40B4-BE49-F238E27FC236}">
              <a16:creationId xmlns:a16="http://schemas.microsoft.com/office/drawing/2014/main" id="{00000000-0008-0000-0F00-00006D020000}"/>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622" name="n_3aveValue【消防施設】&#10;一人当たり面積">
          <a:extLst>
            <a:ext uri="{FF2B5EF4-FFF2-40B4-BE49-F238E27FC236}">
              <a16:creationId xmlns:a16="http://schemas.microsoft.com/office/drawing/2014/main" id="{00000000-0008-0000-0F00-00006E020000}"/>
            </a:ext>
          </a:extLst>
        </xdr:cNvPr>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115231</xdr:rowOff>
    </xdr:from>
    <xdr:ext cx="469744" cy="259045"/>
    <xdr:sp macro="" textlink="">
      <xdr:nvSpPr>
        <xdr:cNvPr id="623" name="n_4aveValue【消防施設】&#10;一人当たり面積">
          <a:extLst>
            <a:ext uri="{FF2B5EF4-FFF2-40B4-BE49-F238E27FC236}">
              <a16:creationId xmlns:a16="http://schemas.microsoft.com/office/drawing/2014/main" id="{00000000-0008-0000-0F00-00006F020000}"/>
            </a:ext>
          </a:extLst>
        </xdr:cNvPr>
        <xdr:cNvSpPr txBox="1"/>
      </xdr:nvSpPr>
      <xdr:spPr>
        <a:xfrm>
          <a:off x="18421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135145</xdr:rowOff>
    </xdr:from>
    <xdr:ext cx="469744" cy="259045"/>
    <xdr:sp macro="" textlink="">
      <xdr:nvSpPr>
        <xdr:cNvPr id="624" name="n_1mainValue【消防施設】&#10;一人当たり面積">
          <a:extLst>
            <a:ext uri="{FF2B5EF4-FFF2-40B4-BE49-F238E27FC236}">
              <a16:creationId xmlns:a16="http://schemas.microsoft.com/office/drawing/2014/main" id="{00000000-0008-0000-0F00-000070020000}"/>
            </a:ext>
          </a:extLst>
        </xdr:cNvPr>
        <xdr:cNvSpPr txBox="1"/>
      </xdr:nvSpPr>
      <xdr:spPr>
        <a:xfrm>
          <a:off x="21075727"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142460</xdr:rowOff>
    </xdr:from>
    <xdr:ext cx="469744" cy="259045"/>
    <xdr:sp macro="" textlink="">
      <xdr:nvSpPr>
        <xdr:cNvPr id="625" name="n_2mainValue【消防施設】&#10;一人当たり面積">
          <a:extLst>
            <a:ext uri="{FF2B5EF4-FFF2-40B4-BE49-F238E27FC236}">
              <a16:creationId xmlns:a16="http://schemas.microsoft.com/office/drawing/2014/main" id="{00000000-0008-0000-0F00-000071020000}"/>
            </a:ext>
          </a:extLst>
        </xdr:cNvPr>
        <xdr:cNvSpPr txBox="1"/>
      </xdr:nvSpPr>
      <xdr:spPr>
        <a:xfrm>
          <a:off x="20199427" y="1437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144290</xdr:rowOff>
    </xdr:from>
    <xdr:ext cx="469744" cy="259045"/>
    <xdr:sp macro="" textlink="">
      <xdr:nvSpPr>
        <xdr:cNvPr id="626" name="n_3mainValue【消防施設】&#10;一人当たり面積">
          <a:extLst>
            <a:ext uri="{FF2B5EF4-FFF2-40B4-BE49-F238E27FC236}">
              <a16:creationId xmlns:a16="http://schemas.microsoft.com/office/drawing/2014/main" id="{00000000-0008-0000-0F00-000072020000}"/>
            </a:ext>
          </a:extLst>
        </xdr:cNvPr>
        <xdr:cNvSpPr txBox="1"/>
      </xdr:nvSpPr>
      <xdr:spPr>
        <a:xfrm>
          <a:off x="19310427" y="143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104055</xdr:rowOff>
    </xdr:from>
    <xdr:ext cx="469744" cy="259045"/>
    <xdr:sp macro="" textlink="">
      <xdr:nvSpPr>
        <xdr:cNvPr id="627" name="n_4mainValue【消防施設】&#10;一人当たり面積">
          <a:extLst>
            <a:ext uri="{FF2B5EF4-FFF2-40B4-BE49-F238E27FC236}">
              <a16:creationId xmlns:a16="http://schemas.microsoft.com/office/drawing/2014/main" id="{00000000-0008-0000-0F00-000073020000}"/>
            </a:ext>
          </a:extLst>
        </xdr:cNvPr>
        <xdr:cNvSpPr txBox="1"/>
      </xdr:nvSpPr>
      <xdr:spPr>
        <a:xfrm>
          <a:off x="18421427" y="143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庁舎】&#10;有形固定資産減価償却率グラフ枠">
          <a:extLst>
            <a:ext uri="{FF2B5EF4-FFF2-40B4-BE49-F238E27FC236}">
              <a16:creationId xmlns:a16="http://schemas.microsoft.com/office/drawing/2014/main" id="{00000000-0008-0000-0F00-00008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4" name="【庁舎】&#10;有形固定資産減価償却率最小値テキスト">
          <a:extLst>
            <a:ext uri="{FF2B5EF4-FFF2-40B4-BE49-F238E27FC236}">
              <a16:creationId xmlns:a16="http://schemas.microsoft.com/office/drawing/2014/main" id="{00000000-0008-0000-0F00-00008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56" name="【庁舎】&#10;有形固定資産減価償却率最大値テキスト">
          <a:extLst>
            <a:ext uri="{FF2B5EF4-FFF2-40B4-BE49-F238E27FC236}">
              <a16:creationId xmlns:a16="http://schemas.microsoft.com/office/drawing/2014/main" id="{00000000-0008-0000-0F00-00009002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658" name="【庁舎】&#10;有形固定資産減価償却率平均値テキスト">
          <a:extLst>
            <a:ext uri="{FF2B5EF4-FFF2-40B4-BE49-F238E27FC236}">
              <a16:creationId xmlns:a16="http://schemas.microsoft.com/office/drawing/2014/main" id="{00000000-0008-0000-0F00-00009202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6268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670" name="【庁舎】&#10;有形固定資産減価償却率該当値テキスト">
          <a:extLst>
            <a:ext uri="{FF2B5EF4-FFF2-40B4-BE49-F238E27FC236}">
              <a16:creationId xmlns:a16="http://schemas.microsoft.com/office/drawing/2014/main" id="{00000000-0008-0000-0F00-00009E020000}"/>
            </a:ext>
          </a:extLst>
        </xdr:cNvPr>
        <xdr:cNvSpPr txBox="1"/>
      </xdr:nvSpPr>
      <xdr:spPr>
        <a:xfrm>
          <a:off x="16357600"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43362</xdr:rowOff>
    </xdr:from>
    <xdr:to>
      <xdr:col>81</xdr:col>
      <xdr:colOff>101600</xdr:colOff>
      <xdr:row>106</xdr:row>
      <xdr:rowOff>144962</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5430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94162</xdr:rowOff>
    </xdr:from>
    <xdr:to>
      <xdr:col>85</xdr:col>
      <xdr:colOff>127000</xdr:colOff>
      <xdr:row>106</xdr:row>
      <xdr:rowOff>125186</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5481300" y="1826786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4541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37012</xdr:rowOff>
    </xdr:from>
    <xdr:to>
      <xdr:col>81</xdr:col>
      <xdr:colOff>50800</xdr:colOff>
      <xdr:row>106</xdr:row>
      <xdr:rowOff>94162</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4592300" y="1821071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120106</xdr:rowOff>
    </xdr:from>
    <xdr:to>
      <xdr:col>72</xdr:col>
      <xdr:colOff>38100</xdr:colOff>
      <xdr:row>108</xdr:row>
      <xdr:rowOff>50256</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3652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37012</xdr:rowOff>
    </xdr:from>
    <xdr:to>
      <xdr:col>76</xdr:col>
      <xdr:colOff>114300</xdr:colOff>
      <xdr:row>107</xdr:row>
      <xdr:rowOff>170906</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flipV="1">
          <a:off x="13703300" y="18210712"/>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93980</xdr:rowOff>
    </xdr:from>
    <xdr:to>
      <xdr:col>67</xdr:col>
      <xdr:colOff>101600</xdr:colOff>
      <xdr:row>108</xdr:row>
      <xdr:rowOff>24130</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2763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144780</xdr:rowOff>
    </xdr:from>
    <xdr:to>
      <xdr:col>71</xdr:col>
      <xdr:colOff>177800</xdr:colOff>
      <xdr:row>107</xdr:row>
      <xdr:rowOff>170906</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814300" y="184899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679" name="n_1aveValue【庁舎】&#10;有形固定資産減価償却率">
          <a:extLst>
            <a:ext uri="{FF2B5EF4-FFF2-40B4-BE49-F238E27FC236}">
              <a16:creationId xmlns:a16="http://schemas.microsoft.com/office/drawing/2014/main" id="{00000000-0008-0000-0F00-0000A7020000}"/>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80" name="n_2aveValue【庁舎】&#10;有形固定資産減価償却率">
          <a:extLst>
            <a:ext uri="{FF2B5EF4-FFF2-40B4-BE49-F238E27FC236}">
              <a16:creationId xmlns:a16="http://schemas.microsoft.com/office/drawing/2014/main" id="{00000000-0008-0000-0F00-0000A8020000}"/>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681" name="n_3aveValue【庁舎】&#10;有形固定資産減価償却率">
          <a:extLst>
            <a:ext uri="{FF2B5EF4-FFF2-40B4-BE49-F238E27FC236}">
              <a16:creationId xmlns:a16="http://schemas.microsoft.com/office/drawing/2014/main" id="{00000000-0008-0000-0F00-0000A9020000}"/>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82" name="n_4aveValue【庁舎】&#10;有形固定資産減価償却率">
          <a:extLst>
            <a:ext uri="{FF2B5EF4-FFF2-40B4-BE49-F238E27FC236}">
              <a16:creationId xmlns:a16="http://schemas.microsoft.com/office/drawing/2014/main" id="{00000000-0008-0000-0F00-0000AA020000}"/>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136089</xdr:rowOff>
    </xdr:from>
    <xdr:ext cx="405111" cy="259045"/>
    <xdr:sp macro="" textlink="">
      <xdr:nvSpPr>
        <xdr:cNvPr id="683" name="n_1mainValue【庁舎】&#10;有形固定資産減価償却率">
          <a:extLst>
            <a:ext uri="{FF2B5EF4-FFF2-40B4-BE49-F238E27FC236}">
              <a16:creationId xmlns:a16="http://schemas.microsoft.com/office/drawing/2014/main" id="{00000000-0008-0000-0F00-0000AB020000}"/>
            </a:ext>
          </a:extLst>
        </xdr:cNvPr>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684" name="n_2mainValue【庁舎】&#10;有形固定資産減価償却率">
          <a:extLst>
            <a:ext uri="{FF2B5EF4-FFF2-40B4-BE49-F238E27FC236}">
              <a16:creationId xmlns:a16="http://schemas.microsoft.com/office/drawing/2014/main" id="{00000000-0008-0000-0F00-0000AC020000}"/>
            </a:ext>
          </a:extLst>
        </xdr:cNvPr>
        <xdr:cNvSpPr txBox="1"/>
      </xdr:nvSpPr>
      <xdr:spPr>
        <a:xfrm>
          <a:off x="14389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41383</xdr:rowOff>
    </xdr:from>
    <xdr:ext cx="405111" cy="259045"/>
    <xdr:sp macro="" textlink="">
      <xdr:nvSpPr>
        <xdr:cNvPr id="685" name="n_3mainValue【庁舎】&#10;有形固定資産減価償却率">
          <a:extLst>
            <a:ext uri="{FF2B5EF4-FFF2-40B4-BE49-F238E27FC236}">
              <a16:creationId xmlns:a16="http://schemas.microsoft.com/office/drawing/2014/main" id="{00000000-0008-0000-0F00-0000AD020000}"/>
            </a:ext>
          </a:extLst>
        </xdr:cNvPr>
        <xdr:cNvSpPr txBox="1"/>
      </xdr:nvSpPr>
      <xdr:spPr>
        <a:xfrm>
          <a:off x="135007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15257</xdr:rowOff>
    </xdr:from>
    <xdr:ext cx="405111" cy="259045"/>
    <xdr:sp macro="" textlink="">
      <xdr:nvSpPr>
        <xdr:cNvPr id="686" name="n_4mainValue【庁舎】&#10;有形固定資産減価償却率">
          <a:extLst>
            <a:ext uri="{FF2B5EF4-FFF2-40B4-BE49-F238E27FC236}">
              <a16:creationId xmlns:a16="http://schemas.microsoft.com/office/drawing/2014/main" id="{00000000-0008-0000-0F00-0000AE020000}"/>
            </a:ext>
          </a:extLst>
        </xdr:cNvPr>
        <xdr:cNvSpPr txBox="1"/>
      </xdr:nvSpPr>
      <xdr:spPr>
        <a:xfrm>
          <a:off x="12611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a:extLst>
            <a:ext uri="{FF2B5EF4-FFF2-40B4-BE49-F238E27FC236}">
              <a16:creationId xmlns:a16="http://schemas.microsoft.com/office/drawing/2014/main" id="{00000000-0008-0000-0F00-0000C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13" name="【庁舎】&#10;一人当たり面積最小値テキスト">
          <a:extLst>
            <a:ext uri="{FF2B5EF4-FFF2-40B4-BE49-F238E27FC236}">
              <a16:creationId xmlns:a16="http://schemas.microsoft.com/office/drawing/2014/main" id="{00000000-0008-0000-0F00-0000C9020000}"/>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15" name="【庁舎】&#10;一人当たり面積最大値テキスト">
          <a:extLst>
            <a:ext uri="{FF2B5EF4-FFF2-40B4-BE49-F238E27FC236}">
              <a16:creationId xmlns:a16="http://schemas.microsoft.com/office/drawing/2014/main" id="{00000000-0008-0000-0F00-0000CB020000}"/>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717" name="【庁舎】&#10;一人当たり面積平均値テキスト">
          <a:extLst>
            <a:ext uri="{FF2B5EF4-FFF2-40B4-BE49-F238E27FC236}">
              <a16:creationId xmlns:a16="http://schemas.microsoft.com/office/drawing/2014/main" id="{00000000-0008-0000-0F00-0000CD020000}"/>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729" name="【庁舎】&#10;一人当たり面積該当値テキスト">
          <a:extLst>
            <a:ext uri="{FF2B5EF4-FFF2-40B4-BE49-F238E27FC236}">
              <a16:creationId xmlns:a16="http://schemas.microsoft.com/office/drawing/2014/main" id="{00000000-0008-0000-0F00-0000D9020000}"/>
            </a:ext>
          </a:extLst>
        </xdr:cNvPr>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45176</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21323300" y="183870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20383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43543</xdr:rowOff>
    </xdr:from>
    <xdr:to>
      <xdr:col>111</xdr:col>
      <xdr:colOff>177800</xdr:colOff>
      <xdr:row>107</xdr:row>
      <xdr:rowOff>45176</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20434300" y="183886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19494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43543</xdr:rowOff>
    </xdr:from>
    <xdr:to>
      <xdr:col>107</xdr:col>
      <xdr:colOff>50800</xdr:colOff>
      <xdr:row>107</xdr:row>
      <xdr:rowOff>97427</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19545300" y="183886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58057</xdr:rowOff>
    </xdr:from>
    <xdr:to>
      <xdr:col>98</xdr:col>
      <xdr:colOff>38100</xdr:colOff>
      <xdr:row>107</xdr:row>
      <xdr:rowOff>159657</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18605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97427</xdr:rowOff>
    </xdr:from>
    <xdr:to>
      <xdr:col>102</xdr:col>
      <xdr:colOff>114300</xdr:colOff>
      <xdr:row>107</xdr:row>
      <xdr:rowOff>108857</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8656300" y="184425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738" name="n_1aveValue【庁舎】&#10;一人当たり面積">
          <a:extLst>
            <a:ext uri="{FF2B5EF4-FFF2-40B4-BE49-F238E27FC236}">
              <a16:creationId xmlns:a16="http://schemas.microsoft.com/office/drawing/2014/main" id="{00000000-0008-0000-0F00-0000E2020000}"/>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739" name="n_2aveValue【庁舎】&#10;一人当たり面積">
          <a:extLst>
            <a:ext uri="{FF2B5EF4-FFF2-40B4-BE49-F238E27FC236}">
              <a16:creationId xmlns:a16="http://schemas.microsoft.com/office/drawing/2014/main" id="{00000000-0008-0000-0F00-0000E3020000}"/>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40" name="n_3aveValue【庁舎】&#10;一人当たり面積">
          <a:extLst>
            <a:ext uri="{FF2B5EF4-FFF2-40B4-BE49-F238E27FC236}">
              <a16:creationId xmlns:a16="http://schemas.microsoft.com/office/drawing/2014/main" id="{00000000-0008-0000-0F00-0000E402000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741" name="n_4aveValue【庁舎】&#10;一人当たり面積">
          <a:extLst>
            <a:ext uri="{FF2B5EF4-FFF2-40B4-BE49-F238E27FC236}">
              <a16:creationId xmlns:a16="http://schemas.microsoft.com/office/drawing/2014/main" id="{00000000-0008-0000-0F00-0000E5020000}"/>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742" name="n_1mainValue【庁舎】&#10;一人当たり面積">
          <a:extLst>
            <a:ext uri="{FF2B5EF4-FFF2-40B4-BE49-F238E27FC236}">
              <a16:creationId xmlns:a16="http://schemas.microsoft.com/office/drawing/2014/main" id="{00000000-0008-0000-0F00-0000E6020000}"/>
            </a:ext>
          </a:extLst>
        </xdr:cNvPr>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743" name="n_2mainValue【庁舎】&#10;一人当たり面積">
          <a:extLst>
            <a:ext uri="{FF2B5EF4-FFF2-40B4-BE49-F238E27FC236}">
              <a16:creationId xmlns:a16="http://schemas.microsoft.com/office/drawing/2014/main" id="{00000000-0008-0000-0F00-0000E7020000}"/>
            </a:ext>
          </a:extLst>
        </xdr:cNvPr>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744" name="n_3mainValue【庁舎】&#10;一人当たり面積">
          <a:extLst>
            <a:ext uri="{FF2B5EF4-FFF2-40B4-BE49-F238E27FC236}">
              <a16:creationId xmlns:a16="http://schemas.microsoft.com/office/drawing/2014/main" id="{00000000-0008-0000-0F00-0000E8020000}"/>
            </a:ext>
          </a:extLst>
        </xdr:cNvPr>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150784</xdr:rowOff>
    </xdr:from>
    <xdr:ext cx="469744" cy="259045"/>
    <xdr:sp macro="" textlink="">
      <xdr:nvSpPr>
        <xdr:cNvPr id="745" name="n_4mainValue【庁舎】&#10;一人当たり面積">
          <a:extLst>
            <a:ext uri="{FF2B5EF4-FFF2-40B4-BE49-F238E27FC236}">
              <a16:creationId xmlns:a16="http://schemas.microsoft.com/office/drawing/2014/main" id="{00000000-0008-0000-0F00-0000E9020000}"/>
            </a:ext>
          </a:extLst>
        </xdr:cNvPr>
        <xdr:cNvSpPr txBox="1"/>
      </xdr:nvSpPr>
      <xdr:spPr>
        <a:xfrm>
          <a:off x="184214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有形固定資産減価償却率について、体育館・プールは類似団体平均よりも低い数値となっているが、そのほかの項目については平均よりも高い値を示している。特に、一般廃棄物施設処理施設は平成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年度決算において類似団体平均より</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ポイント高い数値を示しており、類似団体内順位も</a:t>
          </a:r>
          <a:r>
            <a:rPr kumimoji="1" lang="en-US" altLang="ja-JP" sz="1300">
              <a:latin typeface="ＭＳ Ｐゴシック" panose="020B0600070205080204" pitchFamily="50" charset="-128"/>
              <a:ea typeface="ＭＳ Ｐゴシック" panose="020B0600070205080204" pitchFamily="50" charset="-128"/>
            </a:rPr>
            <a:t>104/105</a:t>
          </a:r>
          <a:r>
            <a:rPr kumimoji="1" lang="ja-JP" altLang="en-US" sz="1300">
              <a:latin typeface="ＭＳ Ｐゴシック" panose="020B0600070205080204" pitchFamily="50" charset="-128"/>
              <a:ea typeface="ＭＳ Ｐゴシック" panose="020B0600070205080204" pitchFamily="50" charset="-128"/>
            </a:rPr>
            <a:t>位と、他団体に比べ非常に老朽化が進んでいることがわかる。</a:t>
          </a:r>
        </a:p>
        <a:p>
          <a:r>
            <a:rPr kumimoji="1" lang="ja-JP" altLang="en-US" sz="1300">
              <a:latin typeface="ＭＳ Ｐゴシック" panose="020B0600070205080204" pitchFamily="50" charset="-128"/>
              <a:ea typeface="ＭＳ Ｐゴシック" panose="020B0600070205080204" pitchFamily="50" charset="-128"/>
            </a:rPr>
            <a:t>　また、消防施設は</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ポイント、市民会館においても</a:t>
          </a:r>
          <a:r>
            <a:rPr kumimoji="1" lang="en-US" altLang="ja-JP" sz="1300">
              <a:latin typeface="ＭＳ Ｐゴシック" panose="020B0600070205080204" pitchFamily="50" charset="-128"/>
              <a:ea typeface="ＭＳ Ｐゴシック" panose="020B0600070205080204" pitchFamily="50" charset="-128"/>
            </a:rPr>
            <a:t>30.5</a:t>
          </a:r>
          <a:r>
            <a:rPr kumimoji="1" lang="ja-JP" altLang="en-US" sz="1300">
              <a:latin typeface="ＭＳ Ｐゴシック" panose="020B0600070205080204" pitchFamily="50" charset="-128"/>
              <a:ea typeface="ＭＳ Ｐゴシック" panose="020B0600070205080204" pitchFamily="50" charset="-128"/>
            </a:rPr>
            <a:t>ポイント、類似団体平均よりも高い数値を示しており、老朽化が進んでいる状況である。</a:t>
          </a:r>
        </a:p>
        <a:p>
          <a:r>
            <a:rPr kumimoji="1" lang="ja-JP" altLang="en-US" sz="1300">
              <a:latin typeface="ＭＳ Ｐゴシック" panose="020B0600070205080204" pitchFamily="50" charset="-128"/>
              <a:ea typeface="ＭＳ Ｐゴシック" panose="020B0600070205080204" pitchFamily="50" charset="-128"/>
            </a:rPr>
            <a:t>　公共施設総合管理計画や個別施設計画に基づき、計画的な更新・除却又は施設の統合について進めていく必要がある。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33,084
32,945
217.05
18,228,007
17,763,748
447,695
8,789,352
12,718,215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年度から平成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年度までは</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年ごとに</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ポイントずつ上昇していたが、令和元年度決算では平成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年度と同ポイントの</a:t>
          </a:r>
          <a:r>
            <a:rPr kumimoji="1" lang="en-US" altLang="ja-JP" sz="1300" baseline="0">
              <a:latin typeface="ＭＳ Ｐゴシック" panose="020B0600070205080204" pitchFamily="50" charset="-128"/>
              <a:ea typeface="ＭＳ Ｐゴシック" panose="020B0600070205080204" pitchFamily="50" charset="-128"/>
            </a:rPr>
            <a:t>0.36</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数値としては横ばいであるが、歳入における自主財源が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割を下回っていることから税収の確保に努める。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経常収支比率は、昨年度に比べ</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94.5</a:t>
          </a:r>
          <a:r>
            <a:rPr kumimoji="1" lang="ja-JP" altLang="en-US" sz="1300">
              <a:latin typeface="ＭＳ Ｐゴシック" panose="020B0600070205080204" pitchFamily="50" charset="-128"/>
              <a:ea typeface="ＭＳ Ｐゴシック" panose="020B0600070205080204" pitchFamily="50" charset="-128"/>
            </a:rPr>
            <a:t>％となった。主な要因としては、経常的経費である公債費が減少したこと、小雪により除雪対策に係る維持補修費が減少したことがあげられる。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当市は普通交付税等の依存財源の割合が高いことから、国の財源に左右されやすい傾向にあるため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税収の確保及び経費の削減に努める必要がある。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46990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330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36649</xdr:rowOff>
    </xdr:from>
    <xdr:to>
      <xdr:col>19</xdr:col>
      <xdr:colOff>133350</xdr:colOff>
      <xdr:row>61</xdr:row>
      <xdr:rowOff>46990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9509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36649</xdr:rowOff>
    </xdr:from>
    <xdr:to>
      <xdr:col>15</xdr:col>
      <xdr:colOff>82550</xdr:colOff>
      <xdr:row>61</xdr:row>
      <xdr:rowOff>112485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49509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15966</xdr:rowOff>
    </xdr:from>
    <xdr:to>
      <xdr:col>11</xdr:col>
      <xdr:colOff>31750</xdr:colOff>
      <xdr:row>61</xdr:row>
      <xdr:rowOff>112485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7441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67327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82567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157299</xdr:rowOff>
    </xdr:from>
    <xdr:to>
      <xdr:col>15</xdr:col>
      <xdr:colOff>133350</xdr:colOff>
      <xdr:row>61</xdr:row>
      <xdr:rowOff>87449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72226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61685</xdr:rowOff>
    </xdr:from>
    <xdr:to>
      <xdr:col>11</xdr:col>
      <xdr:colOff>82550</xdr:colOff>
      <xdr:row>61</xdr:row>
      <xdr:rowOff>163285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148062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136616</xdr:rowOff>
    </xdr:from>
    <xdr:to>
      <xdr:col>7</xdr:col>
      <xdr:colOff>31750</xdr:colOff>
      <xdr:row>61</xdr:row>
      <xdr:rowOff>66766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51543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物件費の増により昨年度と比べ</a:t>
          </a:r>
          <a:r>
            <a:rPr kumimoji="1" lang="en-US" altLang="ja-JP" sz="1300">
              <a:latin typeface="ＭＳ Ｐゴシック" panose="020B0600070205080204" pitchFamily="50" charset="-128"/>
              <a:ea typeface="ＭＳ Ｐゴシック" panose="020B0600070205080204" pitchFamily="50" charset="-128"/>
            </a:rPr>
            <a:t>3,764</a:t>
          </a:r>
          <a:r>
            <a:rPr kumimoji="1" lang="ja-JP" altLang="en-US" sz="1300">
              <a:latin typeface="ＭＳ Ｐゴシック" panose="020B0600070205080204" pitchFamily="50" charset="-128"/>
              <a:ea typeface="ＭＳ Ｐゴシック" panose="020B0600070205080204" pitchFamily="50" charset="-128"/>
            </a:rPr>
            <a:t>円増加したが、依然として類似団体内平均を下回っている。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物件費の増の主な要因は、</a:t>
          </a:r>
          <a:r>
            <a:rPr kumimoji="1" lang="en-US" altLang="ja-JP" sz="1300">
              <a:latin typeface="ＭＳ Ｐゴシック" panose="020B0600070205080204" pitchFamily="50" charset="-128"/>
              <a:ea typeface="ＭＳ Ｐゴシック" panose="020B0600070205080204" pitchFamily="50" charset="-128"/>
            </a:rPr>
            <a:t>PCB</a:t>
          </a:r>
          <a:r>
            <a:rPr kumimoji="1" lang="ja-JP" altLang="en-US" sz="1300">
              <a:latin typeface="ＭＳ Ｐゴシック" panose="020B0600070205080204" pitchFamily="50" charset="-128"/>
              <a:ea typeface="ＭＳ Ｐゴシック" panose="020B0600070205080204" pitchFamily="50" charset="-128"/>
            </a:rPr>
            <a:t>廃棄物処理業務委託料やプレミアム付商品券業務委託料の増である。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今後も、委託料等の精査により物件費の抑制・削減に努めたい。</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149307</xdr:rowOff>
    </xdr:from>
    <xdr:to>
      <xdr:col>23</xdr:col>
      <xdr:colOff>133350</xdr:colOff>
      <xdr:row>80</xdr:row>
      <xdr:rowOff>164444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65307"/>
          <a:ext cx="8382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110020</xdr:rowOff>
    </xdr:from>
    <xdr:to>
      <xdr:col>19</xdr:col>
      <xdr:colOff>133350</xdr:colOff>
      <xdr:row>80</xdr:row>
      <xdr:rowOff>149307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26020"/>
          <a:ext cx="8890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110020</xdr:rowOff>
    </xdr:from>
    <xdr:to>
      <xdr:col>15</xdr:col>
      <xdr:colOff>82550</xdr:colOff>
      <xdr:row>80</xdr:row>
      <xdr:rowOff>110204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826020"/>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86906</xdr:rowOff>
    </xdr:from>
    <xdr:to>
      <xdr:col>11</xdr:col>
      <xdr:colOff>31750</xdr:colOff>
      <xdr:row>80</xdr:row>
      <xdr:rowOff>110204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02906"/>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113644</xdr:rowOff>
    </xdr:from>
    <xdr:to>
      <xdr:col>23</xdr:col>
      <xdr:colOff>184150</xdr:colOff>
      <xdr:row>81</xdr:row>
      <xdr:rowOff>43794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34921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98507</xdr:rowOff>
    </xdr:from>
    <xdr:to>
      <xdr:col>19</xdr:col>
      <xdr:colOff>184150</xdr:colOff>
      <xdr:row>81</xdr:row>
      <xdr:rowOff>28657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38834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83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59220</xdr:rowOff>
    </xdr:from>
    <xdr:to>
      <xdr:col>15</xdr:col>
      <xdr:colOff>133350</xdr:colOff>
      <xdr:row>80</xdr:row>
      <xdr:rowOff>160820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170997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59404</xdr:rowOff>
    </xdr:from>
    <xdr:to>
      <xdr:col>11</xdr:col>
      <xdr:colOff>82550</xdr:colOff>
      <xdr:row>80</xdr:row>
      <xdr:rowOff>161004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7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171181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4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36106</xdr:rowOff>
    </xdr:from>
    <xdr:to>
      <xdr:col>7</xdr:col>
      <xdr:colOff>31750</xdr:colOff>
      <xdr:row>80</xdr:row>
      <xdr:rowOff>137706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147883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2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財政再建対策の一環として、平成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年度の職員給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％を実施以来、継続的に給与削減を行っている。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年度も給料表の級区分に応じ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％の給与削減を行っており、ラスパイレス指数は類似団体中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番目の低さとなっている。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今後も財政状況を踏まえた上で適正な給与水準を維持していく。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90</xdr:row>
      <xdr:rowOff>1814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145341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1814</xdr:rowOff>
    </xdr:from>
    <xdr:to>
      <xdr:col>81</xdr:col>
      <xdr:colOff>133350</xdr:colOff>
      <xdr:row>90</xdr:row>
      <xdr:rowOff>1814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3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155423</xdr:rowOff>
    </xdr:from>
    <xdr:to>
      <xdr:col>81</xdr:col>
      <xdr:colOff>44450</xdr:colOff>
      <xdr:row>83</xdr:row>
      <xdr:rowOff>98879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214323"/>
          <a:ext cx="8382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149272</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89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86482</xdr:rowOff>
    </xdr:from>
    <xdr:to>
      <xdr:col>77</xdr:col>
      <xdr:colOff>44450</xdr:colOff>
      <xdr:row>82</xdr:row>
      <xdr:rowOff>155423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1453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165705</xdr:rowOff>
    </xdr:from>
    <xdr:to>
      <xdr:col>77</xdr:col>
      <xdr:colOff>95250</xdr:colOff>
      <xdr:row>87</xdr:row>
      <xdr:rowOff>95855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80632</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9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131536</xdr:rowOff>
    </xdr:from>
    <xdr:to>
      <xdr:col>72</xdr:col>
      <xdr:colOff>203200</xdr:colOff>
      <xdr:row>82</xdr:row>
      <xdr:rowOff>86482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01898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5745</xdr:rowOff>
    </xdr:from>
    <xdr:to>
      <xdr:col>73</xdr:col>
      <xdr:colOff>44450</xdr:colOff>
      <xdr:row>87</xdr:row>
      <xdr:rowOff>107345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62593</xdr:rowOff>
    </xdr:from>
    <xdr:to>
      <xdr:col>68</xdr:col>
      <xdr:colOff>152400</xdr:colOff>
      <xdr:row>81</xdr:row>
      <xdr:rowOff>131536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39500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104623</xdr:rowOff>
    </xdr:from>
    <xdr:to>
      <xdr:col>77</xdr:col>
      <xdr:colOff>95250</xdr:colOff>
      <xdr:row>83</xdr:row>
      <xdr:rowOff>34773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44950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3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35682</xdr:rowOff>
    </xdr:from>
    <xdr:to>
      <xdr:col>73</xdr:col>
      <xdr:colOff>44450</xdr:colOff>
      <xdr:row>82</xdr:row>
      <xdr:rowOff>137282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147459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11793</xdr:rowOff>
    </xdr:from>
    <xdr:to>
      <xdr:col>64</xdr:col>
      <xdr:colOff>152400</xdr:colOff>
      <xdr:row>81</xdr:row>
      <xdr:rowOff>113393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123570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行財政運営方針</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に従い職員数を削減してきたが、近年職員数は横這いである。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今後も行政課題に対応した職員配置をしつつも、指定管理制度・事務の適正化などにより適正な定員管理に努める。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156391</xdr:rowOff>
    </xdr:from>
    <xdr:to>
      <xdr:col>81</xdr:col>
      <xdr:colOff>44450</xdr:colOff>
      <xdr:row>61</xdr:row>
      <xdr:rowOff>1028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44339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151795</xdr:rowOff>
    </xdr:from>
    <xdr:to>
      <xdr:col>77</xdr:col>
      <xdr:colOff>44450</xdr:colOff>
      <xdr:row>61</xdr:row>
      <xdr:rowOff>1028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3879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135709</xdr:rowOff>
    </xdr:from>
    <xdr:to>
      <xdr:col>72</xdr:col>
      <xdr:colOff>203200</xdr:colOff>
      <xdr:row>60</xdr:row>
      <xdr:rowOff>151795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2270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135709</xdr:rowOff>
    </xdr:from>
    <xdr:to>
      <xdr:col>68</xdr:col>
      <xdr:colOff>152400</xdr:colOff>
      <xdr:row>60</xdr:row>
      <xdr:rowOff>139156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42270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105591</xdr:rowOff>
    </xdr:from>
    <xdr:to>
      <xdr:col>81</xdr:col>
      <xdr:colOff>95250</xdr:colOff>
      <xdr:row>61</xdr:row>
      <xdr:rowOff>35741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122118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3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121678</xdr:rowOff>
    </xdr:from>
    <xdr:to>
      <xdr:col>77</xdr:col>
      <xdr:colOff>95250</xdr:colOff>
      <xdr:row>61</xdr:row>
      <xdr:rowOff>51828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62005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7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100995</xdr:rowOff>
    </xdr:from>
    <xdr:to>
      <xdr:col>73</xdr:col>
      <xdr:colOff>44450</xdr:colOff>
      <xdr:row>61</xdr:row>
      <xdr:rowOff>31145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41322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84909</xdr:rowOff>
    </xdr:from>
    <xdr:to>
      <xdr:col>68</xdr:col>
      <xdr:colOff>203200</xdr:colOff>
      <xdr:row>61</xdr:row>
      <xdr:rowOff>15059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25236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88356</xdr:rowOff>
    </xdr:from>
    <xdr:to>
      <xdr:col>64</xdr:col>
      <xdr:colOff>152400</xdr:colOff>
      <xdr:row>61</xdr:row>
      <xdr:rowOff>18506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28683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実質公債費比率は昨年度比で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％となった。</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％を下回ったことから、令和元年度からは地方債発行における許可団体ではなくなった。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過去に比べ年々数値はよくなっているが、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施設の老朽化対策等に係る普通建設事業費の増が見込まれるため、より計画的な財政運営に努める必要がある。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9419</xdr:rowOff>
    </xdr:from>
    <xdr:to>
      <xdr:col>81</xdr:col>
      <xdr:colOff>44450</xdr:colOff>
      <xdr:row>38</xdr:row>
      <xdr:rowOff>35560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524519"/>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69744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55066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69744</xdr:rowOff>
    </xdr:from>
    <xdr:to>
      <xdr:col>72</xdr:col>
      <xdr:colOff>203200</xdr:colOff>
      <xdr:row>38</xdr:row>
      <xdr:rowOff>107950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58484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115994</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6230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130069</xdr:rowOff>
    </xdr:from>
    <xdr:to>
      <xdr:col>81</xdr:col>
      <xdr:colOff>95250</xdr:colOff>
      <xdr:row>38</xdr:row>
      <xdr:rowOff>60220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473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102146</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44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71137</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18944</xdr:rowOff>
    </xdr:from>
    <xdr:to>
      <xdr:col>73</xdr:col>
      <xdr:colOff>44450</xdr:colOff>
      <xdr:row>38</xdr:row>
      <xdr:rowOff>120544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5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105321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62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143527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65194</xdr:rowOff>
    </xdr:from>
    <xdr:to>
      <xdr:col>64</xdr:col>
      <xdr:colOff>152400</xdr:colOff>
      <xdr:row>38</xdr:row>
      <xdr:rowOff>166794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151571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主に地方債残高の減により前年度から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しかし、依然として全国平均よりも高い数値であることから、今後とも起債発行の抑制や充当可能基金の積み立てなどにより、将来負担の軽減に努める。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80433</xdr:rowOff>
    </xdr:from>
    <xdr:to>
      <xdr:col>81</xdr:col>
      <xdr:colOff>44450</xdr:colOff>
      <xdr:row>15</xdr:row>
      <xdr:rowOff>122259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652183"/>
          <a:ext cx="8382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122259</xdr:rowOff>
    </xdr:from>
    <xdr:to>
      <xdr:col>77</xdr:col>
      <xdr:colOff>44450</xdr:colOff>
      <xdr:row>16</xdr:row>
      <xdr:rowOff>46122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694009"/>
          <a:ext cx="889000" cy="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46122</xdr:rowOff>
    </xdr:from>
    <xdr:to>
      <xdr:col>72</xdr:col>
      <xdr:colOff>203200</xdr:colOff>
      <xdr:row>16</xdr:row>
      <xdr:rowOff>107252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789322"/>
          <a:ext cx="889000" cy="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107252</xdr:rowOff>
    </xdr:from>
    <xdr:to>
      <xdr:col>68</xdr:col>
      <xdr:colOff>152400</xdr:colOff>
      <xdr:row>17</xdr:row>
      <xdr:rowOff>52430</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850452"/>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29633</xdr:rowOff>
    </xdr:from>
    <xdr:to>
      <xdr:col>81</xdr:col>
      <xdr:colOff>95250</xdr:colOff>
      <xdr:row>15</xdr:row>
      <xdr:rowOff>131233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1710</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71459</xdr:rowOff>
    </xdr:from>
    <xdr:to>
      <xdr:col>77</xdr:col>
      <xdr:colOff>95250</xdr:colOff>
      <xdr:row>16</xdr:row>
      <xdr:rowOff>1609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157836</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72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166772</xdr:rowOff>
    </xdr:from>
    <xdr:to>
      <xdr:col>73</xdr:col>
      <xdr:colOff>44450</xdr:colOff>
      <xdr:row>16</xdr:row>
      <xdr:rowOff>96922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7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81699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82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56452</xdr:rowOff>
    </xdr:from>
    <xdr:to>
      <xdr:col>68</xdr:col>
      <xdr:colOff>203200</xdr:colOff>
      <xdr:row>16</xdr:row>
      <xdr:rowOff>158052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7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142829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88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1630</xdr:rowOff>
    </xdr:from>
    <xdr:to>
      <xdr:col>64</xdr:col>
      <xdr:colOff>152400</xdr:colOff>
      <xdr:row>17</xdr:row>
      <xdr:rowOff>103230</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9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88007</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00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33,084
32,945
217.05
18,228,007
17,763,748
447,695
8,789,352
12,718,215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人件費は、昨年度比で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当市では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財政再建対策の一環として、平成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給料表の級区分に応じ継続的に給与削減を行って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％の給与削減を行っ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た。令和元年度は削減割合を緩和したことから人件費が微増した。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今後も財政状況を踏まえた上で適正な給与水準を維持していく。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6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6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物件費に関しては、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PCB</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廃棄物処理業務委託料及び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プレミアム付商品券業務委託料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今後も、委託料等の精査により物件費の抑制・削減に努めたい。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107950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36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64407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1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16</xdr:row>
      <xdr:rowOff>23586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143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16</xdr:row>
      <xdr:rowOff>23586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599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扶助費は昨年度に比べの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主な要因としては、生活保護費の増及び障害福祉サービスに係る費用の増によるものである。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削減が難しい経費であるため、他経費の節減による一般財源の確保に努めたい。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59</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0384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94343</xdr:rowOff>
    </xdr:from>
    <xdr:to>
      <xdr:col>19</xdr:col>
      <xdr:colOff>187325</xdr:colOff>
      <xdr:row>58</xdr:row>
      <xdr:rowOff>137885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038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137885</xdr:rowOff>
    </xdr:from>
    <xdr:to>
      <xdr:col>15</xdr:col>
      <xdr:colOff>98425</xdr:colOff>
      <xdr:row>58</xdr:row>
      <xdr:rowOff>137885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081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137885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973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87085</xdr:rowOff>
    </xdr:from>
    <xdr:to>
      <xdr:col>15</xdr:col>
      <xdr:colOff>149225</xdr:colOff>
      <xdr:row>59</xdr:row>
      <xdr:rowOff>17235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2012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87085</xdr:rowOff>
    </xdr:from>
    <xdr:to>
      <xdr:col>11</xdr:col>
      <xdr:colOff>60325</xdr:colOff>
      <xdr:row>59</xdr:row>
      <xdr:rowOff>17235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2012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その他に関しては、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維持補修費であり、小雪により除雪作業委託料や除排雪用機械等の借上料が減少したためである。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153670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586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153670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891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16510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165100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67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123207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ごみ処理業務や消防業務を一部事務組合で行っているため負担金の支出が多額であるほか、公営企業に対する補助金も必要となっている。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全国平均を大きく下回り、類似団体順位も低い項目であるため、経費抑制が必要である。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5643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85852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596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38</xdr:row>
      <xdr:rowOff>85852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4729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38</xdr:row>
      <xdr:rowOff>26416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4729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35052</xdr:rowOff>
    </xdr:from>
    <xdr:to>
      <xdr:col>74</xdr:col>
      <xdr:colOff>31750</xdr:colOff>
      <xdr:row>38</xdr:row>
      <xdr:rowOff>136652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121429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過去の大型事業に対する償還が順次終了するため公債費は徐々に減少しており、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年度では青森県平均及び類似団体内平均を下回った。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今後、公共施設の老朽化等により普通建設事業費が増加していくことが見込まれるため、計画的な事業実施が求められる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75</xdr:row>
      <xdr:rowOff>3175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485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xdr:rowOff>
    </xdr:from>
    <xdr:to>
      <xdr:col>19</xdr:col>
      <xdr:colOff>187325</xdr:colOff>
      <xdr:row>75</xdr:row>
      <xdr:rowOff>16510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61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752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81280</xdr:rowOff>
    </xdr:from>
    <xdr:to>
      <xdr:col>11</xdr:col>
      <xdr:colOff>9525</xdr:colOff>
      <xdr:row>75</xdr:row>
      <xdr:rowOff>83185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400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127017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123825</xdr:rowOff>
    </xdr:from>
    <xdr:to>
      <xdr:col>20</xdr:col>
      <xdr:colOff>38100</xdr:colOff>
      <xdr:row>75</xdr:row>
      <xdr:rowOff>53975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30480</xdr:rowOff>
    </xdr:from>
    <xdr:to>
      <xdr:col>11</xdr:col>
      <xdr:colOff>60325</xdr:colOff>
      <xdr:row>75</xdr:row>
      <xdr:rowOff>132080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116857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32385</xdr:rowOff>
    </xdr:from>
    <xdr:to>
      <xdr:col>6</xdr:col>
      <xdr:colOff>171450</xdr:colOff>
      <xdr:row>75</xdr:row>
      <xdr:rowOff>133985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118763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は数値が増加しているが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公債費や補助費等の現により、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事業の優先順位を明確にし、更なる経費圧縮による住民負担軽減に努めたい。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40132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492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40132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675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77</xdr:row>
      <xdr:rowOff>165863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126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110998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80061"/>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73533</xdr:rowOff>
    </xdr:from>
    <xdr:to>
      <xdr:col>29</xdr:col>
      <xdr:colOff>127000</xdr:colOff>
      <xdr:row>18</xdr:row>
      <xdr:rowOff>123279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07258"/>
          <a:ext cx="647700" cy="49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121894</xdr:rowOff>
    </xdr:from>
    <xdr:to>
      <xdr:col>26</xdr:col>
      <xdr:colOff>50800</xdr:colOff>
      <xdr:row>18</xdr:row>
      <xdr:rowOff>123279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55619"/>
          <a:ext cx="698500" cy="1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121894</xdr:rowOff>
    </xdr:from>
    <xdr:to>
      <xdr:col>22</xdr:col>
      <xdr:colOff>114300</xdr:colOff>
      <xdr:row>18</xdr:row>
      <xdr:rowOff>137516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55619"/>
          <a:ext cx="698500" cy="1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137516</xdr:rowOff>
    </xdr:from>
    <xdr:to>
      <xdr:col>18</xdr:col>
      <xdr:colOff>177800</xdr:colOff>
      <xdr:row>18</xdr:row>
      <xdr:rowOff>139700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71241"/>
          <a:ext cx="698500" cy="2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22733</xdr:rowOff>
    </xdr:from>
    <xdr:to>
      <xdr:col>29</xdr:col>
      <xdr:colOff>177800</xdr:colOff>
      <xdr:row>18</xdr:row>
      <xdr:rowOff>124333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56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166260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2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72479</xdr:rowOff>
    </xdr:from>
    <xdr:to>
      <xdr:col>26</xdr:col>
      <xdr:colOff>101600</xdr:colOff>
      <xdr:row>19</xdr:row>
      <xdr:rowOff>2629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0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158856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9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71095</xdr:rowOff>
    </xdr:from>
    <xdr:to>
      <xdr:col>22</xdr:col>
      <xdr:colOff>165100</xdr:colOff>
      <xdr:row>19</xdr:row>
      <xdr:rowOff>1245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157471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86716</xdr:rowOff>
    </xdr:from>
    <xdr:to>
      <xdr:col>19</xdr:col>
      <xdr:colOff>38100</xdr:colOff>
      <xdr:row>19</xdr:row>
      <xdr:rowOff>16866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88900</xdr:rowOff>
    </xdr:from>
    <xdr:to>
      <xdr:col>15</xdr:col>
      <xdr:colOff>101600</xdr:colOff>
      <xdr:row>19</xdr:row>
      <xdr:rowOff>19050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279297</xdr:rowOff>
    </xdr:from>
    <xdr:to>
      <xdr:col>29</xdr:col>
      <xdr:colOff>127000</xdr:colOff>
      <xdr:row>37</xdr:row>
      <xdr:rowOff>286814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03997"/>
          <a:ext cx="647700" cy="7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271592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9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277586</xdr:rowOff>
    </xdr:from>
    <xdr:to>
      <xdr:col>26</xdr:col>
      <xdr:colOff>50800</xdr:colOff>
      <xdr:row>37</xdr:row>
      <xdr:rowOff>279297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02286"/>
          <a:ext cx="698500" cy="1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256228</xdr:rowOff>
    </xdr:from>
    <xdr:to>
      <xdr:col>22</xdr:col>
      <xdr:colOff>114300</xdr:colOff>
      <xdr:row>37</xdr:row>
      <xdr:rowOff>277586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80928"/>
          <a:ext cx="698500" cy="21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241391</xdr:rowOff>
    </xdr:from>
    <xdr:to>
      <xdr:col>18</xdr:col>
      <xdr:colOff>177800</xdr:colOff>
      <xdr:row>37</xdr:row>
      <xdr:rowOff>256228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66091"/>
          <a:ext cx="698500" cy="14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236014</xdr:rowOff>
    </xdr:from>
    <xdr:to>
      <xdr:col>29</xdr:col>
      <xdr:colOff>177800</xdr:colOff>
      <xdr:row>37</xdr:row>
      <xdr:rowOff>337614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60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81091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228497</xdr:rowOff>
    </xdr:from>
    <xdr:to>
      <xdr:col>26</xdr:col>
      <xdr:colOff>101600</xdr:colOff>
      <xdr:row>37</xdr:row>
      <xdr:rowOff>330097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5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168824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2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226786</xdr:rowOff>
    </xdr:from>
    <xdr:to>
      <xdr:col>22</xdr:col>
      <xdr:colOff>165100</xdr:colOff>
      <xdr:row>37</xdr:row>
      <xdr:rowOff>328386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5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167113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205428</xdr:rowOff>
    </xdr:from>
    <xdr:to>
      <xdr:col>19</xdr:col>
      <xdr:colOff>38100</xdr:colOff>
      <xdr:row>37</xdr:row>
      <xdr:rowOff>307028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30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145755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190591</xdr:rowOff>
    </xdr:from>
    <xdr:to>
      <xdr:col>15</xdr:col>
      <xdr:colOff>101600</xdr:colOff>
      <xdr:row>37</xdr:row>
      <xdr:rowOff>292191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15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130918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8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33,084
32,945
217.05
18,228,007
17,763,748
447,695
8,789,352
12,718,215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90562</xdr:rowOff>
    </xdr:from>
    <xdr:to>
      <xdr:col>24</xdr:col>
      <xdr:colOff>63500</xdr:colOff>
      <xdr:row>37</xdr:row>
      <xdr:rowOff>111691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34212"/>
          <a:ext cx="8382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108066</xdr:rowOff>
    </xdr:from>
    <xdr:to>
      <xdr:col>19</xdr:col>
      <xdr:colOff>177800</xdr:colOff>
      <xdr:row>37</xdr:row>
      <xdr:rowOff>111691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51716"/>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108066</xdr:rowOff>
    </xdr:from>
    <xdr:to>
      <xdr:col>15</xdr:col>
      <xdr:colOff>50800</xdr:colOff>
      <xdr:row>37</xdr:row>
      <xdr:rowOff>112714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1716"/>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103549</xdr:rowOff>
    </xdr:from>
    <xdr:to>
      <xdr:col>10</xdr:col>
      <xdr:colOff>114300</xdr:colOff>
      <xdr:row>37</xdr:row>
      <xdr:rowOff>112714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47199"/>
          <a:ext cx="889000" cy="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39762</xdr:rowOff>
    </xdr:from>
    <xdr:to>
      <xdr:col>24</xdr:col>
      <xdr:colOff>114300</xdr:colOff>
      <xdr:row>37</xdr:row>
      <xdr:rowOff>141362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18189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6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60891</xdr:rowOff>
    </xdr:from>
    <xdr:to>
      <xdr:col>20</xdr:col>
      <xdr:colOff>38100</xdr:colOff>
      <xdr:row>37</xdr:row>
      <xdr:rowOff>162491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153618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9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57266</xdr:rowOff>
    </xdr:from>
    <xdr:to>
      <xdr:col>15</xdr:col>
      <xdr:colOff>101600</xdr:colOff>
      <xdr:row>37</xdr:row>
      <xdr:rowOff>158866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149993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61914</xdr:rowOff>
    </xdr:from>
    <xdr:to>
      <xdr:col>10</xdr:col>
      <xdr:colOff>165100</xdr:colOff>
      <xdr:row>37</xdr:row>
      <xdr:rowOff>163514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154641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9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52749</xdr:rowOff>
    </xdr:from>
    <xdr:to>
      <xdr:col>6</xdr:col>
      <xdr:colOff>38100</xdr:colOff>
      <xdr:row>37</xdr:row>
      <xdr:rowOff>154349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145476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60175</xdr:rowOff>
    </xdr:from>
    <xdr:to>
      <xdr:col>24</xdr:col>
      <xdr:colOff>63500</xdr:colOff>
      <xdr:row>57</xdr:row>
      <xdr:rowOff>89532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32825"/>
          <a:ext cx="838200" cy="2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89532</xdr:rowOff>
    </xdr:from>
    <xdr:to>
      <xdr:col>19</xdr:col>
      <xdr:colOff>177800</xdr:colOff>
      <xdr:row>57</xdr:row>
      <xdr:rowOff>105099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62182"/>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105099</xdr:rowOff>
    </xdr:from>
    <xdr:to>
      <xdr:col>15</xdr:col>
      <xdr:colOff>50800</xdr:colOff>
      <xdr:row>57</xdr:row>
      <xdr:rowOff>105200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77749"/>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105200</xdr:rowOff>
    </xdr:from>
    <xdr:to>
      <xdr:col>10</xdr:col>
      <xdr:colOff>114300</xdr:colOff>
      <xdr:row>57</xdr:row>
      <xdr:rowOff>117695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77850"/>
          <a:ext cx="889000" cy="1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9375</xdr:rowOff>
    </xdr:from>
    <xdr:to>
      <xdr:col>24</xdr:col>
      <xdr:colOff>114300</xdr:colOff>
      <xdr:row>57</xdr:row>
      <xdr:rowOff>110975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8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95752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38732</xdr:rowOff>
    </xdr:from>
    <xdr:to>
      <xdr:col>20</xdr:col>
      <xdr:colOff>38100</xdr:colOff>
      <xdr:row>57</xdr:row>
      <xdr:rowOff>140332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1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131459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54299</xdr:rowOff>
    </xdr:from>
    <xdr:to>
      <xdr:col>15</xdr:col>
      <xdr:colOff>101600</xdr:colOff>
      <xdr:row>57</xdr:row>
      <xdr:rowOff>155899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147026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54400</xdr:rowOff>
    </xdr:from>
    <xdr:to>
      <xdr:col>10</xdr:col>
      <xdr:colOff>165100</xdr:colOff>
      <xdr:row>57</xdr:row>
      <xdr:rowOff>156000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147127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66895</xdr:rowOff>
    </xdr:from>
    <xdr:to>
      <xdr:col>6</xdr:col>
      <xdr:colOff>38100</xdr:colOff>
      <xdr:row>57</xdr:row>
      <xdr:rowOff>168495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159622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3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26543</xdr:rowOff>
    </xdr:from>
    <xdr:to>
      <xdr:col>24</xdr:col>
      <xdr:colOff>63500</xdr:colOff>
      <xdr:row>77</xdr:row>
      <xdr:rowOff>159976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228193"/>
          <a:ext cx="838200" cy="1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26543</xdr:rowOff>
    </xdr:from>
    <xdr:to>
      <xdr:col>19</xdr:col>
      <xdr:colOff>177800</xdr:colOff>
      <xdr:row>77</xdr:row>
      <xdr:rowOff>141825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228193"/>
          <a:ext cx="889000" cy="1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125755</xdr:rowOff>
    </xdr:from>
    <xdr:to>
      <xdr:col>15</xdr:col>
      <xdr:colOff>50800</xdr:colOff>
      <xdr:row>77</xdr:row>
      <xdr:rowOff>141825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27405"/>
          <a:ext cx="8890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125755</xdr:rowOff>
    </xdr:from>
    <xdr:to>
      <xdr:col>10</xdr:col>
      <xdr:colOff>114300</xdr:colOff>
      <xdr:row>78</xdr:row>
      <xdr:rowOff>40922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27405"/>
          <a:ext cx="889000" cy="8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109176</xdr:rowOff>
    </xdr:from>
    <xdr:to>
      <xdr:col>24</xdr:col>
      <xdr:colOff>114300</xdr:colOff>
      <xdr:row>78</xdr:row>
      <xdr:rowOff>39326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87603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8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147193</xdr:rowOff>
    </xdr:from>
    <xdr:to>
      <xdr:col>20</xdr:col>
      <xdr:colOff>38100</xdr:colOff>
      <xdr:row>77</xdr:row>
      <xdr:rowOff>77343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93870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9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91025</xdr:rowOff>
    </xdr:from>
    <xdr:to>
      <xdr:col>15</xdr:col>
      <xdr:colOff>101600</xdr:colOff>
      <xdr:row>78</xdr:row>
      <xdr:rowOff>21175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9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12302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38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74955</xdr:rowOff>
    </xdr:from>
    <xdr:to>
      <xdr:col>10</xdr:col>
      <xdr:colOff>165100</xdr:colOff>
      <xdr:row>78</xdr:row>
      <xdr:rowOff>5105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21632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5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161572</xdr:rowOff>
    </xdr:from>
    <xdr:to>
      <xdr:col>6</xdr:col>
      <xdr:colOff>38100</xdr:colOff>
      <xdr:row>78</xdr:row>
      <xdr:rowOff>91722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82849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5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105981</xdr:rowOff>
    </xdr:from>
    <xdr:to>
      <xdr:col>24</xdr:col>
      <xdr:colOff>63500</xdr:colOff>
      <xdr:row>94</xdr:row>
      <xdr:rowOff>11685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050831"/>
          <a:ext cx="838200" cy="7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11685</xdr:rowOff>
    </xdr:from>
    <xdr:to>
      <xdr:col>19</xdr:col>
      <xdr:colOff>177800</xdr:colOff>
      <xdr:row>94</xdr:row>
      <xdr:rowOff>48603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127985"/>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164376</xdr:rowOff>
    </xdr:from>
    <xdr:to>
      <xdr:col>15</xdr:col>
      <xdr:colOff>50800</xdr:colOff>
      <xdr:row>94</xdr:row>
      <xdr:rowOff>48603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109226"/>
          <a:ext cx="889000" cy="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164376</xdr:rowOff>
    </xdr:from>
    <xdr:to>
      <xdr:col>10</xdr:col>
      <xdr:colOff>114300</xdr:colOff>
      <xdr:row>94</xdr:row>
      <xdr:rowOff>101764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109226"/>
          <a:ext cx="889000" cy="10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55181</xdr:rowOff>
    </xdr:from>
    <xdr:to>
      <xdr:col>24</xdr:col>
      <xdr:colOff>114300</xdr:colOff>
      <xdr:row>93</xdr:row>
      <xdr:rowOff>156781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78058</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85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132335</xdr:rowOff>
    </xdr:from>
    <xdr:to>
      <xdr:col>20</xdr:col>
      <xdr:colOff>38100</xdr:colOff>
      <xdr:row>94</xdr:row>
      <xdr:rowOff>62485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0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79012</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85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169253</xdr:rowOff>
    </xdr:from>
    <xdr:to>
      <xdr:col>15</xdr:col>
      <xdr:colOff>101600</xdr:colOff>
      <xdr:row>94</xdr:row>
      <xdr:rowOff>99403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115930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88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113576</xdr:rowOff>
    </xdr:from>
    <xdr:to>
      <xdr:col>10</xdr:col>
      <xdr:colOff>165100</xdr:colOff>
      <xdr:row>94</xdr:row>
      <xdr:rowOff>43726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0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60253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83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50964</xdr:rowOff>
    </xdr:from>
    <xdr:to>
      <xdr:col>6</xdr:col>
      <xdr:colOff>38100</xdr:colOff>
      <xdr:row>94</xdr:row>
      <xdr:rowOff>152564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1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169091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94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139877</xdr:rowOff>
    </xdr:from>
    <xdr:to>
      <xdr:col>55</xdr:col>
      <xdr:colOff>0</xdr:colOff>
      <xdr:row>35</xdr:row>
      <xdr:rowOff>104193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969177"/>
          <a:ext cx="838200" cy="1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139877</xdr:rowOff>
    </xdr:from>
    <xdr:to>
      <xdr:col>50</xdr:col>
      <xdr:colOff>114300</xdr:colOff>
      <xdr:row>35</xdr:row>
      <xdr:rowOff>86568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969177"/>
          <a:ext cx="889000" cy="1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86333</xdr:rowOff>
    </xdr:from>
    <xdr:to>
      <xdr:col>45</xdr:col>
      <xdr:colOff>177800</xdr:colOff>
      <xdr:row>35</xdr:row>
      <xdr:rowOff>86568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087083"/>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59141</xdr:rowOff>
    </xdr:from>
    <xdr:to>
      <xdr:col>41</xdr:col>
      <xdr:colOff>50800</xdr:colOff>
      <xdr:row>35</xdr:row>
      <xdr:rowOff>86333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059891"/>
          <a:ext cx="889000" cy="2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53393</xdr:rowOff>
    </xdr:from>
    <xdr:to>
      <xdr:col>55</xdr:col>
      <xdr:colOff>50800</xdr:colOff>
      <xdr:row>35</xdr:row>
      <xdr:rowOff>154993</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5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76270</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9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89077</xdr:rowOff>
    </xdr:from>
    <xdr:to>
      <xdr:col>50</xdr:col>
      <xdr:colOff>165100</xdr:colOff>
      <xdr:row>35</xdr:row>
      <xdr:rowOff>19227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9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35754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6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35768</xdr:rowOff>
    </xdr:from>
    <xdr:to>
      <xdr:col>46</xdr:col>
      <xdr:colOff>38100</xdr:colOff>
      <xdr:row>35</xdr:row>
      <xdr:rowOff>137368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0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153895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81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35533</xdr:rowOff>
    </xdr:from>
    <xdr:to>
      <xdr:col>41</xdr:col>
      <xdr:colOff>101600</xdr:colOff>
      <xdr:row>35</xdr:row>
      <xdr:rowOff>137133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0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153660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8341</xdr:rowOff>
    </xdr:from>
    <xdr:to>
      <xdr:col>36</xdr:col>
      <xdr:colOff>165100</xdr:colOff>
      <xdr:row>35</xdr:row>
      <xdr:rowOff>109941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0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126468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78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41470</xdr:rowOff>
    </xdr:from>
    <xdr:to>
      <xdr:col>55</xdr:col>
      <xdr:colOff>0</xdr:colOff>
      <xdr:row>57</xdr:row>
      <xdr:rowOff>105168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642670"/>
          <a:ext cx="838200" cy="2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105168</xdr:rowOff>
    </xdr:from>
    <xdr:to>
      <xdr:col>50</xdr:col>
      <xdr:colOff>114300</xdr:colOff>
      <xdr:row>58</xdr:row>
      <xdr:rowOff>2425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77818"/>
          <a:ext cx="889000" cy="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2425</xdr:rowOff>
    </xdr:from>
    <xdr:to>
      <xdr:col>45</xdr:col>
      <xdr:colOff>177800</xdr:colOff>
      <xdr:row>58</xdr:row>
      <xdr:rowOff>24568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946525"/>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148744</xdr:rowOff>
    </xdr:from>
    <xdr:to>
      <xdr:col>41</xdr:col>
      <xdr:colOff>50800</xdr:colOff>
      <xdr:row>58</xdr:row>
      <xdr:rowOff>24568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921394"/>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162120</xdr:rowOff>
    </xdr:from>
    <xdr:to>
      <xdr:col>55</xdr:col>
      <xdr:colOff>50800</xdr:colOff>
      <xdr:row>56</xdr:row>
      <xdr:rowOff>92270</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5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13547</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54368</xdr:rowOff>
    </xdr:from>
    <xdr:to>
      <xdr:col>50</xdr:col>
      <xdr:colOff>165100</xdr:colOff>
      <xdr:row>57</xdr:row>
      <xdr:rowOff>155968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147095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1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123075</xdr:rowOff>
    </xdr:from>
    <xdr:to>
      <xdr:col>46</xdr:col>
      <xdr:colOff>38100</xdr:colOff>
      <xdr:row>58</xdr:row>
      <xdr:rowOff>53225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44352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145218</xdr:rowOff>
    </xdr:from>
    <xdr:to>
      <xdr:col>41</xdr:col>
      <xdr:colOff>101600</xdr:colOff>
      <xdr:row>58</xdr:row>
      <xdr:rowOff>75368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9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66495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1001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97944</xdr:rowOff>
    </xdr:from>
    <xdr:to>
      <xdr:col>36</xdr:col>
      <xdr:colOff>165100</xdr:colOff>
      <xdr:row>58</xdr:row>
      <xdr:rowOff>28094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19221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6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116353</xdr:rowOff>
    </xdr:from>
    <xdr:to>
      <xdr:col>55</xdr:col>
      <xdr:colOff>0</xdr:colOff>
      <xdr:row>78</xdr:row>
      <xdr:rowOff>5215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146553"/>
          <a:ext cx="838200" cy="23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5215</xdr:rowOff>
    </xdr:from>
    <xdr:to>
      <xdr:col>50</xdr:col>
      <xdr:colOff>114300</xdr:colOff>
      <xdr:row>79</xdr:row>
      <xdr:rowOff>37455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378315"/>
          <a:ext cx="889000" cy="20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101851</xdr:rowOff>
    </xdr:from>
    <xdr:to>
      <xdr:col>45</xdr:col>
      <xdr:colOff>177800</xdr:colOff>
      <xdr:row>79</xdr:row>
      <xdr:rowOff>37455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474951"/>
          <a:ext cx="889000" cy="10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49265</xdr:rowOff>
    </xdr:from>
    <xdr:to>
      <xdr:col>41</xdr:col>
      <xdr:colOff>50800</xdr:colOff>
      <xdr:row>78</xdr:row>
      <xdr:rowOff>101851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422365"/>
          <a:ext cx="889000" cy="5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65553</xdr:rowOff>
    </xdr:from>
    <xdr:to>
      <xdr:col>55</xdr:col>
      <xdr:colOff>50800</xdr:colOff>
      <xdr:row>76</xdr:row>
      <xdr:rowOff>167153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0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88430</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94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125865</xdr:rowOff>
    </xdr:from>
    <xdr:to>
      <xdr:col>50</xdr:col>
      <xdr:colOff>165100</xdr:colOff>
      <xdr:row>78</xdr:row>
      <xdr:rowOff>56015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3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72542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0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158105</xdr:rowOff>
    </xdr:from>
    <xdr:to>
      <xdr:col>46</xdr:col>
      <xdr:colOff>38100</xdr:colOff>
      <xdr:row>79</xdr:row>
      <xdr:rowOff>88255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5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79382</xdr:rowOff>
    </xdr:from>
    <xdr:ext cx="378565"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61017" y="13623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51051</xdr:rowOff>
    </xdr:from>
    <xdr:to>
      <xdr:col>41</xdr:col>
      <xdr:colOff>101600</xdr:colOff>
      <xdr:row>78</xdr:row>
      <xdr:rowOff>152651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4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143778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1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169915</xdr:rowOff>
    </xdr:from>
    <xdr:to>
      <xdr:col>36</xdr:col>
      <xdr:colOff>165100</xdr:colOff>
      <xdr:row>78</xdr:row>
      <xdr:rowOff>100065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91192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126860</xdr:rowOff>
    </xdr:from>
    <xdr:to>
      <xdr:col>55</xdr:col>
      <xdr:colOff>0</xdr:colOff>
      <xdr:row>98</xdr:row>
      <xdr:rowOff>104054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57510"/>
          <a:ext cx="838200" cy="1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25065</xdr:rowOff>
    </xdr:from>
    <xdr:to>
      <xdr:col>50</xdr:col>
      <xdr:colOff>114300</xdr:colOff>
      <xdr:row>98</xdr:row>
      <xdr:rowOff>104054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827165"/>
          <a:ext cx="889000" cy="7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25065</xdr:rowOff>
    </xdr:from>
    <xdr:to>
      <xdr:col>45</xdr:col>
      <xdr:colOff>177800</xdr:colOff>
      <xdr:row>98</xdr:row>
      <xdr:rowOff>167246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27165"/>
          <a:ext cx="889000" cy="14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147732</xdr:rowOff>
    </xdr:from>
    <xdr:to>
      <xdr:col>41</xdr:col>
      <xdr:colOff>50800</xdr:colOff>
      <xdr:row>98</xdr:row>
      <xdr:rowOff>167246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949832"/>
          <a:ext cx="889000" cy="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76060</xdr:rowOff>
    </xdr:from>
    <xdr:to>
      <xdr:col>55</xdr:col>
      <xdr:colOff>50800</xdr:colOff>
      <xdr:row>98</xdr:row>
      <xdr:rowOff>6210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54487</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53254</xdr:rowOff>
    </xdr:from>
    <xdr:to>
      <xdr:col>50</xdr:col>
      <xdr:colOff>165100</xdr:colOff>
      <xdr:row>98</xdr:row>
      <xdr:rowOff>154854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145981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4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145715</xdr:rowOff>
    </xdr:from>
    <xdr:to>
      <xdr:col>46</xdr:col>
      <xdr:colOff>38100</xdr:colOff>
      <xdr:row>98</xdr:row>
      <xdr:rowOff>75865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66992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116446</xdr:rowOff>
    </xdr:from>
    <xdr:to>
      <xdr:col>41</xdr:col>
      <xdr:colOff>101600</xdr:colOff>
      <xdr:row>99</xdr:row>
      <xdr:rowOff>46596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9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37723</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26428" y="170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96932</xdr:rowOff>
    </xdr:from>
    <xdr:to>
      <xdr:col>36</xdr:col>
      <xdr:colOff>165100</xdr:colOff>
      <xdr:row>99</xdr:row>
      <xdr:rowOff>27082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18209</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37428" y="169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98030</xdr:rowOff>
    </xdr:from>
    <xdr:to>
      <xdr:col>85</xdr:col>
      <xdr:colOff>127000</xdr:colOff>
      <xdr:row>39</xdr:row>
      <xdr:rowOff>98356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784580"/>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96886</xdr:rowOff>
    </xdr:from>
    <xdr:to>
      <xdr:col>81</xdr:col>
      <xdr:colOff>50800</xdr:colOff>
      <xdr:row>39</xdr:row>
      <xdr:rowOff>98030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78343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94894</xdr:rowOff>
    </xdr:from>
    <xdr:to>
      <xdr:col>76</xdr:col>
      <xdr:colOff>114300</xdr:colOff>
      <xdr:row>39</xdr:row>
      <xdr:rowOff>96886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781444"/>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88265</xdr:rowOff>
    </xdr:from>
    <xdr:to>
      <xdr:col>71</xdr:col>
      <xdr:colOff>177800</xdr:colOff>
      <xdr:row>39</xdr:row>
      <xdr:rowOff>94894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774815"/>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47556</xdr:rowOff>
    </xdr:from>
    <xdr:to>
      <xdr:col>85</xdr:col>
      <xdr:colOff>177800</xdr:colOff>
      <xdr:row>39</xdr:row>
      <xdr:rowOff>149156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133933</xdr:rowOff>
    </xdr:from>
    <xdr:ext cx="313932"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49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47230</xdr:rowOff>
    </xdr:from>
    <xdr:to>
      <xdr:col>81</xdr:col>
      <xdr:colOff>101600</xdr:colOff>
      <xdr:row>39</xdr:row>
      <xdr:rowOff>148830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139957</xdr:rowOff>
    </xdr:from>
    <xdr:ext cx="313932"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24333" y="6826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46086</xdr:rowOff>
    </xdr:from>
    <xdr:to>
      <xdr:col>76</xdr:col>
      <xdr:colOff>165100</xdr:colOff>
      <xdr:row>39</xdr:row>
      <xdr:rowOff>147686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138813</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82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44094</xdr:rowOff>
    </xdr:from>
    <xdr:to>
      <xdr:col>72</xdr:col>
      <xdr:colOff>38100</xdr:colOff>
      <xdr:row>39</xdr:row>
      <xdr:rowOff>145694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3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136821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23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37465</xdr:rowOff>
    </xdr:from>
    <xdr:to>
      <xdr:col>67</xdr:col>
      <xdr:colOff>101600</xdr:colOff>
      <xdr:row>39</xdr:row>
      <xdr:rowOff>139065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130192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816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103856</xdr:rowOff>
    </xdr:from>
    <xdr:to>
      <xdr:col>85</xdr:col>
      <xdr:colOff>127000</xdr:colOff>
      <xdr:row>78</xdr:row>
      <xdr:rowOff>110260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476956"/>
          <a:ext cx="8382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98349</xdr:rowOff>
    </xdr:from>
    <xdr:to>
      <xdr:col>81</xdr:col>
      <xdr:colOff>50800</xdr:colOff>
      <xdr:row>78</xdr:row>
      <xdr:rowOff>103856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471449"/>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71019</xdr:rowOff>
    </xdr:from>
    <xdr:to>
      <xdr:col>76</xdr:col>
      <xdr:colOff>114300</xdr:colOff>
      <xdr:row>78</xdr:row>
      <xdr:rowOff>98349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44119"/>
          <a:ext cx="889000" cy="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65987</xdr:rowOff>
    </xdr:from>
    <xdr:to>
      <xdr:col>71</xdr:col>
      <xdr:colOff>177800</xdr:colOff>
      <xdr:row>78</xdr:row>
      <xdr:rowOff>71019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39087"/>
          <a:ext cx="8890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59460</xdr:rowOff>
    </xdr:from>
    <xdr:to>
      <xdr:col>85</xdr:col>
      <xdr:colOff>177800</xdr:colOff>
      <xdr:row>78</xdr:row>
      <xdr:rowOff>161060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145837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4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53056</xdr:rowOff>
    </xdr:from>
    <xdr:to>
      <xdr:col>81</xdr:col>
      <xdr:colOff>101600</xdr:colOff>
      <xdr:row>78</xdr:row>
      <xdr:rowOff>154656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145783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47549</xdr:rowOff>
    </xdr:from>
    <xdr:to>
      <xdr:col>76</xdr:col>
      <xdr:colOff>165100</xdr:colOff>
      <xdr:row>78</xdr:row>
      <xdr:rowOff>149149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140276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20219</xdr:rowOff>
    </xdr:from>
    <xdr:to>
      <xdr:col>72</xdr:col>
      <xdr:colOff>38100</xdr:colOff>
      <xdr:row>78</xdr:row>
      <xdr:rowOff>121819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112946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15187</xdr:rowOff>
    </xdr:from>
    <xdr:to>
      <xdr:col>67</xdr:col>
      <xdr:colOff>101600</xdr:colOff>
      <xdr:row>78</xdr:row>
      <xdr:rowOff>116787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8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107914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8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102406</xdr:rowOff>
    </xdr:from>
    <xdr:to>
      <xdr:col>85</xdr:col>
      <xdr:colOff>127000</xdr:colOff>
      <xdr:row>98</xdr:row>
      <xdr:rowOff>111596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04506"/>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111596</xdr:rowOff>
    </xdr:from>
    <xdr:to>
      <xdr:col>81</xdr:col>
      <xdr:colOff>50800</xdr:colOff>
      <xdr:row>98</xdr:row>
      <xdr:rowOff>119853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13696"/>
          <a:ext cx="8890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108012</xdr:rowOff>
    </xdr:from>
    <xdr:to>
      <xdr:col>76</xdr:col>
      <xdr:colOff>114300</xdr:colOff>
      <xdr:row>98</xdr:row>
      <xdr:rowOff>119853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10112"/>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108012</xdr:rowOff>
    </xdr:from>
    <xdr:to>
      <xdr:col>71</xdr:col>
      <xdr:colOff>177800</xdr:colOff>
      <xdr:row>98</xdr:row>
      <xdr:rowOff>117918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1011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51606</xdr:rowOff>
    </xdr:from>
    <xdr:to>
      <xdr:col>85</xdr:col>
      <xdr:colOff>177800</xdr:colOff>
      <xdr:row>98</xdr:row>
      <xdr:rowOff>153206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137983</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6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60796</xdr:rowOff>
    </xdr:from>
    <xdr:to>
      <xdr:col>81</xdr:col>
      <xdr:colOff>101600</xdr:colOff>
      <xdr:row>98</xdr:row>
      <xdr:rowOff>162396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153523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5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69053</xdr:rowOff>
    </xdr:from>
    <xdr:to>
      <xdr:col>76</xdr:col>
      <xdr:colOff>165100</xdr:colOff>
      <xdr:row>98</xdr:row>
      <xdr:rowOff>170653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161780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6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57212</xdr:rowOff>
    </xdr:from>
    <xdr:to>
      <xdr:col>72</xdr:col>
      <xdr:colOff>38100</xdr:colOff>
      <xdr:row>98</xdr:row>
      <xdr:rowOff>158812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149939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5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67118</xdr:rowOff>
    </xdr:from>
    <xdr:to>
      <xdr:col>67</xdr:col>
      <xdr:colOff>101600</xdr:colOff>
      <xdr:row>98</xdr:row>
      <xdr:rowOff>168718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159845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139014</xdr:rowOff>
    </xdr:from>
    <xdr:to>
      <xdr:col>116</xdr:col>
      <xdr:colOff>63500</xdr:colOff>
      <xdr:row>38</xdr:row>
      <xdr:rowOff>139014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139014</xdr:rowOff>
    </xdr:from>
    <xdr:to>
      <xdr:col>111</xdr:col>
      <xdr:colOff>177800</xdr:colOff>
      <xdr:row>38</xdr:row>
      <xdr:rowOff>139014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139014</xdr:rowOff>
    </xdr:from>
    <xdr:to>
      <xdr:col>107</xdr:col>
      <xdr:colOff>50800</xdr:colOff>
      <xdr:row>38</xdr:row>
      <xdr:rowOff>139060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65411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139060</xdr:rowOff>
    </xdr:from>
    <xdr:to>
      <xdr:col>102</xdr:col>
      <xdr:colOff>114300</xdr:colOff>
      <xdr:row>38</xdr:row>
      <xdr:rowOff>139609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5416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88214</xdr:rowOff>
    </xdr:from>
    <xdr:to>
      <xdr:col>116</xdr:col>
      <xdr:colOff>114300</xdr:colOff>
      <xdr:row>39</xdr:row>
      <xdr:rowOff>18364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3141</xdr:rowOff>
    </xdr:from>
    <xdr:ext cx="313932"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88214</xdr:rowOff>
    </xdr:from>
    <xdr:to>
      <xdr:col>112</xdr:col>
      <xdr:colOff>38100</xdr:colOff>
      <xdr:row>39</xdr:row>
      <xdr:rowOff>18364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9491</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66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88214</xdr:rowOff>
    </xdr:from>
    <xdr:to>
      <xdr:col>107</xdr:col>
      <xdr:colOff>101600</xdr:colOff>
      <xdr:row>39</xdr:row>
      <xdr:rowOff>18364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9491</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77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88260</xdr:rowOff>
    </xdr:from>
    <xdr:to>
      <xdr:col>102</xdr:col>
      <xdr:colOff>165100</xdr:colOff>
      <xdr:row>39</xdr:row>
      <xdr:rowOff>18410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9537</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88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88809</xdr:rowOff>
    </xdr:from>
    <xdr:to>
      <xdr:col>98</xdr:col>
      <xdr:colOff>38100</xdr:colOff>
      <xdr:row>39</xdr:row>
      <xdr:rowOff>18959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10086</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141300</xdr:rowOff>
    </xdr:from>
    <xdr:to>
      <xdr:col>116</xdr:col>
      <xdr:colOff>63500</xdr:colOff>
      <xdr:row>58</xdr:row>
      <xdr:rowOff>143129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8540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143129</xdr:rowOff>
    </xdr:from>
    <xdr:to>
      <xdr:col>111</xdr:col>
      <xdr:colOff>177800</xdr:colOff>
      <xdr:row>58</xdr:row>
      <xdr:rowOff>145219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87229"/>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145219</xdr:rowOff>
    </xdr:from>
    <xdr:to>
      <xdr:col>107</xdr:col>
      <xdr:colOff>50800</xdr:colOff>
      <xdr:row>58</xdr:row>
      <xdr:rowOff>147114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89319"/>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147114</xdr:rowOff>
    </xdr:from>
    <xdr:to>
      <xdr:col>102</xdr:col>
      <xdr:colOff>114300</xdr:colOff>
      <xdr:row>58</xdr:row>
      <xdr:rowOff>148550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91214"/>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90500</xdr:rowOff>
    </xdr:from>
    <xdr:to>
      <xdr:col>116</xdr:col>
      <xdr:colOff>114300</xdr:colOff>
      <xdr:row>59</xdr:row>
      <xdr:rowOff>20650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68927</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92329</xdr:rowOff>
    </xdr:from>
    <xdr:to>
      <xdr:col>112</xdr:col>
      <xdr:colOff>38100</xdr:colOff>
      <xdr:row>59</xdr:row>
      <xdr:rowOff>22479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13606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1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94419</xdr:rowOff>
    </xdr:from>
    <xdr:to>
      <xdr:col>107</xdr:col>
      <xdr:colOff>101600</xdr:colOff>
      <xdr:row>59</xdr:row>
      <xdr:rowOff>24569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15696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13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96314</xdr:rowOff>
    </xdr:from>
    <xdr:to>
      <xdr:col>102</xdr:col>
      <xdr:colOff>165100</xdr:colOff>
      <xdr:row>59</xdr:row>
      <xdr:rowOff>26464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4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17591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97750</xdr:rowOff>
    </xdr:from>
    <xdr:to>
      <xdr:col>98</xdr:col>
      <xdr:colOff>38100</xdr:colOff>
      <xdr:row>59</xdr:row>
      <xdr:rowOff>27900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19027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3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64033</xdr:rowOff>
    </xdr:from>
    <xdr:to>
      <xdr:col>116</xdr:col>
      <xdr:colOff>63500</xdr:colOff>
      <xdr:row>77</xdr:row>
      <xdr:rowOff>80085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65683"/>
          <a:ext cx="8382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80085</xdr:rowOff>
    </xdr:from>
    <xdr:to>
      <xdr:col>111</xdr:col>
      <xdr:colOff>177800</xdr:colOff>
      <xdr:row>77</xdr:row>
      <xdr:rowOff>101459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281735"/>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101459</xdr:rowOff>
    </xdr:from>
    <xdr:to>
      <xdr:col>107</xdr:col>
      <xdr:colOff>50800</xdr:colOff>
      <xdr:row>77</xdr:row>
      <xdr:rowOff>124008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303109"/>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112120</xdr:rowOff>
    </xdr:from>
    <xdr:to>
      <xdr:col>102</xdr:col>
      <xdr:colOff>114300</xdr:colOff>
      <xdr:row>77</xdr:row>
      <xdr:rowOff>124008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31377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13233</xdr:rowOff>
    </xdr:from>
    <xdr:to>
      <xdr:col>116</xdr:col>
      <xdr:colOff>114300</xdr:colOff>
      <xdr:row>77</xdr:row>
      <xdr:rowOff>114833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2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163110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29285</xdr:rowOff>
    </xdr:from>
    <xdr:to>
      <xdr:col>112</xdr:col>
      <xdr:colOff>38100</xdr:colOff>
      <xdr:row>77</xdr:row>
      <xdr:rowOff>130885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2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122012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3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50659</xdr:rowOff>
    </xdr:from>
    <xdr:to>
      <xdr:col>107</xdr:col>
      <xdr:colOff>101600</xdr:colOff>
      <xdr:row>77</xdr:row>
      <xdr:rowOff>152259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2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143386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34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73208</xdr:rowOff>
    </xdr:from>
    <xdr:to>
      <xdr:col>102</xdr:col>
      <xdr:colOff>165100</xdr:colOff>
      <xdr:row>78</xdr:row>
      <xdr:rowOff>3358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165935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61320</xdr:rowOff>
    </xdr:from>
    <xdr:to>
      <xdr:col>98</xdr:col>
      <xdr:colOff>38100</xdr:colOff>
      <xdr:row>77</xdr:row>
      <xdr:rowOff>162920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154047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3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人件費及び物件費は、給与削減や経費削減により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例年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一方で、生活保護費が毎年増加傾向にあること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a:solidFill>
                <a:schemeClr val="dk1"/>
              </a:solidFill>
              <a:effectLst/>
              <a:latin typeface="+mn-lt"/>
              <a:ea typeface="+mn-ea"/>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障害福祉サービス等給付事業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費の増のため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扶助費は類似団体内平均値を上回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うち新規整備は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58,064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円となり、昨年度に比べ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30,415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円増加し、類似団体内平均を大幅に上回る結果となった。これは、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小学校の統廃合に伴う学校の新設工事によ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るものである。当該工事は令和元年度で終了したため、来年度はこの数値は下がる見込みである。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33,084
32,945
217.05
18,228,007
17,763,748
447,695
8,789,352
12,718,215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131890</xdr:rowOff>
    </xdr:from>
    <xdr:to>
      <xdr:col>24</xdr:col>
      <xdr:colOff>63500</xdr:colOff>
      <xdr:row>36</xdr:row>
      <xdr:rowOff>152083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04090"/>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152083</xdr:rowOff>
    </xdr:from>
    <xdr:to>
      <xdr:col>19</xdr:col>
      <xdr:colOff>177800</xdr:colOff>
      <xdr:row>37</xdr:row>
      <xdr:rowOff>5207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4283"/>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5207</xdr:rowOff>
    </xdr:from>
    <xdr:to>
      <xdr:col>15</xdr:col>
      <xdr:colOff>50800</xdr:colOff>
      <xdr:row>37</xdr:row>
      <xdr:rowOff>26543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4885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26543</xdr:rowOff>
    </xdr:from>
    <xdr:to>
      <xdr:col>10</xdr:col>
      <xdr:colOff>114300</xdr:colOff>
      <xdr:row>37</xdr:row>
      <xdr:rowOff>80264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70193"/>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81090</xdr:rowOff>
    </xdr:from>
    <xdr:to>
      <xdr:col>24</xdr:col>
      <xdr:colOff>114300</xdr:colOff>
      <xdr:row>37</xdr:row>
      <xdr:rowOff>11240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59517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101283</xdr:rowOff>
    </xdr:from>
    <xdr:to>
      <xdr:col>20</xdr:col>
      <xdr:colOff>38100</xdr:colOff>
      <xdr:row>37</xdr:row>
      <xdr:rowOff>31433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22560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125857</xdr:rowOff>
    </xdr:from>
    <xdr:to>
      <xdr:col>15</xdr:col>
      <xdr:colOff>101600</xdr:colOff>
      <xdr:row>37</xdr:row>
      <xdr:rowOff>56007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47134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147193</xdr:rowOff>
    </xdr:from>
    <xdr:to>
      <xdr:col>10</xdr:col>
      <xdr:colOff>165100</xdr:colOff>
      <xdr:row>37</xdr:row>
      <xdr:rowOff>77343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68470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29464</xdr:rowOff>
    </xdr:from>
    <xdr:to>
      <xdr:col>6</xdr:col>
      <xdr:colOff>38100</xdr:colOff>
      <xdr:row>37</xdr:row>
      <xdr:rowOff>131064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122191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98513</xdr:rowOff>
    </xdr:from>
    <xdr:to>
      <xdr:col>24</xdr:col>
      <xdr:colOff>63500</xdr:colOff>
      <xdr:row>58</xdr:row>
      <xdr:rowOff>112771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42613"/>
          <a:ext cx="8382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112771</xdr:rowOff>
    </xdr:from>
    <xdr:to>
      <xdr:col>19</xdr:col>
      <xdr:colOff>177800</xdr:colOff>
      <xdr:row>58</xdr:row>
      <xdr:rowOff>120779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56871"/>
          <a:ext cx="889000" cy="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104989</xdr:rowOff>
    </xdr:from>
    <xdr:to>
      <xdr:col>15</xdr:col>
      <xdr:colOff>50800</xdr:colOff>
      <xdr:row>58</xdr:row>
      <xdr:rowOff>120779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49089"/>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104989</xdr:rowOff>
    </xdr:from>
    <xdr:to>
      <xdr:col>10</xdr:col>
      <xdr:colOff>114300</xdr:colOff>
      <xdr:row>58</xdr:row>
      <xdr:rowOff>115099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9089"/>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47713</xdr:rowOff>
    </xdr:from>
    <xdr:to>
      <xdr:col>24</xdr:col>
      <xdr:colOff>114300</xdr:colOff>
      <xdr:row>58</xdr:row>
      <xdr:rowOff>149313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134090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0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61971</xdr:rowOff>
    </xdr:from>
    <xdr:to>
      <xdr:col>20</xdr:col>
      <xdr:colOff>38100</xdr:colOff>
      <xdr:row>58</xdr:row>
      <xdr:rowOff>163571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154698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69979</xdr:rowOff>
    </xdr:from>
    <xdr:to>
      <xdr:col>15</xdr:col>
      <xdr:colOff>101600</xdr:colOff>
      <xdr:row>59</xdr:row>
      <xdr:rowOff>129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162706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54189</xdr:rowOff>
    </xdr:from>
    <xdr:to>
      <xdr:col>10</xdr:col>
      <xdr:colOff>165100</xdr:colOff>
      <xdr:row>58</xdr:row>
      <xdr:rowOff>155789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146916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9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64299</xdr:rowOff>
    </xdr:from>
    <xdr:to>
      <xdr:col>6</xdr:col>
      <xdr:colOff>38100</xdr:colOff>
      <xdr:row>58</xdr:row>
      <xdr:rowOff>165899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157026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23922</xdr:rowOff>
    </xdr:from>
    <xdr:to>
      <xdr:col>24</xdr:col>
      <xdr:colOff>63500</xdr:colOff>
      <xdr:row>75</xdr:row>
      <xdr:rowOff>90658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82672"/>
          <a:ext cx="838200" cy="6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90658</xdr:rowOff>
    </xdr:from>
    <xdr:to>
      <xdr:col>19</xdr:col>
      <xdr:colOff>177800</xdr:colOff>
      <xdr:row>75</xdr:row>
      <xdr:rowOff>102613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49408"/>
          <a:ext cx="889000" cy="1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80241</xdr:rowOff>
    </xdr:from>
    <xdr:to>
      <xdr:col>15</xdr:col>
      <xdr:colOff>50800</xdr:colOff>
      <xdr:row>75</xdr:row>
      <xdr:rowOff>102613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38991"/>
          <a:ext cx="889000" cy="2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80241</xdr:rowOff>
    </xdr:from>
    <xdr:to>
      <xdr:col>10</xdr:col>
      <xdr:colOff>114300</xdr:colOff>
      <xdr:row>75</xdr:row>
      <xdr:rowOff>148051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38991"/>
          <a:ext cx="889000" cy="6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144572</xdr:rowOff>
    </xdr:from>
    <xdr:to>
      <xdr:col>24</xdr:col>
      <xdr:colOff>114300</xdr:colOff>
      <xdr:row>75</xdr:row>
      <xdr:rowOff>74722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3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167449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8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39858</xdr:rowOff>
    </xdr:from>
    <xdr:to>
      <xdr:col>20</xdr:col>
      <xdr:colOff>38100</xdr:colOff>
      <xdr:row>75</xdr:row>
      <xdr:rowOff>141458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157985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7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51813</xdr:rowOff>
    </xdr:from>
    <xdr:to>
      <xdr:col>15</xdr:col>
      <xdr:colOff>101600</xdr:colOff>
      <xdr:row>75</xdr:row>
      <xdr:rowOff>153414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105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169940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8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29441</xdr:rowOff>
    </xdr:from>
    <xdr:to>
      <xdr:col>10</xdr:col>
      <xdr:colOff>165100</xdr:colOff>
      <xdr:row>75</xdr:row>
      <xdr:rowOff>131041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147568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6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97251</xdr:rowOff>
    </xdr:from>
    <xdr:to>
      <xdr:col>6</xdr:col>
      <xdr:colOff>38100</xdr:colOff>
      <xdr:row>76</xdr:row>
      <xdr:rowOff>27401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43928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3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123927</xdr:rowOff>
    </xdr:from>
    <xdr:to>
      <xdr:col>24</xdr:col>
      <xdr:colOff>63500</xdr:colOff>
      <xdr:row>97</xdr:row>
      <xdr:rowOff>127299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54577"/>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112154</xdr:rowOff>
    </xdr:from>
    <xdr:to>
      <xdr:col>19</xdr:col>
      <xdr:colOff>177800</xdr:colOff>
      <xdr:row>97</xdr:row>
      <xdr:rowOff>127299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742804"/>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104591</xdr:rowOff>
    </xdr:from>
    <xdr:to>
      <xdr:col>15</xdr:col>
      <xdr:colOff>50800</xdr:colOff>
      <xdr:row>97</xdr:row>
      <xdr:rowOff>112154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35241"/>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104591</xdr:rowOff>
    </xdr:from>
    <xdr:to>
      <xdr:col>10</xdr:col>
      <xdr:colOff>114300</xdr:colOff>
      <xdr:row>97</xdr:row>
      <xdr:rowOff>110640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35241"/>
          <a:ext cx="889000" cy="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73127</xdr:rowOff>
    </xdr:from>
    <xdr:to>
      <xdr:col>24</xdr:col>
      <xdr:colOff>114300</xdr:colOff>
      <xdr:row>98</xdr:row>
      <xdr:rowOff>3277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51554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76499</xdr:rowOff>
    </xdr:from>
    <xdr:to>
      <xdr:col>20</xdr:col>
      <xdr:colOff>38100</xdr:colOff>
      <xdr:row>98</xdr:row>
      <xdr:rowOff>6649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169226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79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61354</xdr:rowOff>
    </xdr:from>
    <xdr:to>
      <xdr:col>15</xdr:col>
      <xdr:colOff>101600</xdr:colOff>
      <xdr:row>97</xdr:row>
      <xdr:rowOff>162954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154081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78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53791</xdr:rowOff>
    </xdr:from>
    <xdr:to>
      <xdr:col>10</xdr:col>
      <xdr:colOff>165100</xdr:colOff>
      <xdr:row>97</xdr:row>
      <xdr:rowOff>155391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8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146518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7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59840</xdr:rowOff>
    </xdr:from>
    <xdr:to>
      <xdr:col>6</xdr:col>
      <xdr:colOff>38100</xdr:colOff>
      <xdr:row>97</xdr:row>
      <xdr:rowOff>161440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152567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8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162887</xdr:rowOff>
    </xdr:from>
    <xdr:to>
      <xdr:col>55</xdr:col>
      <xdr:colOff>0</xdr:colOff>
      <xdr:row>38</xdr:row>
      <xdr:rowOff>167132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677987"/>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162887</xdr:rowOff>
    </xdr:from>
    <xdr:to>
      <xdr:col>50</xdr:col>
      <xdr:colOff>114300</xdr:colOff>
      <xdr:row>38</xdr:row>
      <xdr:rowOff>171051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6779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165826</xdr:rowOff>
    </xdr:from>
    <xdr:to>
      <xdr:col>45</xdr:col>
      <xdr:colOff>177800</xdr:colOff>
      <xdr:row>38</xdr:row>
      <xdr:rowOff>171051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680926"/>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165826</xdr:rowOff>
    </xdr:from>
    <xdr:to>
      <xdr:col>41</xdr:col>
      <xdr:colOff>50800</xdr:colOff>
      <xdr:row>38</xdr:row>
      <xdr:rowOff>168111</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68092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116332</xdr:rowOff>
    </xdr:from>
    <xdr:to>
      <xdr:col>55</xdr:col>
      <xdr:colOff>50800</xdr:colOff>
      <xdr:row>39</xdr:row>
      <xdr:rowOff>46482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31259</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4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112087</xdr:rowOff>
    </xdr:from>
    <xdr:to>
      <xdr:col>50</xdr:col>
      <xdr:colOff>165100</xdr:colOff>
      <xdr:row>39</xdr:row>
      <xdr:rowOff>42237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33364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719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120251</xdr:rowOff>
    </xdr:from>
    <xdr:to>
      <xdr:col>46</xdr:col>
      <xdr:colOff>38100</xdr:colOff>
      <xdr:row>39</xdr:row>
      <xdr:rowOff>50401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41528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72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115026</xdr:rowOff>
    </xdr:from>
    <xdr:to>
      <xdr:col>41</xdr:col>
      <xdr:colOff>101600</xdr:colOff>
      <xdr:row>39</xdr:row>
      <xdr:rowOff>45176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36303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117311</xdr:rowOff>
    </xdr:from>
    <xdr:to>
      <xdr:col>36</xdr:col>
      <xdr:colOff>165100</xdr:colOff>
      <xdr:row>39</xdr:row>
      <xdr:rowOff>47461</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38588</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725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92837</xdr:rowOff>
    </xdr:from>
    <xdr:to>
      <xdr:col>55</xdr:col>
      <xdr:colOff>0</xdr:colOff>
      <xdr:row>58</xdr:row>
      <xdr:rowOff>68935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694037"/>
          <a:ext cx="838200" cy="3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92837</xdr:rowOff>
    </xdr:from>
    <xdr:to>
      <xdr:col>50</xdr:col>
      <xdr:colOff>114300</xdr:colOff>
      <xdr:row>58</xdr:row>
      <xdr:rowOff>27521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694037"/>
          <a:ext cx="889000" cy="2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27521</xdr:rowOff>
    </xdr:from>
    <xdr:to>
      <xdr:col>45</xdr:col>
      <xdr:colOff>177800</xdr:colOff>
      <xdr:row>58</xdr:row>
      <xdr:rowOff>40043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971621"/>
          <a:ext cx="889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40043</xdr:rowOff>
    </xdr:from>
    <xdr:to>
      <xdr:col>41</xdr:col>
      <xdr:colOff>50800</xdr:colOff>
      <xdr:row>58</xdr:row>
      <xdr:rowOff>45631</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984143"/>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18135</xdr:rowOff>
    </xdr:from>
    <xdr:to>
      <xdr:col>55</xdr:col>
      <xdr:colOff>50800</xdr:colOff>
      <xdr:row>58</xdr:row>
      <xdr:rowOff>119735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9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104512</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87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42037</xdr:rowOff>
    </xdr:from>
    <xdr:to>
      <xdr:col>50</xdr:col>
      <xdr:colOff>165100</xdr:colOff>
      <xdr:row>56</xdr:row>
      <xdr:rowOff>143637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160164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4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148171</xdr:rowOff>
    </xdr:from>
    <xdr:to>
      <xdr:col>46</xdr:col>
      <xdr:colOff>38100</xdr:colOff>
      <xdr:row>58</xdr:row>
      <xdr:rowOff>78321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9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69448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1001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160693</xdr:rowOff>
    </xdr:from>
    <xdr:to>
      <xdr:col>41</xdr:col>
      <xdr:colOff>101600</xdr:colOff>
      <xdr:row>58</xdr:row>
      <xdr:rowOff>90843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9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81970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1002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166281</xdr:rowOff>
    </xdr:from>
    <xdr:to>
      <xdr:col>36</xdr:col>
      <xdr:colOff>165100</xdr:colOff>
      <xdr:row>58</xdr:row>
      <xdr:rowOff>96431</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9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87558</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1003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104290</xdr:rowOff>
    </xdr:from>
    <xdr:to>
      <xdr:col>55</xdr:col>
      <xdr:colOff>0</xdr:colOff>
      <xdr:row>78</xdr:row>
      <xdr:rowOff>110508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477390"/>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110508</xdr:rowOff>
    </xdr:from>
    <xdr:to>
      <xdr:col>50</xdr:col>
      <xdr:colOff>114300</xdr:colOff>
      <xdr:row>78</xdr:row>
      <xdr:rowOff>126160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483608"/>
          <a:ext cx="8890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126160</xdr:rowOff>
    </xdr:from>
    <xdr:to>
      <xdr:col>45</xdr:col>
      <xdr:colOff>177800</xdr:colOff>
      <xdr:row>78</xdr:row>
      <xdr:rowOff>128758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99260"/>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120535</xdr:rowOff>
    </xdr:from>
    <xdr:to>
      <xdr:col>41</xdr:col>
      <xdr:colOff>50800</xdr:colOff>
      <xdr:row>78</xdr:row>
      <xdr:rowOff>128758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93635"/>
          <a:ext cx="8890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53490</xdr:rowOff>
    </xdr:from>
    <xdr:to>
      <xdr:col>55</xdr:col>
      <xdr:colOff>50800</xdr:colOff>
      <xdr:row>78</xdr:row>
      <xdr:rowOff>155090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149974</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59708</xdr:rowOff>
    </xdr:from>
    <xdr:to>
      <xdr:col>50</xdr:col>
      <xdr:colOff>165100</xdr:colOff>
      <xdr:row>78</xdr:row>
      <xdr:rowOff>161308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152435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5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75360</xdr:rowOff>
    </xdr:from>
    <xdr:to>
      <xdr:col>46</xdr:col>
      <xdr:colOff>38100</xdr:colOff>
      <xdr:row>79</xdr:row>
      <xdr:rowOff>5510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4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168087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77958</xdr:rowOff>
    </xdr:from>
    <xdr:to>
      <xdr:col>41</xdr:col>
      <xdr:colOff>101600</xdr:colOff>
      <xdr:row>79</xdr:row>
      <xdr:rowOff>8108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170685</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4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69735</xdr:rowOff>
    </xdr:from>
    <xdr:to>
      <xdr:col>36</xdr:col>
      <xdr:colOff>165100</xdr:colOff>
      <xdr:row>78</xdr:row>
      <xdr:rowOff>171335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4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162462</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52270</xdr:rowOff>
    </xdr:from>
    <xdr:to>
      <xdr:col>55</xdr:col>
      <xdr:colOff>0</xdr:colOff>
      <xdr:row>97</xdr:row>
      <xdr:rowOff>68129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682920"/>
          <a:ext cx="838200" cy="1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52270</xdr:rowOff>
    </xdr:from>
    <xdr:to>
      <xdr:col>50</xdr:col>
      <xdr:colOff>114300</xdr:colOff>
      <xdr:row>97</xdr:row>
      <xdr:rowOff>72292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682920"/>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72292</xdr:rowOff>
    </xdr:from>
    <xdr:to>
      <xdr:col>45</xdr:col>
      <xdr:colOff>177800</xdr:colOff>
      <xdr:row>97</xdr:row>
      <xdr:rowOff>93799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702942"/>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93799</xdr:rowOff>
    </xdr:from>
    <xdr:to>
      <xdr:col>41</xdr:col>
      <xdr:colOff>50800</xdr:colOff>
      <xdr:row>97</xdr:row>
      <xdr:rowOff>147368</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724449"/>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17329</xdr:rowOff>
    </xdr:from>
    <xdr:to>
      <xdr:col>55</xdr:col>
      <xdr:colOff>50800</xdr:colOff>
      <xdr:row>97</xdr:row>
      <xdr:rowOff>118929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6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167206</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62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1470</xdr:rowOff>
    </xdr:from>
    <xdr:to>
      <xdr:col>50</xdr:col>
      <xdr:colOff>165100</xdr:colOff>
      <xdr:row>97</xdr:row>
      <xdr:rowOff>103070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6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94197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72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21492</xdr:rowOff>
    </xdr:from>
    <xdr:to>
      <xdr:col>46</xdr:col>
      <xdr:colOff>38100</xdr:colOff>
      <xdr:row>97</xdr:row>
      <xdr:rowOff>123092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6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114219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7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42999</xdr:rowOff>
    </xdr:from>
    <xdr:to>
      <xdr:col>41</xdr:col>
      <xdr:colOff>101600</xdr:colOff>
      <xdr:row>97</xdr:row>
      <xdr:rowOff>144599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67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135726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76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96568</xdr:rowOff>
    </xdr:from>
    <xdr:to>
      <xdr:col>36</xdr:col>
      <xdr:colOff>165100</xdr:colOff>
      <xdr:row>98</xdr:row>
      <xdr:rowOff>26718</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17845</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8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141681</xdr:rowOff>
    </xdr:from>
    <xdr:to>
      <xdr:col>85</xdr:col>
      <xdr:colOff>127000</xdr:colOff>
      <xdr:row>36</xdr:row>
      <xdr:rowOff>158864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313881"/>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147320</xdr:rowOff>
    </xdr:from>
    <xdr:to>
      <xdr:col>81</xdr:col>
      <xdr:colOff>50800</xdr:colOff>
      <xdr:row>36</xdr:row>
      <xdr:rowOff>158864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6319520"/>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147320</xdr:rowOff>
    </xdr:from>
    <xdr:to>
      <xdr:col>76</xdr:col>
      <xdr:colOff>114300</xdr:colOff>
      <xdr:row>36</xdr:row>
      <xdr:rowOff>165817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319520"/>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155035</xdr:rowOff>
    </xdr:from>
    <xdr:to>
      <xdr:col>71</xdr:col>
      <xdr:colOff>177800</xdr:colOff>
      <xdr:row>36</xdr:row>
      <xdr:rowOff>165817</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327235"/>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90881</xdr:rowOff>
    </xdr:from>
    <xdr:to>
      <xdr:col>85</xdr:col>
      <xdr:colOff>177800</xdr:colOff>
      <xdr:row>37</xdr:row>
      <xdr:rowOff>21031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2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69308</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2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108064</xdr:rowOff>
    </xdr:from>
    <xdr:to>
      <xdr:col>81</xdr:col>
      <xdr:colOff>101600</xdr:colOff>
      <xdr:row>37</xdr:row>
      <xdr:rowOff>38214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2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29341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3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96520</xdr:rowOff>
    </xdr:from>
    <xdr:to>
      <xdr:col>76</xdr:col>
      <xdr:colOff>165100</xdr:colOff>
      <xdr:row>37</xdr:row>
      <xdr:rowOff>26670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17797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36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115017</xdr:rowOff>
    </xdr:from>
    <xdr:to>
      <xdr:col>72</xdr:col>
      <xdr:colOff>38100</xdr:colOff>
      <xdr:row>37</xdr:row>
      <xdr:rowOff>45167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2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36294</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3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104235</xdr:rowOff>
    </xdr:from>
    <xdr:to>
      <xdr:col>67</xdr:col>
      <xdr:colOff>101600</xdr:colOff>
      <xdr:row>37</xdr:row>
      <xdr:rowOff>34385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25512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3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73147</xdr:rowOff>
    </xdr:from>
    <xdr:to>
      <xdr:col>85</xdr:col>
      <xdr:colOff>127000</xdr:colOff>
      <xdr:row>56</xdr:row>
      <xdr:rowOff>117503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331447"/>
          <a:ext cx="838200" cy="38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117503</xdr:rowOff>
    </xdr:from>
    <xdr:to>
      <xdr:col>81</xdr:col>
      <xdr:colOff>50800</xdr:colOff>
      <xdr:row>57</xdr:row>
      <xdr:rowOff>112969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718703"/>
          <a:ext cx="889000" cy="1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112969</xdr:rowOff>
    </xdr:from>
    <xdr:to>
      <xdr:col>76</xdr:col>
      <xdr:colOff>114300</xdr:colOff>
      <xdr:row>57</xdr:row>
      <xdr:rowOff>135296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885619"/>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8110</xdr:rowOff>
    </xdr:from>
    <xdr:to>
      <xdr:col>71</xdr:col>
      <xdr:colOff>177800</xdr:colOff>
      <xdr:row>57</xdr:row>
      <xdr:rowOff>135296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780760"/>
          <a:ext cx="889000" cy="12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22347</xdr:rowOff>
    </xdr:from>
    <xdr:to>
      <xdr:col>85</xdr:col>
      <xdr:colOff>177800</xdr:colOff>
      <xdr:row>54</xdr:row>
      <xdr:rowOff>123947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28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45224</xdr:rowOff>
    </xdr:from>
    <xdr:ext cx="599010"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13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66703</xdr:rowOff>
    </xdr:from>
    <xdr:to>
      <xdr:col>81</xdr:col>
      <xdr:colOff>101600</xdr:colOff>
      <xdr:row>56</xdr:row>
      <xdr:rowOff>168303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6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159430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76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62169</xdr:rowOff>
    </xdr:from>
    <xdr:to>
      <xdr:col>76</xdr:col>
      <xdr:colOff>165100</xdr:colOff>
      <xdr:row>57</xdr:row>
      <xdr:rowOff>163769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154896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92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84496</xdr:rowOff>
    </xdr:from>
    <xdr:to>
      <xdr:col>72</xdr:col>
      <xdr:colOff>38100</xdr:colOff>
      <xdr:row>58</xdr:row>
      <xdr:rowOff>14646</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8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5773</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94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128760</xdr:rowOff>
    </xdr:from>
    <xdr:to>
      <xdr:col>67</xdr:col>
      <xdr:colOff>101600</xdr:colOff>
      <xdr:row>57</xdr:row>
      <xdr:rowOff>58910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50037</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82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98030</xdr:rowOff>
    </xdr:from>
    <xdr:to>
      <xdr:col>85</xdr:col>
      <xdr:colOff>127000</xdr:colOff>
      <xdr:row>79</xdr:row>
      <xdr:rowOff>98357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64258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96887</xdr:rowOff>
    </xdr:from>
    <xdr:to>
      <xdr:col>81</xdr:col>
      <xdr:colOff>50800</xdr:colOff>
      <xdr:row>79</xdr:row>
      <xdr:rowOff>98030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64143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94895</xdr:rowOff>
    </xdr:from>
    <xdr:to>
      <xdr:col>76</xdr:col>
      <xdr:colOff>114300</xdr:colOff>
      <xdr:row>79</xdr:row>
      <xdr:rowOff>96887</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639445"/>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88264</xdr:rowOff>
    </xdr:from>
    <xdr:to>
      <xdr:col>71</xdr:col>
      <xdr:colOff>177800</xdr:colOff>
      <xdr:row>79</xdr:row>
      <xdr:rowOff>94895</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632814"/>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47557</xdr:rowOff>
    </xdr:from>
    <xdr:to>
      <xdr:col>85</xdr:col>
      <xdr:colOff>177800</xdr:colOff>
      <xdr:row>79</xdr:row>
      <xdr:rowOff>149157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133934</xdr:rowOff>
    </xdr:from>
    <xdr:ext cx="313932"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5070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47230</xdr:rowOff>
    </xdr:from>
    <xdr:to>
      <xdr:col>81</xdr:col>
      <xdr:colOff>101600</xdr:colOff>
      <xdr:row>79</xdr:row>
      <xdr:rowOff>148830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9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139957</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324333" y="13684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46087</xdr:rowOff>
    </xdr:from>
    <xdr:to>
      <xdr:col>76</xdr:col>
      <xdr:colOff>165100</xdr:colOff>
      <xdr:row>79</xdr:row>
      <xdr:rowOff>147687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138814</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03017" y="1368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44095</xdr:rowOff>
    </xdr:from>
    <xdr:to>
      <xdr:col>72</xdr:col>
      <xdr:colOff>38100</xdr:colOff>
      <xdr:row>79</xdr:row>
      <xdr:rowOff>145695</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136822</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81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37464</xdr:rowOff>
    </xdr:from>
    <xdr:to>
      <xdr:col>67</xdr:col>
      <xdr:colOff>101600</xdr:colOff>
      <xdr:row>79</xdr:row>
      <xdr:rowOff>139064</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130191</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25017" y="1367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103856</xdr:rowOff>
    </xdr:from>
    <xdr:to>
      <xdr:col>85</xdr:col>
      <xdr:colOff>127000</xdr:colOff>
      <xdr:row>98</xdr:row>
      <xdr:rowOff>110260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905956"/>
          <a:ext cx="8382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98349</xdr:rowOff>
    </xdr:from>
    <xdr:to>
      <xdr:col>81</xdr:col>
      <xdr:colOff>50800</xdr:colOff>
      <xdr:row>98</xdr:row>
      <xdr:rowOff>103856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900449"/>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71019</xdr:rowOff>
    </xdr:from>
    <xdr:to>
      <xdr:col>76</xdr:col>
      <xdr:colOff>114300</xdr:colOff>
      <xdr:row>98</xdr:row>
      <xdr:rowOff>98349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873119"/>
          <a:ext cx="889000" cy="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65987</xdr:rowOff>
    </xdr:from>
    <xdr:to>
      <xdr:col>71</xdr:col>
      <xdr:colOff>177800</xdr:colOff>
      <xdr:row>98</xdr:row>
      <xdr:rowOff>71019</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868087"/>
          <a:ext cx="8890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59460</xdr:rowOff>
    </xdr:from>
    <xdr:to>
      <xdr:col>85</xdr:col>
      <xdr:colOff>177800</xdr:colOff>
      <xdr:row>98</xdr:row>
      <xdr:rowOff>161060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145837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7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53056</xdr:rowOff>
    </xdr:from>
    <xdr:to>
      <xdr:col>81</xdr:col>
      <xdr:colOff>101600</xdr:colOff>
      <xdr:row>98</xdr:row>
      <xdr:rowOff>154656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145783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4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47549</xdr:rowOff>
    </xdr:from>
    <xdr:to>
      <xdr:col>76</xdr:col>
      <xdr:colOff>165100</xdr:colOff>
      <xdr:row>98</xdr:row>
      <xdr:rowOff>149149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140276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20219</xdr:rowOff>
    </xdr:from>
    <xdr:to>
      <xdr:col>72</xdr:col>
      <xdr:colOff>38100</xdr:colOff>
      <xdr:row>98</xdr:row>
      <xdr:rowOff>121819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112946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1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15187</xdr:rowOff>
    </xdr:from>
    <xdr:to>
      <xdr:col>67</xdr:col>
      <xdr:colOff>101600</xdr:colOff>
      <xdr:row>98</xdr:row>
      <xdr:rowOff>116787</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107914</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1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全体的に類似団体内平均を下回っていることが見て取れる。これは、財政難により経費節減や事業の廃止・縮小を行っており、各分野で市独自の制作を抑制していることが原因である。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と教育費の数値が伸びており類似団体内平均よりも高い結果となった。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障害福祉サービス等給付事業に係る扶助費の増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小学校の統廃合に伴う新設校の建設工事や増築工事があったことが要因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年にわたり実質単年度収支は黒字であり、財政調整基金残高も毎年度増加している。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しかし、今後建物の老朽化対策等により普通建設事業費の増加が予想されるため、現状の財政状況を楽観視せず、経費の削減等により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将来負担の軽減に努める必要がある。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病院事業会計について、平成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赤字の額が増加しており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年度では標準財政規模比▲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％とここ数年で最大の数値となった。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包括ケア病棟設置などにより、医業収益確保のため様々な努力は行っているが、平成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年度決算で健全化法による資金不足額が発生し、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年度決算において、資金不足比率は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病院事業については、経営状況の悪化等により設備更新が進んでいない現状にあるため、今後、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施設の老朽化対策による大規模改修が見込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、財源確保が課題となっている。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病院事業会計以外は皆黒字であり、健全な状態を維持している。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18228007</v>
      </c>
      <c r="BO4" s="462"/>
      <c r="BP4" s="462"/>
      <c r="BQ4" s="462"/>
      <c r="BR4" s="462"/>
      <c r="BS4" s="462"/>
      <c r="BT4" s="462"/>
      <c r="BU4" s="463"/>
      <c r="BV4" s="461">
        <v>17080742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5.0999999999999996</v>
      </c>
      <c r="CU4" s="646"/>
      <c r="CV4" s="646"/>
      <c r="CW4" s="646"/>
      <c r="CX4" s="646"/>
      <c r="CY4" s="646"/>
      <c r="CZ4" s="646"/>
      <c r="DA4" s="647"/>
      <c r="DB4" s="645">
        <v>3.7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17763748</v>
      </c>
      <c r="BO5" s="467"/>
      <c r="BP5" s="467"/>
      <c r="BQ5" s="467"/>
      <c r="BR5" s="467"/>
      <c r="BS5" s="467"/>
      <c r="BT5" s="467"/>
      <c r="BU5" s="468"/>
      <c r="BV5" s="466">
        <v>16735542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94.5</v>
      </c>
      <c r="CU5" s="437"/>
      <c r="CV5" s="437"/>
      <c r="CW5" s="437"/>
      <c r="CX5" s="437"/>
      <c r="CY5" s="437"/>
      <c r="CZ5" s="437"/>
      <c r="DA5" s="438"/>
      <c r="DB5" s="436">
        <v>96.6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464259</v>
      </c>
      <c r="BO6" s="467"/>
      <c r="BP6" s="467"/>
      <c r="BQ6" s="467"/>
      <c r="BR6" s="467"/>
      <c r="BS6" s="467"/>
      <c r="BT6" s="467"/>
      <c r="BU6" s="468"/>
      <c r="BV6" s="466">
        <v>345200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98</v>
      </c>
      <c r="CU6" s="620"/>
      <c r="CV6" s="620"/>
      <c r="CW6" s="620"/>
      <c r="CX6" s="620"/>
      <c r="CY6" s="620"/>
      <c r="CZ6" s="620"/>
      <c r="DA6" s="621"/>
      <c r="DB6" s="619">
        <v>101.2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16564</v>
      </c>
      <c r="BO7" s="467"/>
      <c r="BP7" s="467"/>
      <c r="BQ7" s="467"/>
      <c r="BR7" s="467"/>
      <c r="BS7" s="467"/>
      <c r="BT7" s="467"/>
      <c r="BU7" s="468"/>
      <c r="BV7" s="466">
        <v>17919</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8789352</v>
      </c>
      <c r="CU7" s="467"/>
      <c r="CV7" s="467"/>
      <c r="CW7" s="467"/>
      <c r="CX7" s="467"/>
      <c r="CY7" s="467"/>
      <c r="CZ7" s="467"/>
      <c r="DA7" s="468"/>
      <c r="DB7" s="466">
        <v>8916951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447695</v>
      </c>
      <c r="BO8" s="467"/>
      <c r="BP8" s="467"/>
      <c r="BQ8" s="467"/>
      <c r="BR8" s="467"/>
      <c r="BS8" s="467"/>
      <c r="BT8" s="467"/>
      <c r="BU8" s="468"/>
      <c r="BV8" s="466">
        <v>327281</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0.36</v>
      </c>
      <c r="CU8" s="580"/>
      <c r="CV8" s="580"/>
      <c r="CW8" s="580"/>
      <c r="CX8" s="580"/>
      <c r="CY8" s="580"/>
      <c r="CZ8" s="580"/>
      <c r="DA8" s="581"/>
      <c r="DB8" s="579">
        <v>0.36</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34284</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110</v>
      </c>
      <c r="AV9" s="524"/>
      <c r="AW9" s="524"/>
      <c r="AX9" s="524"/>
      <c r="AY9" s="446" t="s">
        <v>117</v>
      </c>
      <c r="AZ9" s="447"/>
      <c r="BA9" s="447"/>
      <c r="BB9" s="447"/>
      <c r="BC9" s="447"/>
      <c r="BD9" s="447"/>
      <c r="BE9" s="447"/>
      <c r="BF9" s="447"/>
      <c r="BG9" s="447"/>
      <c r="BH9" s="447"/>
      <c r="BI9" s="447"/>
      <c r="BJ9" s="447"/>
      <c r="BK9" s="447"/>
      <c r="BL9" s="447"/>
      <c r="BM9" s="448"/>
      <c r="BN9" s="466">
        <v>120414</v>
      </c>
      <c r="BO9" s="467"/>
      <c r="BP9" s="467"/>
      <c r="BQ9" s="467"/>
      <c r="BR9" s="467"/>
      <c r="BS9" s="467"/>
      <c r="BT9" s="467"/>
      <c r="BU9" s="468"/>
      <c r="BV9" s="466">
        <v>39754</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14.7</v>
      </c>
      <c r="CU9" s="437"/>
      <c r="CV9" s="437"/>
      <c r="CW9" s="437"/>
      <c r="CX9" s="437"/>
      <c r="CY9" s="437"/>
      <c r="CZ9" s="437"/>
      <c r="DA9" s="438"/>
      <c r="DB9" s="436">
        <v>15.6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36132</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156967</v>
      </c>
      <c r="BO10" s="467"/>
      <c r="BP10" s="467"/>
      <c r="BQ10" s="467"/>
      <c r="BR10" s="467"/>
      <c r="BS10" s="467"/>
      <c r="BT10" s="467"/>
      <c r="BU10" s="468"/>
      <c r="BV10" s="466">
        <v>140596</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33084</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100000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32945</v>
      </c>
      <c r="S13" s="570"/>
      <c r="T13" s="570"/>
      <c r="U13" s="570"/>
      <c r="V13" s="571"/>
      <c r="W13" s="557" t="s">
        <v>140</v>
      </c>
      <c r="X13" s="479"/>
      <c r="Y13" s="479"/>
      <c r="Z13" s="479"/>
      <c r="AA13" s="479"/>
      <c r="AB13" s="480"/>
      <c r="AC13" s="442">
        <v>2780</v>
      </c>
      <c r="AD13" s="443"/>
      <c r="AE13" s="443"/>
      <c r="AF13" s="443"/>
      <c r="AG13" s="444"/>
      <c r="AH13" s="442">
        <v>2840</v>
      </c>
      <c r="AI13" s="443"/>
      <c r="AJ13" s="443"/>
      <c r="AK13" s="443"/>
      <c r="AL13" s="445"/>
      <c r="AM13" s="535" t="s">
        <v>141</v>
      </c>
      <c r="AN13" s="440"/>
      <c r="AO13" s="440"/>
      <c r="AP13" s="440"/>
      <c r="AQ13" s="440"/>
      <c r="AR13" s="440"/>
      <c r="AS13" s="440"/>
      <c r="AT13" s="441"/>
      <c r="AU13" s="523" t="s">
        <v>127</v>
      </c>
      <c r="AV13" s="524"/>
      <c r="AW13" s="524"/>
      <c r="AX13" s="524"/>
      <c r="AY13" s="446" t="s">
        <v>142</v>
      </c>
      <c r="AZ13" s="447"/>
      <c r="BA13" s="447"/>
      <c r="BB13" s="447"/>
      <c r="BC13" s="447"/>
      <c r="BD13" s="447"/>
      <c r="BE13" s="447"/>
      <c r="BF13" s="447"/>
      <c r="BG13" s="447"/>
      <c r="BH13" s="447"/>
      <c r="BI13" s="447"/>
      <c r="BJ13" s="447"/>
      <c r="BK13" s="447"/>
      <c r="BL13" s="447"/>
      <c r="BM13" s="448"/>
      <c r="BN13" s="466">
        <v>277381</v>
      </c>
      <c r="BO13" s="467"/>
      <c r="BP13" s="467"/>
      <c r="BQ13" s="467"/>
      <c r="BR13" s="467"/>
      <c r="BS13" s="467"/>
      <c r="BT13" s="467"/>
      <c r="BU13" s="468"/>
      <c r="BV13" s="466">
        <v>80350</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17.100000000000001</v>
      </c>
      <c r="CU13" s="437"/>
      <c r="CV13" s="437"/>
      <c r="CW13" s="437"/>
      <c r="CX13" s="437"/>
      <c r="CY13" s="437"/>
      <c r="CZ13" s="437"/>
      <c r="DA13" s="438"/>
      <c r="DB13" s="436">
        <v>18.399999999999999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33499</v>
      </c>
      <c r="S14" s="570"/>
      <c r="T14" s="570"/>
      <c r="U14" s="570"/>
      <c r="V14" s="571"/>
      <c r="W14" s="572"/>
      <c r="X14" s="482"/>
      <c r="Y14" s="482"/>
      <c r="Z14" s="482"/>
      <c r="AA14" s="482"/>
      <c r="AB14" s="483"/>
      <c r="AC14" s="562">
        <v>16.3</v>
      </c>
      <c r="AD14" s="563"/>
      <c r="AE14" s="563"/>
      <c r="AF14" s="563"/>
      <c r="AG14" s="564"/>
      <c r="AH14" s="562">
        <v>16.2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70</v>
      </c>
      <c r="CU14" s="574"/>
      <c r="CV14" s="574"/>
      <c r="CW14" s="574"/>
      <c r="CX14" s="574"/>
      <c r="CY14" s="574"/>
      <c r="CZ14" s="574"/>
      <c r="DA14" s="575"/>
      <c r="DB14" s="573">
        <v>80.400000000000006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33374</v>
      </c>
      <c r="S15" s="570"/>
      <c r="T15" s="570"/>
      <c r="U15" s="570"/>
      <c r="V15" s="571"/>
      <c r="W15" s="557" t="s">
        <v>146</v>
      </c>
      <c r="X15" s="479"/>
      <c r="Y15" s="479"/>
      <c r="Z15" s="479"/>
      <c r="AA15" s="479"/>
      <c r="AB15" s="480"/>
      <c r="AC15" s="442">
        <v>4213</v>
      </c>
      <c r="AD15" s="443"/>
      <c r="AE15" s="443"/>
      <c r="AF15" s="443"/>
      <c r="AG15" s="444"/>
      <c r="AH15" s="442">
        <v>4246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2798202</v>
      </c>
      <c r="BO15" s="462"/>
      <c r="BP15" s="462"/>
      <c r="BQ15" s="462"/>
      <c r="BR15" s="462"/>
      <c r="BS15" s="462"/>
      <c r="BT15" s="462"/>
      <c r="BU15" s="463"/>
      <c r="BV15" s="461">
        <v>2830654</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24.7</v>
      </c>
      <c r="AD16" s="563"/>
      <c r="AE16" s="563"/>
      <c r="AF16" s="563"/>
      <c r="AG16" s="564"/>
      <c r="AH16" s="562">
        <v>24.2</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7785475</v>
      </c>
      <c r="BO16" s="467"/>
      <c r="BP16" s="467"/>
      <c r="BQ16" s="467"/>
      <c r="BR16" s="467"/>
      <c r="BS16" s="467"/>
      <c r="BT16" s="467"/>
      <c r="BU16" s="468"/>
      <c r="BV16" s="466">
        <v>7801411</v>
      </c>
      <c r="BW16" s="467"/>
      <c r="BX16" s="467"/>
      <c r="BY16" s="467"/>
      <c r="BZ16" s="467"/>
      <c r="CA16" s="467"/>
      <c r="CB16" s="467"/>
      <c r="CC16" s="468"/>
      <c r="CD16" s="201"/>
      <c r="CE16" s="464" t="s">
        <v>152</v>
      </c>
      <c r="CF16" s="464"/>
      <c r="CG16" s="464"/>
      <c r="CH16" s="464"/>
      <c r="CI16" s="464"/>
      <c r="CJ16" s="464"/>
      <c r="CK16" s="464"/>
      <c r="CL16" s="464"/>
      <c r="CM16" s="464"/>
      <c r="CN16" s="464"/>
      <c r="CO16" s="464"/>
      <c r="CP16" s="464"/>
      <c r="CQ16" s="464"/>
      <c r="CR16" s="464"/>
      <c r="CS16" s="465"/>
      <c r="CT16" s="436">
        <v>16.399999999999999</v>
      </c>
      <c r="CU16" s="437"/>
      <c r="CV16" s="437"/>
      <c r="CW16" s="437"/>
      <c r="CX16" s="437"/>
      <c r="CY16" s="437"/>
      <c r="CZ16" s="437"/>
      <c r="DA16" s="438"/>
      <c r="DB16" s="436">
        <v>14.8</v>
      </c>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10066</v>
      </c>
      <c r="AD17" s="443"/>
      <c r="AE17" s="443"/>
      <c r="AF17" s="443"/>
      <c r="AG17" s="444"/>
      <c r="AH17" s="442">
        <v>10486</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3501073</v>
      </c>
      <c r="BO17" s="467"/>
      <c r="BP17" s="467"/>
      <c r="BQ17" s="467"/>
      <c r="BR17" s="467"/>
      <c r="BS17" s="467"/>
      <c r="BT17" s="467"/>
      <c r="BU17" s="468"/>
      <c r="BV17" s="466">
        <v>3551104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217.05</v>
      </c>
      <c r="M18" s="531"/>
      <c r="N18" s="531"/>
      <c r="O18" s="531"/>
      <c r="P18" s="531"/>
      <c r="Q18" s="531"/>
      <c r="R18" s="532"/>
      <c r="S18" s="532"/>
      <c r="T18" s="532"/>
      <c r="U18" s="532"/>
      <c r="V18" s="533"/>
      <c r="W18" s="547"/>
      <c r="X18" s="548"/>
      <c r="Y18" s="548"/>
      <c r="Z18" s="548"/>
      <c r="AA18" s="548"/>
      <c r="AB18" s="558"/>
      <c r="AC18" s="430">
        <v>59</v>
      </c>
      <c r="AD18" s="431"/>
      <c r="AE18" s="431"/>
      <c r="AF18" s="431"/>
      <c r="AG18" s="534"/>
      <c r="AH18" s="430">
        <v>59.7</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8567058</v>
      </c>
      <c r="BO18" s="467"/>
      <c r="BP18" s="467"/>
      <c r="BQ18" s="467"/>
      <c r="BR18" s="467"/>
      <c r="BS18" s="467"/>
      <c r="BT18" s="467"/>
      <c r="BU18" s="468"/>
      <c r="BV18" s="466">
        <v>8839250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158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11000071</v>
      </c>
      <c r="BO19" s="467"/>
      <c r="BP19" s="467"/>
      <c r="BQ19" s="467"/>
      <c r="BR19" s="467"/>
      <c r="BS19" s="467"/>
      <c r="BT19" s="467"/>
      <c r="BU19" s="468"/>
      <c r="BV19" s="466">
        <v>10842134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11770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12718215</v>
      </c>
      <c r="BO23" s="467"/>
      <c r="BP23" s="467"/>
      <c r="BQ23" s="467"/>
      <c r="BR23" s="467"/>
      <c r="BS23" s="467"/>
      <c r="BT23" s="467"/>
      <c r="BU23" s="468"/>
      <c r="BV23" s="466">
        <v>12268651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5950</v>
      </c>
      <c r="R24" s="443"/>
      <c r="S24" s="443"/>
      <c r="T24" s="443"/>
      <c r="U24" s="443"/>
      <c r="V24" s="444"/>
      <c r="W24" s="508"/>
      <c r="X24" s="499"/>
      <c r="Y24" s="500"/>
      <c r="Z24" s="439" t="s">
        <v>171</v>
      </c>
      <c r="AA24" s="440"/>
      <c r="AB24" s="440"/>
      <c r="AC24" s="440"/>
      <c r="AD24" s="440"/>
      <c r="AE24" s="440"/>
      <c r="AF24" s="440"/>
      <c r="AG24" s="441"/>
      <c r="AH24" s="442">
        <v>241</v>
      </c>
      <c r="AI24" s="443"/>
      <c r="AJ24" s="443"/>
      <c r="AK24" s="443"/>
      <c r="AL24" s="444"/>
      <c r="AM24" s="442">
        <v>713360</v>
      </c>
      <c r="AN24" s="443"/>
      <c r="AO24" s="443"/>
      <c r="AP24" s="443"/>
      <c r="AQ24" s="443"/>
      <c r="AR24" s="444"/>
      <c r="AS24" s="442">
        <v>2960</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10255680</v>
      </c>
      <c r="BO24" s="467"/>
      <c r="BP24" s="467"/>
      <c r="BQ24" s="467"/>
      <c r="BR24" s="467"/>
      <c r="BS24" s="467"/>
      <c r="BT24" s="467"/>
      <c r="BU24" s="468"/>
      <c r="BV24" s="466">
        <v>9283418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4830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175</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376206</v>
      </c>
      <c r="BO25" s="462"/>
      <c r="BP25" s="462"/>
      <c r="BQ25" s="462"/>
      <c r="BR25" s="462"/>
      <c r="BS25" s="462"/>
      <c r="BT25" s="462"/>
      <c r="BU25" s="463"/>
      <c r="BV25" s="461">
        <v>465017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4088</v>
      </c>
      <c r="R26" s="443"/>
      <c r="S26" s="443"/>
      <c r="T26" s="443"/>
      <c r="U26" s="443"/>
      <c r="V26" s="444"/>
      <c r="W26" s="508"/>
      <c r="X26" s="499"/>
      <c r="Y26" s="500"/>
      <c r="Z26" s="439" t="s">
        <v>179</v>
      </c>
      <c r="AA26" s="521"/>
      <c r="AB26" s="521"/>
      <c r="AC26" s="521"/>
      <c r="AD26" s="521"/>
      <c r="AE26" s="521"/>
      <c r="AF26" s="521"/>
      <c r="AG26" s="522"/>
      <c r="AH26" s="442">
        <v>13</v>
      </c>
      <c r="AI26" s="443"/>
      <c r="AJ26" s="443"/>
      <c r="AK26" s="443"/>
      <c r="AL26" s="444"/>
      <c r="AM26" s="442">
        <v>41171</v>
      </c>
      <c r="AN26" s="443"/>
      <c r="AO26" s="443"/>
      <c r="AP26" s="443"/>
      <c r="AQ26" s="443"/>
      <c r="AR26" s="444"/>
      <c r="AS26" s="442">
        <v>3167</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3933</v>
      </c>
      <c r="R27" s="443"/>
      <c r="S27" s="443"/>
      <c r="T27" s="443"/>
      <c r="U27" s="443"/>
      <c r="V27" s="444"/>
      <c r="W27" s="508"/>
      <c r="X27" s="499"/>
      <c r="Y27" s="500"/>
      <c r="Z27" s="439" t="s">
        <v>182</v>
      </c>
      <c r="AA27" s="440"/>
      <c r="AB27" s="440"/>
      <c r="AC27" s="440"/>
      <c r="AD27" s="440"/>
      <c r="AE27" s="440"/>
      <c r="AF27" s="440"/>
      <c r="AG27" s="441"/>
      <c r="AH27" s="442">
        <v>5</v>
      </c>
      <c r="AI27" s="443"/>
      <c r="AJ27" s="443"/>
      <c r="AK27" s="443"/>
      <c r="AL27" s="444"/>
      <c r="AM27" s="442">
        <v>21465</v>
      </c>
      <c r="AN27" s="443"/>
      <c r="AO27" s="443"/>
      <c r="AP27" s="443"/>
      <c r="AQ27" s="443"/>
      <c r="AR27" s="444"/>
      <c r="AS27" s="442">
        <v>4293</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2142</v>
      </c>
      <c r="BO27" s="470"/>
      <c r="BP27" s="470"/>
      <c r="BQ27" s="470"/>
      <c r="BR27" s="470"/>
      <c r="BS27" s="470"/>
      <c r="BT27" s="470"/>
      <c r="BU27" s="471"/>
      <c r="BV27" s="469">
        <v>2141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3629</v>
      </c>
      <c r="R28" s="443"/>
      <c r="S28" s="443"/>
      <c r="T28" s="443"/>
      <c r="U28" s="443"/>
      <c r="V28" s="444"/>
      <c r="W28" s="508"/>
      <c r="X28" s="499"/>
      <c r="Y28" s="500"/>
      <c r="Z28" s="439" t="s">
        <v>185</v>
      </c>
      <c r="AA28" s="440"/>
      <c r="AB28" s="440"/>
      <c r="AC28" s="440"/>
      <c r="AD28" s="440"/>
      <c r="AE28" s="440"/>
      <c r="AF28" s="440"/>
      <c r="AG28" s="441"/>
      <c r="AH28" s="442" t="s">
        <v>176</v>
      </c>
      <c r="AI28" s="443"/>
      <c r="AJ28" s="443"/>
      <c r="AK28" s="443"/>
      <c r="AL28" s="444"/>
      <c r="AM28" s="442" t="s">
        <v>175</v>
      </c>
      <c r="AN28" s="443"/>
      <c r="AO28" s="443"/>
      <c r="AP28" s="443"/>
      <c r="AQ28" s="443"/>
      <c r="AR28" s="444"/>
      <c r="AS28" s="442" t="s">
        <v>175</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1153148</v>
      </c>
      <c r="BO28" s="462"/>
      <c r="BP28" s="462"/>
      <c r="BQ28" s="462"/>
      <c r="BR28" s="462"/>
      <c r="BS28" s="462"/>
      <c r="BT28" s="462"/>
      <c r="BU28" s="463"/>
      <c r="BV28" s="461">
        <v>996181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14</v>
      </c>
      <c r="M29" s="443"/>
      <c r="N29" s="443"/>
      <c r="O29" s="443"/>
      <c r="P29" s="444"/>
      <c r="Q29" s="442">
        <v>3278</v>
      </c>
      <c r="R29" s="443"/>
      <c r="S29" s="443"/>
      <c r="T29" s="443"/>
      <c r="U29" s="443"/>
      <c r="V29" s="444"/>
      <c r="W29" s="509"/>
      <c r="X29" s="510"/>
      <c r="Y29" s="511"/>
      <c r="Z29" s="439" t="s">
        <v>188</v>
      </c>
      <c r="AA29" s="440"/>
      <c r="AB29" s="440"/>
      <c r="AC29" s="440"/>
      <c r="AD29" s="440"/>
      <c r="AE29" s="440"/>
      <c r="AF29" s="440"/>
      <c r="AG29" s="441"/>
      <c r="AH29" s="442">
        <v>246</v>
      </c>
      <c r="AI29" s="443"/>
      <c r="AJ29" s="443"/>
      <c r="AK29" s="443"/>
      <c r="AL29" s="444"/>
      <c r="AM29" s="442">
        <v>734825</v>
      </c>
      <c r="AN29" s="443"/>
      <c r="AO29" s="443"/>
      <c r="AP29" s="443"/>
      <c r="AQ29" s="443"/>
      <c r="AR29" s="444"/>
      <c r="AS29" s="442">
        <v>2987</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6836</v>
      </c>
      <c r="BO29" s="467"/>
      <c r="BP29" s="467"/>
      <c r="BQ29" s="467"/>
      <c r="BR29" s="467"/>
      <c r="BS29" s="467"/>
      <c r="BT29" s="467"/>
      <c r="BU29" s="468"/>
      <c r="BV29" s="466">
        <v>6836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92.1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208096</v>
      </c>
      <c r="BO30" s="470"/>
      <c r="BP30" s="470"/>
      <c r="BQ30" s="470"/>
      <c r="BR30" s="470"/>
      <c r="BS30" s="470"/>
      <c r="BT30" s="470"/>
      <c r="BU30" s="471"/>
      <c r="BV30" s="469">
        <v>187242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197</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197</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IF('各会計、関係団体の財政状況及び健全化判断比率'!B34="","",'各会計、関係団体の財政状況及び健全化判断比率'!B34)</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黒石地区清掃施設組合</v>
      </c>
      <c r="BZ34" s="424"/>
      <c r="CA34" s="424"/>
      <c r="CB34" s="424"/>
      <c r="CC34" s="424"/>
      <c r="CD34" s="424"/>
      <c r="CE34" s="424"/>
      <c r="CF34" s="424"/>
      <c r="CG34" s="424"/>
      <c r="CH34" s="424"/>
      <c r="CI34" s="424"/>
      <c r="CJ34" s="424"/>
      <c r="CK34" s="424"/>
      <c r="CL34" s="424"/>
      <c r="CM34" s="424"/>
      <c r="CN34" s="214"/>
      <c r="CO34" s="425">
        <f>IF(CQ34="","",MAX(C34:D43,U34:V43,AM34:AN43,BE34:BF43,BW34:BX43)+1)</f>
        <v>23</v>
      </c>
      <c r="CP34" s="425"/>
      <c r="CQ34" s="424" t="str">
        <f>IF('各会計、関係団体の財政状況及び健全化判断比率'!BS7="","",'各会計、関係団体の財政状況及び健全化判断比率'!BS7)</f>
        <v>㈶黒石市観光開発公社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姥懐霊園墓地特別会計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病院事業会計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IF('各会計、関係団体の財政状況及び健全化判断比率'!B35="","",'各会計、関係団体の財政状況及び健全化判断比率'!B35)</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弘前地区消防事務組合</v>
      </c>
      <c r="BZ35" s="424"/>
      <c r="CA35" s="424"/>
      <c r="CB35" s="424"/>
      <c r="CC35" s="424"/>
      <c r="CD35" s="424"/>
      <c r="CE35" s="424"/>
      <c r="CF35" s="424"/>
      <c r="CG35" s="424"/>
      <c r="CH35" s="424"/>
      <c r="CI35" s="424"/>
      <c r="CJ35" s="424"/>
      <c r="CK35" s="424"/>
      <c r="CL35" s="424"/>
      <c r="CM35" s="424"/>
      <c r="CN35" s="214"/>
      <c r="CO35" s="425">
        <f t="shared" ref="CO35:CO43" si="3">IF(CQ35="","",CO34+1)</f>
        <v>24</v>
      </c>
      <c r="CP35" s="425"/>
      <c r="CQ35" s="424" t="str">
        <f>IF('各会計、関係団体の財政状況及び健全化判断比率'!BS8="","",'各会計、関係団体の財政状況及び健全化判断比率'!BS8)</f>
        <v>㈶黒石市民財団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土地取得特別会計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IF('各会計、関係団体の財政状況及び健全化判断比率'!B33="","",'各会計、関係団体の財政状況及び健全化判断比率'!B33)</f>
        <v>下水道事業会計</v>
      </c>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IF('各会計、関係団体の財政状況及び健全化判断比率'!B36="","",'各会計、関係団体の財政状況及び健全化判断比率'!B36)</f>
        <v>温泉供給事業特別会計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津軽広域水道企業団津軽事業部</v>
      </c>
      <c r="BZ36" s="424"/>
      <c r="CA36" s="424"/>
      <c r="CB36" s="424"/>
      <c r="CC36" s="424"/>
      <c r="CD36" s="424"/>
      <c r="CE36" s="424"/>
      <c r="CF36" s="424"/>
      <c r="CG36" s="424"/>
      <c r="CH36" s="424"/>
      <c r="CI36" s="424"/>
      <c r="CJ36" s="424"/>
      <c r="CK36" s="424"/>
      <c r="CL36" s="424"/>
      <c r="CM36" s="424"/>
      <c r="CN36" s="214"/>
      <c r="CO36" s="425">
        <f t="shared" si="3"/>
        <v>25</v>
      </c>
      <c r="CP36" s="425"/>
      <c r="CQ36" s="424" t="str">
        <f>IF('各会計、関係団体の財政状況及び健全化判断比率'!BS9="","",'各会計、関係団体の財政状況及び健全化判断比率'!BS9)</f>
        <v>津軽こみせ株式会社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津軽広域連合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青森県後期高齢者医療広域連合（一般会計）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青森県後期高齢者医療広域連合（特別会計）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青森県市町村総合事務組合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20</v>
      </c>
      <c r="BX41" s="425"/>
      <c r="BY41" s="424" t="str">
        <f>IF('各会計、関係団体の財政状況及び健全化判断比率'!B75="","",'各会計、関係団体の財政状況及び健全化判断比率'!B75)</f>
        <v>青森県市町村職員退職手当組合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21</v>
      </c>
      <c r="BX42" s="425"/>
      <c r="BY42" s="424" t="str">
        <f>IF('各会計、関係団体の財政状況及び健全化判断比率'!B76="","",'各会計、関係団体の財政状況及び健全化判断比率'!B76)</f>
        <v>青森県市長会館管理組合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22</v>
      </c>
      <c r="BX43" s="425"/>
      <c r="BY43" s="424" t="str">
        <f>IF('各会計、関係団体の財政状況及び健全化判断比率'!B77="","",'各会計、関係団体の財政状況及び健全化判断比率'!B77)</f>
        <v>青森県交通災害共済組合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dgFUPto879HolkP9yKXNSTJzaRSZqjL/3Or+3LaLMPunUG78LQ6Th/ZTT91obejPcsacQMzCHUCunZ9QWbbVNQ==" saltValue="glvy7g+l1SD9lgid6TP8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7" zoomScale="55" zoomScaleNormal="55" zoomScaleSheetLayoutView="100" workbookViewId="0">
      <selection activeCell="W15" sqref="W15:AB1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562</v>
      </c>
      <c r="D34" s="1248"/>
      <c r="E34" s="1249"/>
      <c r="F34" s="32" t="s">
        <v>563</v>
      </c>
      <c r="G34" s="33" t="s">
        <v>564</v>
      </c>
      <c r="H34" s="33" t="s">
        <v>565</v>
      </c>
      <c r="I34" s="33" t="s">
        <v>566</v>
      </c>
      <c r="J34" s="34" t="s">
        <v>567</v>
      </c>
      <c r="K34" s="22"/>
      <c r="L34" s="22"/>
      <c r="M34" s="22"/>
      <c r="N34" s="22"/>
      <c r="O34" s="22"/>
      <c r="P34" s="22"/>
    </row>
    <row r="35" spans="1:16" ht="39" customHeight="1" x14ac:dyDescent="0.15">
      <c r="A35" s="22"/>
      <c r="B35" s="35"/>
      <c r="C35" s="1242" t="s">
        <v>568</v>
      </c>
      <c r="D35" s="1243"/>
      <c r="E35" s="1244"/>
      <c r="F35" s="36">
        <v>10.8</v>
      </c>
      <c r="G35" s="37">
        <v>9.32</v>
      </c>
      <c r="H35" s="37">
        <v>8.49</v>
      </c>
      <c r="I35" s="37">
        <v>9.2100000000000009</v>
      </c>
      <c r="J35" s="38">
        <v>10.19</v>
      </c>
      <c r="K35" s="22"/>
      <c r="L35" s="22"/>
      <c r="M35" s="22"/>
      <c r="N35" s="22"/>
      <c r="O35" s="22"/>
      <c r="P35" s="22"/>
    </row>
    <row r="36" spans="1:16" ht="39" customHeight="1" x14ac:dyDescent="0.15">
      <c r="A36" s="22"/>
      <c r="B36" s="35"/>
      <c r="C36" s="1242" t="s">
        <v>569</v>
      </c>
      <c r="D36" s="1243"/>
      <c r="E36" s="1244"/>
      <c r="F36" s="36">
        <v>5.1100000000000003</v>
      </c>
      <c r="G36" s="37">
        <v>2.83</v>
      </c>
      <c r="H36" s="37">
        <v>3.08</v>
      </c>
      <c r="I36" s="37">
        <v>3.51</v>
      </c>
      <c r="J36" s="38">
        <v>4.8499999999999996</v>
      </c>
      <c r="K36" s="22"/>
      <c r="L36" s="22"/>
      <c r="M36" s="22"/>
      <c r="N36" s="22"/>
      <c r="O36" s="22"/>
      <c r="P36" s="22"/>
    </row>
    <row r="37" spans="1:16" ht="39" customHeight="1" x14ac:dyDescent="0.15">
      <c r="A37" s="22"/>
      <c r="B37" s="35"/>
      <c r="C37" s="1242" t="s">
        <v>570</v>
      </c>
      <c r="D37" s="1243"/>
      <c r="E37" s="1244"/>
      <c r="F37" s="36">
        <v>1.07</v>
      </c>
      <c r="G37" s="37">
        <v>1.72</v>
      </c>
      <c r="H37" s="37">
        <v>2.46</v>
      </c>
      <c r="I37" s="37">
        <v>3.28</v>
      </c>
      <c r="J37" s="38">
        <v>3.82</v>
      </c>
      <c r="K37" s="22"/>
      <c r="L37" s="22"/>
      <c r="M37" s="22"/>
      <c r="N37" s="22"/>
      <c r="O37" s="22"/>
      <c r="P37" s="22"/>
    </row>
    <row r="38" spans="1:16" ht="39" customHeight="1" x14ac:dyDescent="0.15">
      <c r="A38" s="22"/>
      <c r="B38" s="35"/>
      <c r="C38" s="1242" t="s">
        <v>571</v>
      </c>
      <c r="D38" s="1243"/>
      <c r="E38" s="1244"/>
      <c r="F38" s="36">
        <v>1.01</v>
      </c>
      <c r="G38" s="37">
        <v>0.85</v>
      </c>
      <c r="H38" s="37">
        <v>2.0299999999999998</v>
      </c>
      <c r="I38" s="37">
        <v>2.83</v>
      </c>
      <c r="J38" s="38">
        <v>2.8</v>
      </c>
      <c r="K38" s="22"/>
      <c r="L38" s="22"/>
      <c r="M38" s="22"/>
      <c r="N38" s="22"/>
      <c r="O38" s="22"/>
      <c r="P38" s="22"/>
    </row>
    <row r="39" spans="1:16" ht="39" customHeight="1" x14ac:dyDescent="0.15">
      <c r="A39" s="22"/>
      <c r="B39" s="35"/>
      <c r="C39" s="1242" t="s">
        <v>572</v>
      </c>
      <c r="D39" s="1243"/>
      <c r="E39" s="1244"/>
      <c r="F39" s="36">
        <v>1.32</v>
      </c>
      <c r="G39" s="37">
        <v>2.31</v>
      </c>
      <c r="H39" s="37">
        <v>2.02</v>
      </c>
      <c r="I39" s="37">
        <v>2.2200000000000002</v>
      </c>
      <c r="J39" s="38">
        <v>1.52</v>
      </c>
      <c r="K39" s="22"/>
      <c r="L39" s="22"/>
      <c r="M39" s="22"/>
      <c r="N39" s="22"/>
      <c r="O39" s="22"/>
      <c r="P39" s="22"/>
    </row>
    <row r="40" spans="1:16" ht="39" customHeight="1" x14ac:dyDescent="0.15">
      <c r="A40" s="22"/>
      <c r="B40" s="35"/>
      <c r="C40" s="1242" t="s">
        <v>573</v>
      </c>
      <c r="D40" s="1243"/>
      <c r="E40" s="1244"/>
      <c r="F40" s="36">
        <v>0</v>
      </c>
      <c r="G40" s="37">
        <v>0.06</v>
      </c>
      <c r="H40" s="37">
        <v>0.12</v>
      </c>
      <c r="I40" s="37">
        <v>0.15</v>
      </c>
      <c r="J40" s="38">
        <v>0.23</v>
      </c>
      <c r="K40" s="22"/>
      <c r="L40" s="22"/>
      <c r="M40" s="22"/>
      <c r="N40" s="22"/>
      <c r="O40" s="22"/>
      <c r="P40" s="22"/>
    </row>
    <row r="41" spans="1:16" ht="39" customHeight="1" x14ac:dyDescent="0.15">
      <c r="A41" s="22"/>
      <c r="B41" s="35"/>
      <c r="C41" s="1242" t="s">
        <v>574</v>
      </c>
      <c r="D41" s="1243"/>
      <c r="E41" s="1244"/>
      <c r="F41" s="36">
        <v>0.03</v>
      </c>
      <c r="G41" s="37">
        <v>0.05</v>
      </c>
      <c r="H41" s="37">
        <v>0.1</v>
      </c>
      <c r="I41" s="37">
        <v>0.12</v>
      </c>
      <c r="J41" s="38">
        <v>0.15</v>
      </c>
      <c r="K41" s="22"/>
      <c r="L41" s="22"/>
      <c r="M41" s="22"/>
      <c r="N41" s="22"/>
      <c r="O41" s="22"/>
      <c r="P41" s="22"/>
    </row>
    <row r="42" spans="1:16" ht="39" customHeight="1" x14ac:dyDescent="0.15">
      <c r="A42" s="22"/>
      <c r="B42" s="39"/>
      <c r="C42" s="1242" t="s">
        <v>575</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576</v>
      </c>
      <c r="D43" s="1246"/>
      <c r="E43" s="1247"/>
      <c r="F43" s="41">
        <v>0.09</v>
      </c>
      <c r="G43" s="42">
        <v>0.1</v>
      </c>
      <c r="H43" s="42">
        <v>0.11</v>
      </c>
      <c r="I43" s="42">
        <v>0.08</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d4Iirt6aTbhBXqGO25cM8uthByHlBASzpGriUT5BOy3HcUcVAYKakte4c2tR1kVnT+d3s/eFgNnaY//rFUJFQ==" saltValue="1LPcbaGvTb90P2XGoA1s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8" zoomScale="55" zoomScaleNormal="55" zoomScaleSheetLayoutView="55" workbookViewId="0">
      <selection activeCell="W15" sqref="W15:AB1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2162</v>
      </c>
      <c r="L45" s="60">
        <v>2106</v>
      </c>
      <c r="M45" s="60">
        <v>1792</v>
      </c>
      <c r="N45" s="60">
        <v>1708</v>
      </c>
      <c r="O45" s="61">
        <v>1622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15">
      <c r="A48" s="48"/>
      <c r="B48" s="1270"/>
      <c r="C48" s="1271"/>
      <c r="D48" s="62"/>
      <c r="E48" s="1252" t="s">
        <v>15</v>
      </c>
      <c r="F48" s="1252"/>
      <c r="G48" s="1252"/>
      <c r="H48" s="1252"/>
      <c r="I48" s="1252"/>
      <c r="J48" s="1253"/>
      <c r="K48" s="63">
        <v>854</v>
      </c>
      <c r="L48" s="64">
        <v>698</v>
      </c>
      <c r="M48" s="64">
        <v>733</v>
      </c>
      <c r="N48" s="64">
        <v>746</v>
      </c>
      <c r="O48" s="65">
        <v>683</v>
      </c>
      <c r="P48" s="48"/>
      <c r="Q48" s="48"/>
      <c r="R48" s="48"/>
      <c r="S48" s="48"/>
      <c r="T48" s="48"/>
      <c r="U48" s="48"/>
    </row>
    <row r="49" spans="1:21" ht="30.75" customHeight="1" x14ac:dyDescent="0.15">
      <c r="A49" s="48"/>
      <c r="B49" s="1270"/>
      <c r="C49" s="1271"/>
      <c r="D49" s="62"/>
      <c r="E49" s="1252" t="s">
        <v>16</v>
      </c>
      <c r="F49" s="1252"/>
      <c r="G49" s="1252"/>
      <c r="H49" s="1252"/>
      <c r="I49" s="1252"/>
      <c r="J49" s="1253"/>
      <c r="K49" s="63">
        <v>21</v>
      </c>
      <c r="L49" s="64">
        <v>39</v>
      </c>
      <c r="M49" s="64">
        <v>55</v>
      </c>
      <c r="N49" s="64">
        <v>56</v>
      </c>
      <c r="O49" s="65">
        <v>55</v>
      </c>
      <c r="P49" s="48"/>
      <c r="Q49" s="48"/>
      <c r="R49" s="48"/>
      <c r="S49" s="48"/>
      <c r="T49" s="48"/>
      <c r="U49" s="48"/>
    </row>
    <row r="50" spans="1:21" ht="30.75" customHeight="1" x14ac:dyDescent="0.15">
      <c r="A50" s="48"/>
      <c r="B50" s="1270"/>
      <c r="C50" s="1271"/>
      <c r="D50" s="62"/>
      <c r="E50" s="1252" t="s">
        <v>17</v>
      </c>
      <c r="F50" s="1252"/>
      <c r="G50" s="1252"/>
      <c r="H50" s="1252"/>
      <c r="I50" s="1252"/>
      <c r="J50" s="1253"/>
      <c r="K50" s="63">
        <v>8</v>
      </c>
      <c r="L50" s="64">
        <v>6</v>
      </c>
      <c r="M50" s="64">
        <v>5</v>
      </c>
      <c r="N50" s="64">
        <v>5</v>
      </c>
      <c r="O50" s="65">
        <v>5</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t="s">
        <v>516</v>
      </c>
      <c r="O51" s="65" t="s">
        <v>516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1297</v>
      </c>
      <c r="L52" s="64">
        <v>1256</v>
      </c>
      <c r="M52" s="64">
        <v>1207</v>
      </c>
      <c r="N52" s="64">
        <v>1175</v>
      </c>
      <c r="O52" s="65">
        <v>1105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1748</v>
      </c>
      <c r="L53" s="69">
        <v>1593</v>
      </c>
      <c r="M53" s="69">
        <v>1378</v>
      </c>
      <c r="N53" s="69">
        <v>1340</v>
      </c>
      <c r="O53" s="70">
        <v>1260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oSunwLd/NW/3mpkOaxwT3qEhmnSrUH07TovnWfggBn/MWAmeyLRnny+QAM0mL6/V4NHqvQkw8BfZoQrd9eBSQ==" saltValue="3DOxHOLJXLkKo1kCeJSn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3" zoomScale="55" zoomScaleNormal="55" zoomScaleSheetLayoutView="100" workbookViewId="0">
      <selection activeCell="W15" sqref="W15:AB1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88" t="s">
        <v>30</v>
      </c>
      <c r="C41" s="1289"/>
      <c r="D41" s="102"/>
      <c r="E41" s="1290" t="s">
        <v>31</v>
      </c>
      <c r="F41" s="1290"/>
      <c r="G41" s="1290"/>
      <c r="H41" s="1291"/>
      <c r="I41" s="103">
        <v>14921</v>
      </c>
      <c r="J41" s="104">
        <v>13722</v>
      </c>
      <c r="K41" s="104">
        <v>12800</v>
      </c>
      <c r="L41" s="104">
        <v>12269</v>
      </c>
      <c r="M41" s="105">
        <v>12718</v>
      </c>
    </row>
    <row r="42" spans="2:13" ht="27.75" customHeight="1" x14ac:dyDescent="0.15">
      <c r="B42" s="1278"/>
      <c r="C42" s="1279"/>
      <c r="D42" s="106"/>
      <c r="E42" s="1282" t="s">
        <v>32</v>
      </c>
      <c r="F42" s="1282"/>
      <c r="G42" s="1282"/>
      <c r="H42" s="1283"/>
      <c r="I42" s="107">
        <v>23</v>
      </c>
      <c r="J42" s="108">
        <v>17</v>
      </c>
      <c r="K42" s="108">
        <v>12</v>
      </c>
      <c r="L42" s="108">
        <v>7</v>
      </c>
      <c r="M42" s="109">
        <v>2</v>
      </c>
    </row>
    <row r="43" spans="2:13" ht="27.75" customHeight="1" x14ac:dyDescent="0.15">
      <c r="B43" s="1278"/>
      <c r="C43" s="1279"/>
      <c r="D43" s="106"/>
      <c r="E43" s="1282" t="s">
        <v>33</v>
      </c>
      <c r="F43" s="1282"/>
      <c r="G43" s="1282"/>
      <c r="H43" s="1283"/>
      <c r="I43" s="107">
        <v>8707</v>
      </c>
      <c r="J43" s="108">
        <v>7446</v>
      </c>
      <c r="K43" s="108">
        <v>6876</v>
      </c>
      <c r="L43" s="108">
        <v>5922</v>
      </c>
      <c r="M43" s="109">
        <v>5436</v>
      </c>
    </row>
    <row r="44" spans="2:13" ht="27.75" customHeight="1" x14ac:dyDescent="0.15">
      <c r="B44" s="1278"/>
      <c r="C44" s="1279"/>
      <c r="D44" s="106"/>
      <c r="E44" s="1282" t="s">
        <v>34</v>
      </c>
      <c r="F44" s="1282"/>
      <c r="G44" s="1282"/>
      <c r="H44" s="1283"/>
      <c r="I44" s="107">
        <v>473</v>
      </c>
      <c r="J44" s="108">
        <v>430</v>
      </c>
      <c r="K44" s="108">
        <v>409</v>
      </c>
      <c r="L44" s="108">
        <v>419</v>
      </c>
      <c r="M44" s="109">
        <v>389</v>
      </c>
    </row>
    <row r="45" spans="2:13" ht="27.75" customHeight="1" x14ac:dyDescent="0.15">
      <c r="B45" s="1278"/>
      <c r="C45" s="1279"/>
      <c r="D45" s="106"/>
      <c r="E45" s="1282" t="s">
        <v>35</v>
      </c>
      <c r="F45" s="1282"/>
      <c r="G45" s="1282"/>
      <c r="H45" s="1283"/>
      <c r="I45" s="107">
        <v>1993</v>
      </c>
      <c r="J45" s="108">
        <v>1830</v>
      </c>
      <c r="K45" s="108">
        <v>1708</v>
      </c>
      <c r="L45" s="108">
        <v>1476</v>
      </c>
      <c r="M45" s="109">
        <v>1341</v>
      </c>
    </row>
    <row r="46" spans="2:13" ht="27.75" customHeight="1" x14ac:dyDescent="0.15">
      <c r="B46" s="1278"/>
      <c r="C46" s="1279"/>
      <c r="D46" s="110"/>
      <c r="E46" s="1282" t="s">
        <v>36</v>
      </c>
      <c r="F46" s="1282"/>
      <c r="G46" s="1282"/>
      <c r="H46" s="1283"/>
      <c r="I46" s="107" t="s">
        <v>516</v>
      </c>
      <c r="J46" s="108" t="s">
        <v>516</v>
      </c>
      <c r="K46" s="108" t="s">
        <v>516</v>
      </c>
      <c r="L46" s="108" t="s">
        <v>516</v>
      </c>
      <c r="M46" s="109" t="s">
        <v>516</v>
      </c>
    </row>
    <row r="47" spans="2:13" ht="27.75" customHeight="1" x14ac:dyDescent="0.15">
      <c r="B47" s="1278"/>
      <c r="C47" s="1279"/>
      <c r="D47" s="111"/>
      <c r="E47" s="1292" t="s">
        <v>37</v>
      </c>
      <c r="F47" s="1293"/>
      <c r="G47" s="1293"/>
      <c r="H47" s="1294"/>
      <c r="I47" s="107" t="s">
        <v>516</v>
      </c>
      <c r="J47" s="108" t="s">
        <v>516</v>
      </c>
      <c r="K47" s="108" t="s">
        <v>516</v>
      </c>
      <c r="L47" s="108" t="s">
        <v>516</v>
      </c>
      <c r="M47" s="109" t="s">
        <v>516</v>
      </c>
    </row>
    <row r="48" spans="2:13" ht="27.75" customHeight="1" x14ac:dyDescent="0.15">
      <c r="B48" s="1278"/>
      <c r="C48" s="1279"/>
      <c r="D48" s="106"/>
      <c r="E48" s="1282" t="s">
        <v>38</v>
      </c>
      <c r="F48" s="1282"/>
      <c r="G48" s="1282"/>
      <c r="H48" s="1283"/>
      <c r="I48" s="107" t="s">
        <v>516</v>
      </c>
      <c r="J48" s="108" t="s">
        <v>516</v>
      </c>
      <c r="K48" s="108" t="s">
        <v>516</v>
      </c>
      <c r="L48" s="108" t="s">
        <v>516</v>
      </c>
      <c r="M48" s="109" t="s">
        <v>516</v>
      </c>
    </row>
    <row r="49" spans="2:13" ht="27.75" customHeight="1" x14ac:dyDescent="0.15">
      <c r="B49" s="1280"/>
      <c r="C49" s="1281"/>
      <c r="D49" s="106"/>
      <c r="E49" s="1282" t="s">
        <v>39</v>
      </c>
      <c r="F49" s="1282"/>
      <c r="G49" s="1282"/>
      <c r="H49" s="1283"/>
      <c r="I49" s="107" t="s">
        <v>516</v>
      </c>
      <c r="J49" s="108" t="s">
        <v>516</v>
      </c>
      <c r="K49" s="108" t="s">
        <v>516</v>
      </c>
      <c r="L49" s="108" t="s">
        <v>516</v>
      </c>
      <c r="M49" s="109" t="s">
        <v>516</v>
      </c>
    </row>
    <row r="50" spans="2:13" ht="27.75" customHeight="1" x14ac:dyDescent="0.15">
      <c r="B50" s="1276" t="s">
        <v>40</v>
      </c>
      <c r="C50" s="1277"/>
      <c r="D50" s="112"/>
      <c r="E50" s="1282" t="s">
        <v>41</v>
      </c>
      <c r="F50" s="1282"/>
      <c r="G50" s="1282"/>
      <c r="H50" s="1283"/>
      <c r="I50" s="107">
        <v>1203</v>
      </c>
      <c r="J50" s="108">
        <v>1384</v>
      </c>
      <c r="K50" s="108">
        <v>1636</v>
      </c>
      <c r="L50" s="108">
        <v>1878</v>
      </c>
      <c r="M50" s="109">
        <v>2260</v>
      </c>
    </row>
    <row r="51" spans="2:13" ht="27.75" customHeight="1" x14ac:dyDescent="0.15">
      <c r="B51" s="1278"/>
      <c r="C51" s="1279"/>
      <c r="D51" s="106"/>
      <c r="E51" s="1282" t="s">
        <v>42</v>
      </c>
      <c r="F51" s="1282"/>
      <c r="G51" s="1282"/>
      <c r="H51" s="1283"/>
      <c r="I51" s="107">
        <v>96</v>
      </c>
      <c r="J51" s="108">
        <v>86</v>
      </c>
      <c r="K51" s="108">
        <v>105</v>
      </c>
      <c r="L51" s="108">
        <v>88</v>
      </c>
      <c r="M51" s="109">
        <v>35</v>
      </c>
    </row>
    <row r="52" spans="2:13" ht="27.75" customHeight="1" x14ac:dyDescent="0.15">
      <c r="B52" s="1280"/>
      <c r="C52" s="1281"/>
      <c r="D52" s="106"/>
      <c r="E52" s="1282" t="s">
        <v>43</v>
      </c>
      <c r="F52" s="1282"/>
      <c r="G52" s="1282"/>
      <c r="H52" s="1283"/>
      <c r="I52" s="107">
        <v>13228</v>
      </c>
      <c r="J52" s="108">
        <v>12652</v>
      </c>
      <c r="K52" s="108">
        <v>11980</v>
      </c>
      <c r="L52" s="108">
        <v>11890</v>
      </c>
      <c r="M52" s="109">
        <v>12200</v>
      </c>
    </row>
    <row r="53" spans="2:13" ht="27.75" customHeight="1" thickBot="1" x14ac:dyDescent="0.2">
      <c r="B53" s="1284" t="s">
        <v>44</v>
      </c>
      <c r="C53" s="1285"/>
      <c r="D53" s="113"/>
      <c r="E53" s="1286" t="s">
        <v>45</v>
      </c>
      <c r="F53" s="1286"/>
      <c r="G53" s="1286"/>
      <c r="H53" s="1287"/>
      <c r="I53" s="114">
        <v>11590</v>
      </c>
      <c r="J53" s="115">
        <v>9324</v>
      </c>
      <c r="K53" s="115">
        <v>8085</v>
      </c>
      <c r="L53" s="115">
        <v>6237</v>
      </c>
      <c r="M53" s="116">
        <v>5391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CqqyS8J6WnUOgp3WlZzcTkeol25T3sUd/7tWhjrCWsHTKNzZv2H4J0kthdVRfiNkXu5PJUFFEP0JoaNnE7Y0A==" saltValue="HoU+tC8iSuJ/RxpZnqZG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55" zoomScaleNormal="55" zoomScaleSheetLayoutView="100" workbookViewId="0">
      <selection activeCell="W15" sqref="W15:AB1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956</v>
      </c>
      <c r="G55" s="128">
        <v>996</v>
      </c>
      <c r="H55" s="129">
        <v>1153</v>
      </c>
    </row>
    <row r="56" spans="2:8" ht="52.5" customHeight="1" x14ac:dyDescent="0.15">
      <c r="B56" s="130"/>
      <c r="C56" s="1305" t="s">
        <v>49</v>
      </c>
      <c r="D56" s="1305"/>
      <c r="E56" s="1306"/>
      <c r="F56" s="131">
        <v>7</v>
      </c>
      <c r="G56" s="131">
        <v>7</v>
      </c>
      <c r="H56" s="132">
        <v>7</v>
      </c>
    </row>
    <row r="57" spans="2:8" ht="53.25" customHeight="1" x14ac:dyDescent="0.15">
      <c r="B57" s="130"/>
      <c r="C57" s="1307" t="s">
        <v>50</v>
      </c>
      <c r="D57" s="1307"/>
      <c r="E57" s="1308"/>
      <c r="F57" s="133">
        <v>162</v>
      </c>
      <c r="G57" s="133">
        <v>187</v>
      </c>
      <c r="H57" s="134">
        <v>208</v>
      </c>
    </row>
    <row r="58" spans="2:8" ht="45.75" customHeight="1" x14ac:dyDescent="0.15">
      <c r="B58" s="135"/>
      <c r="C58" s="1295" t="s">
        <v>597</v>
      </c>
      <c r="D58" s="1296"/>
      <c r="E58" s="1297"/>
      <c r="F58" s="136">
        <v>61</v>
      </c>
      <c r="G58" s="136">
        <v>61</v>
      </c>
      <c r="H58" s="137">
        <v>61</v>
      </c>
    </row>
    <row r="59" spans="2:8" ht="45.75" customHeight="1" x14ac:dyDescent="0.15">
      <c r="B59" s="135"/>
      <c r="C59" s="1295" t="s">
        <v>598</v>
      </c>
      <c r="D59" s="1296"/>
      <c r="E59" s="1297"/>
      <c r="F59" s="136">
        <v>22</v>
      </c>
      <c r="G59" s="136">
        <v>33</v>
      </c>
      <c r="H59" s="137">
        <v>34</v>
      </c>
    </row>
    <row r="60" spans="2:8" ht="45.75" customHeight="1" x14ac:dyDescent="0.15">
      <c r="B60" s="135"/>
      <c r="C60" s="1295" t="s">
        <v>599</v>
      </c>
      <c r="D60" s="1296"/>
      <c r="E60" s="1297"/>
      <c r="F60" s="136">
        <v>19</v>
      </c>
      <c r="G60" s="136">
        <v>22</v>
      </c>
      <c r="H60" s="137">
        <v>24</v>
      </c>
    </row>
    <row r="61" spans="2:8" ht="45.75" customHeight="1" x14ac:dyDescent="0.15">
      <c r="B61" s="135"/>
      <c r="C61" s="1295" t="s">
        <v>601</v>
      </c>
      <c r="D61" s="1296"/>
      <c r="E61" s="1297"/>
      <c r="F61" s="136">
        <v>16</v>
      </c>
      <c r="G61" s="136">
        <v>17</v>
      </c>
      <c r="H61" s="137">
        <v>20</v>
      </c>
    </row>
    <row r="62" spans="2:8" ht="45.75" customHeight="1" thickBot="1" x14ac:dyDescent="0.2">
      <c r="B62" s="138"/>
      <c r="C62" s="1298" t="s">
        <v>600</v>
      </c>
      <c r="D62" s="1299"/>
      <c r="E62" s="1300"/>
      <c r="F62" s="139">
        <v>24</v>
      </c>
      <c r="G62" s="139">
        <v>22</v>
      </c>
      <c r="H62" s="140">
        <v>20</v>
      </c>
    </row>
    <row r="63" spans="2:8" ht="52.5" customHeight="1" thickBot="1" x14ac:dyDescent="0.2">
      <c r="B63" s="141"/>
      <c r="C63" s="1301" t="s">
        <v>51</v>
      </c>
      <c r="D63" s="1301"/>
      <c r="E63" s="1302"/>
      <c r="F63" s="142">
        <v>1124</v>
      </c>
      <c r="G63" s="142">
        <v>1190</v>
      </c>
      <c r="H63" s="143">
        <v>1368</v>
      </c>
    </row>
    <row r="64" spans="2:8" ht="15" customHeight="1" x14ac:dyDescent="0.15"/>
  </sheetData>
  <sheetProtection algorithmName="SHA-512" hashValue="0iFq46JzYOAKvuO+Q3kf5jbkBrh5L9/Dj2rBJjJcVR+TKbZhNG3GA/KuCoeBq49ZqYiofPi46atwznByx406Rw==" saltValue="BVRpPYVqBBOi24e3UUuK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2" t="s">
        <v>612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x14ac:dyDescent="0.15">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x14ac:dyDescent="0.15">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x14ac:dyDescent="0.15">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x14ac:dyDescent="0.15">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606</v>
      </c>
    </row>
    <row r="50" spans="1:109" ht="13.5" x14ac:dyDescent="0.15">
      <c r="B50" s="387"/>
      <c r="G50" s="1314"/>
      <c r="H50" s="1314"/>
      <c r="I50" s="1314"/>
      <c r="J50" s="1314"/>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x14ac:dyDescent="0.15">
      <c r="B51" s="387"/>
      <c r="G51" s="1320"/>
      <c r="H51" s="1320"/>
      <c r="I51" s="1321"/>
      <c r="J51" s="1321"/>
      <c r="K51" s="1313"/>
      <c r="L51" s="1313"/>
      <c r="M51" s="1313"/>
      <c r="N51" s="1313"/>
      <c r="AM51" s="394"/>
      <c r="AN51" s="1312" t="s">
        <v>605</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09">
        <v>148.30000000000001</v>
      </c>
      <c r="BQ51" s="1309"/>
      <c r="BR51" s="1309"/>
      <c r="BS51" s="1309"/>
      <c r="BT51" s="1309"/>
      <c r="BU51" s="1309"/>
      <c r="BV51" s="1309"/>
      <c r="BW51" s="1309"/>
      <c r="BX51" s="1309">
        <v>119.3</v>
      </c>
      <c r="BY51" s="1309"/>
      <c r="BZ51" s="1309"/>
      <c r="CA51" s="1309"/>
      <c r="CB51" s="1309"/>
      <c r="CC51" s="1309"/>
      <c r="CD51" s="1309"/>
      <c r="CE51" s="1309"/>
      <c r="CF51" s="1309">
        <v>104.1</v>
      </c>
      <c r="CG51" s="1309"/>
      <c r="CH51" s="1309"/>
      <c r="CI51" s="1309"/>
      <c r="CJ51" s="1309"/>
      <c r="CK51" s="1309"/>
      <c r="CL51" s="1309"/>
      <c r="CM51" s="1309"/>
      <c r="CN51" s="1309">
        <v>80.400000000000006</v>
      </c>
      <c r="CO51" s="1309"/>
      <c r="CP51" s="1309"/>
      <c r="CQ51" s="1309"/>
      <c r="CR51" s="1309"/>
      <c r="CS51" s="1309"/>
      <c r="CT51" s="1309"/>
      <c r="CU51" s="1309"/>
      <c r="CV51" s="1309">
        <v>70</v>
      </c>
      <c r="CW51" s="1309"/>
      <c r="CX51" s="1309"/>
      <c r="CY51" s="1309"/>
      <c r="CZ51" s="1309"/>
      <c r="DA51" s="1309"/>
      <c r="DB51" s="1309"/>
      <c r="DC51" s="1309"/>
    </row>
    <row r="52" spans="1:109" ht="13.5" x14ac:dyDescent="0.15">
      <c r="B52" s="387"/>
      <c r="G52" s="1320"/>
      <c r="H52" s="1320"/>
      <c r="I52" s="1321"/>
      <c r="J52" s="1321"/>
      <c r="K52" s="1313"/>
      <c r="L52" s="1313"/>
      <c r="M52" s="1313"/>
      <c r="N52" s="1313"/>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4"/>
      <c r="J53" s="1314"/>
      <c r="K53" s="1313"/>
      <c r="L53" s="1313"/>
      <c r="M53" s="1313"/>
      <c r="N53" s="1313"/>
      <c r="AM53" s="394"/>
      <c r="AN53" s="1312"/>
      <c r="AO53" s="1312"/>
      <c r="AP53" s="1312"/>
      <c r="AQ53" s="1312"/>
      <c r="AR53" s="1312"/>
      <c r="AS53" s="1312"/>
      <c r="AT53" s="1312"/>
      <c r="AU53" s="1312"/>
      <c r="AV53" s="1312"/>
      <c r="AW53" s="1312"/>
      <c r="AX53" s="1312"/>
      <c r="AY53" s="1312"/>
      <c r="AZ53" s="1312"/>
      <c r="BA53" s="1312"/>
      <c r="BB53" s="1312" t="s">
        <v>609</v>
      </c>
      <c r="BC53" s="1312"/>
      <c r="BD53" s="1312"/>
      <c r="BE53" s="1312"/>
      <c r="BF53" s="1312"/>
      <c r="BG53" s="1312"/>
      <c r="BH53" s="1312"/>
      <c r="BI53" s="1312"/>
      <c r="BJ53" s="1312"/>
      <c r="BK53" s="1312"/>
      <c r="BL53" s="1312"/>
      <c r="BM53" s="1312"/>
      <c r="BN53" s="1312"/>
      <c r="BO53" s="1312"/>
      <c r="BP53" s="1309">
        <v>53.1</v>
      </c>
      <c r="BQ53" s="1309"/>
      <c r="BR53" s="1309"/>
      <c r="BS53" s="1309"/>
      <c r="BT53" s="1309"/>
      <c r="BU53" s="1309"/>
      <c r="BV53" s="1309"/>
      <c r="BW53" s="1309"/>
      <c r="BX53" s="1309">
        <v>54.7</v>
      </c>
      <c r="BY53" s="1309"/>
      <c r="BZ53" s="1309"/>
      <c r="CA53" s="1309"/>
      <c r="CB53" s="1309"/>
      <c r="CC53" s="1309"/>
      <c r="CD53" s="1309"/>
      <c r="CE53" s="1309"/>
      <c r="CF53" s="1309">
        <v>56.5</v>
      </c>
      <c r="CG53" s="1309"/>
      <c r="CH53" s="1309"/>
      <c r="CI53" s="1309"/>
      <c r="CJ53" s="1309"/>
      <c r="CK53" s="1309"/>
      <c r="CL53" s="1309"/>
      <c r="CM53" s="1309"/>
      <c r="CN53" s="1309">
        <v>58.3</v>
      </c>
      <c r="CO53" s="1309"/>
      <c r="CP53" s="1309"/>
      <c r="CQ53" s="1309"/>
      <c r="CR53" s="1309"/>
      <c r="CS53" s="1309"/>
      <c r="CT53" s="1309"/>
      <c r="CU53" s="1309"/>
      <c r="CV53" s="1309">
        <v>59.6</v>
      </c>
      <c r="CW53" s="1309"/>
      <c r="CX53" s="1309"/>
      <c r="CY53" s="1309"/>
      <c r="CZ53" s="1309"/>
      <c r="DA53" s="1309"/>
      <c r="DB53" s="1309"/>
      <c r="DC53" s="1309"/>
    </row>
    <row r="54" spans="1:109" ht="13.5" x14ac:dyDescent="0.15">
      <c r="A54" s="402"/>
      <c r="B54" s="387"/>
      <c r="G54" s="1320"/>
      <c r="H54" s="1320"/>
      <c r="I54" s="1314"/>
      <c r="J54" s="1314"/>
      <c r="K54" s="1313"/>
      <c r="L54" s="1313"/>
      <c r="M54" s="1313"/>
      <c r="N54" s="1313"/>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4"/>
      <c r="H55" s="1314"/>
      <c r="I55" s="1314"/>
      <c r="J55" s="1314"/>
      <c r="K55" s="1313"/>
      <c r="L55" s="1313"/>
      <c r="M55" s="1313"/>
      <c r="N55" s="1313"/>
      <c r="AN55" s="1311" t="s">
        <v>604</v>
      </c>
      <c r="AO55" s="1311"/>
      <c r="AP55" s="1311"/>
      <c r="AQ55" s="1311"/>
      <c r="AR55" s="1311"/>
      <c r="AS55" s="1311"/>
      <c r="AT55" s="1311"/>
      <c r="AU55" s="1311"/>
      <c r="AV55" s="1311"/>
      <c r="AW55" s="1311"/>
      <c r="AX55" s="1311"/>
      <c r="AY55" s="1311"/>
      <c r="AZ55" s="1311"/>
      <c r="BA55" s="1311"/>
      <c r="BB55" s="1312" t="s">
        <v>603</v>
      </c>
      <c r="BC55" s="1312"/>
      <c r="BD55" s="1312"/>
      <c r="BE55" s="1312"/>
      <c r="BF55" s="1312"/>
      <c r="BG55" s="1312"/>
      <c r="BH55" s="1312"/>
      <c r="BI55" s="1312"/>
      <c r="BJ55" s="1312"/>
      <c r="BK55" s="1312"/>
      <c r="BL55" s="1312"/>
      <c r="BM55" s="1312"/>
      <c r="BN55" s="1312"/>
      <c r="BO55" s="1312"/>
      <c r="BP55" s="1309">
        <v>58.5</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ht="13.5" x14ac:dyDescent="0.15">
      <c r="A56" s="402"/>
      <c r="B56" s="387"/>
      <c r="G56" s="1314"/>
      <c r="H56" s="1314"/>
      <c r="I56" s="1314"/>
      <c r="J56" s="1314"/>
      <c r="K56" s="1313"/>
      <c r="L56" s="1313"/>
      <c r="M56" s="1313"/>
      <c r="N56" s="1313"/>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4"/>
      <c r="H57" s="1314"/>
      <c r="I57" s="1315"/>
      <c r="J57" s="1315"/>
      <c r="K57" s="1313"/>
      <c r="L57" s="1313"/>
      <c r="M57" s="1313"/>
      <c r="N57" s="1313"/>
      <c r="AM57" s="386"/>
      <c r="AN57" s="1311"/>
      <c r="AO57" s="1311"/>
      <c r="AP57" s="1311"/>
      <c r="AQ57" s="1311"/>
      <c r="AR57" s="1311"/>
      <c r="AS57" s="1311"/>
      <c r="AT57" s="1311"/>
      <c r="AU57" s="1311"/>
      <c r="AV57" s="1311"/>
      <c r="AW57" s="1311"/>
      <c r="AX57" s="1311"/>
      <c r="AY57" s="1311"/>
      <c r="AZ57" s="1311"/>
      <c r="BA57" s="1311"/>
      <c r="BB57" s="1312" t="s">
        <v>609</v>
      </c>
      <c r="BC57" s="1312"/>
      <c r="BD57" s="1312"/>
      <c r="BE57" s="1312"/>
      <c r="BF57" s="1312"/>
      <c r="BG57" s="1312"/>
      <c r="BH57" s="1312"/>
      <c r="BI57" s="1312"/>
      <c r="BJ57" s="1312"/>
      <c r="BK57" s="1312"/>
      <c r="BL57" s="1312"/>
      <c r="BM57" s="1312"/>
      <c r="BN57" s="1312"/>
      <c r="BO57" s="1312"/>
      <c r="BP57" s="1309">
        <v>52.9</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13"/>
      <c r="DE57" s="408"/>
    </row>
    <row r="58" spans="1:109" s="402" customFormat="1" ht="13.5" x14ac:dyDescent="0.15">
      <c r="A58" s="386"/>
      <c r="B58" s="408"/>
      <c r="G58" s="1314"/>
      <c r="H58" s="1314"/>
      <c r="I58" s="1315"/>
      <c r="J58" s="1315"/>
      <c r="K58" s="1313"/>
      <c r="L58" s="1313"/>
      <c r="M58" s="1313"/>
      <c r="N58" s="1313"/>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608</v>
      </c>
    </row>
    <row r="64" spans="1:109" ht="13.5" x14ac:dyDescent="0.15">
      <c r="B64" s="387"/>
      <c r="G64" s="403"/>
      <c r="I64" s="405"/>
      <c r="J64" s="405"/>
      <c r="K64" s="405"/>
      <c r="L64" s="405"/>
      <c r="M64" s="405"/>
      <c r="N64" s="404"/>
      <c r="AM64" s="403"/>
      <c r="AN64" s="403" t="s">
        <v>607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2" t="s">
        <v>613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x14ac:dyDescent="0.15">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x14ac:dyDescent="0.15">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x14ac:dyDescent="0.15">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x14ac:dyDescent="0.15">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606</v>
      </c>
    </row>
    <row r="72" spans="2:107" ht="13.5" x14ac:dyDescent="0.15">
      <c r="B72" s="387"/>
      <c r="G72" s="1314"/>
      <c r="H72" s="1314"/>
      <c r="I72" s="1314"/>
      <c r="J72" s="1314"/>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605</v>
      </c>
      <c r="AO73" s="1312"/>
      <c r="AP73" s="1312"/>
      <c r="AQ73" s="1312"/>
      <c r="AR73" s="1312"/>
      <c r="AS73" s="1312"/>
      <c r="AT73" s="1312"/>
      <c r="AU73" s="1312"/>
      <c r="AV73" s="1312"/>
      <c r="AW73" s="1312"/>
      <c r="AX73" s="1312"/>
      <c r="AY73" s="1312"/>
      <c r="AZ73" s="1312"/>
      <c r="BA73" s="1312"/>
      <c r="BB73" s="1312" t="s">
        <v>603</v>
      </c>
      <c r="BC73" s="1312"/>
      <c r="BD73" s="1312"/>
      <c r="BE73" s="1312"/>
      <c r="BF73" s="1312"/>
      <c r="BG73" s="1312"/>
      <c r="BH73" s="1312"/>
      <c r="BI73" s="1312"/>
      <c r="BJ73" s="1312"/>
      <c r="BK73" s="1312"/>
      <c r="BL73" s="1312"/>
      <c r="BM73" s="1312"/>
      <c r="BN73" s="1312"/>
      <c r="BO73" s="1312"/>
      <c r="BP73" s="1309">
        <v>148.30000000000001</v>
      </c>
      <c r="BQ73" s="1309"/>
      <c r="BR73" s="1309"/>
      <c r="BS73" s="1309"/>
      <c r="BT73" s="1309"/>
      <c r="BU73" s="1309"/>
      <c r="BV73" s="1309"/>
      <c r="BW73" s="1309"/>
      <c r="BX73" s="1309">
        <v>119.3</v>
      </c>
      <c r="BY73" s="1309"/>
      <c r="BZ73" s="1309"/>
      <c r="CA73" s="1309"/>
      <c r="CB73" s="1309"/>
      <c r="CC73" s="1309"/>
      <c r="CD73" s="1309"/>
      <c r="CE73" s="1309"/>
      <c r="CF73" s="1309">
        <v>104.1</v>
      </c>
      <c r="CG73" s="1309"/>
      <c r="CH73" s="1309"/>
      <c r="CI73" s="1309"/>
      <c r="CJ73" s="1309"/>
      <c r="CK73" s="1309"/>
      <c r="CL73" s="1309"/>
      <c r="CM73" s="1309"/>
      <c r="CN73" s="1309">
        <v>80.400000000000006</v>
      </c>
      <c r="CO73" s="1309"/>
      <c r="CP73" s="1309"/>
      <c r="CQ73" s="1309"/>
      <c r="CR73" s="1309"/>
      <c r="CS73" s="1309"/>
      <c r="CT73" s="1309"/>
      <c r="CU73" s="1309"/>
      <c r="CV73" s="1309">
        <v>70</v>
      </c>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4"/>
      <c r="J75" s="1314"/>
      <c r="K75" s="1313"/>
      <c r="L75" s="1313"/>
      <c r="M75" s="1313"/>
      <c r="N75" s="1313"/>
      <c r="AM75" s="394"/>
      <c r="AN75" s="1312"/>
      <c r="AO75" s="1312"/>
      <c r="AP75" s="1312"/>
      <c r="AQ75" s="1312"/>
      <c r="AR75" s="1312"/>
      <c r="AS75" s="1312"/>
      <c r="AT75" s="1312"/>
      <c r="AU75" s="1312"/>
      <c r="AV75" s="1312"/>
      <c r="AW75" s="1312"/>
      <c r="AX75" s="1312"/>
      <c r="AY75" s="1312"/>
      <c r="AZ75" s="1312"/>
      <c r="BA75" s="1312"/>
      <c r="BB75" s="1312" t="s">
        <v>602</v>
      </c>
      <c r="BC75" s="1312"/>
      <c r="BD75" s="1312"/>
      <c r="BE75" s="1312"/>
      <c r="BF75" s="1312"/>
      <c r="BG75" s="1312"/>
      <c r="BH75" s="1312"/>
      <c r="BI75" s="1312"/>
      <c r="BJ75" s="1312"/>
      <c r="BK75" s="1312"/>
      <c r="BL75" s="1312"/>
      <c r="BM75" s="1312"/>
      <c r="BN75" s="1312"/>
      <c r="BO75" s="1312"/>
      <c r="BP75" s="1309">
        <v>22.4</v>
      </c>
      <c r="BQ75" s="1309"/>
      <c r="BR75" s="1309"/>
      <c r="BS75" s="1309"/>
      <c r="BT75" s="1309"/>
      <c r="BU75" s="1309"/>
      <c r="BV75" s="1309"/>
      <c r="BW75" s="1309"/>
      <c r="BX75" s="1309">
        <v>22</v>
      </c>
      <c r="BY75" s="1309"/>
      <c r="BZ75" s="1309"/>
      <c r="CA75" s="1309"/>
      <c r="CB75" s="1309"/>
      <c r="CC75" s="1309"/>
      <c r="CD75" s="1309"/>
      <c r="CE75" s="1309"/>
      <c r="CF75" s="1309">
        <v>20.100000000000001</v>
      </c>
      <c r="CG75" s="1309"/>
      <c r="CH75" s="1309"/>
      <c r="CI75" s="1309"/>
      <c r="CJ75" s="1309"/>
      <c r="CK75" s="1309"/>
      <c r="CL75" s="1309"/>
      <c r="CM75" s="1309"/>
      <c r="CN75" s="1309">
        <v>18.399999999999999</v>
      </c>
      <c r="CO75" s="1309"/>
      <c r="CP75" s="1309"/>
      <c r="CQ75" s="1309"/>
      <c r="CR75" s="1309"/>
      <c r="CS75" s="1309"/>
      <c r="CT75" s="1309"/>
      <c r="CU75" s="1309"/>
      <c r="CV75" s="1309">
        <v>17.100000000000001</v>
      </c>
      <c r="CW75" s="1309"/>
      <c r="CX75" s="1309"/>
      <c r="CY75" s="1309"/>
      <c r="CZ75" s="1309"/>
      <c r="DA75" s="1309"/>
      <c r="DB75" s="1309"/>
      <c r="DC75" s="1309"/>
    </row>
    <row r="76" spans="2:107" ht="13.5" x14ac:dyDescent="0.15">
      <c r="B76" s="387"/>
      <c r="G76" s="1320"/>
      <c r="H76" s="1320"/>
      <c r="I76" s="1314"/>
      <c r="J76" s="1314"/>
      <c r="K76" s="1313"/>
      <c r="L76" s="1313"/>
      <c r="M76" s="1313"/>
      <c r="N76" s="1313"/>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4"/>
      <c r="H77" s="1314"/>
      <c r="I77" s="1314"/>
      <c r="J77" s="1314"/>
      <c r="K77" s="1310"/>
      <c r="L77" s="1310"/>
      <c r="M77" s="1310"/>
      <c r="N77" s="1310"/>
      <c r="AN77" s="1311" t="s">
        <v>604</v>
      </c>
      <c r="AO77" s="1311"/>
      <c r="AP77" s="1311"/>
      <c r="AQ77" s="1311"/>
      <c r="AR77" s="1311"/>
      <c r="AS77" s="1311"/>
      <c r="AT77" s="1311"/>
      <c r="AU77" s="1311"/>
      <c r="AV77" s="1311"/>
      <c r="AW77" s="1311"/>
      <c r="AX77" s="1311"/>
      <c r="AY77" s="1311"/>
      <c r="AZ77" s="1311"/>
      <c r="BA77" s="1311"/>
      <c r="BB77" s="1312" t="s">
        <v>603</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ht="13.5" x14ac:dyDescent="0.15">
      <c r="B78" s="387"/>
      <c r="G78" s="1314"/>
      <c r="H78" s="1314"/>
      <c r="I78" s="1314"/>
      <c r="J78" s="1314"/>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4"/>
      <c r="H79" s="1314"/>
      <c r="I79" s="1315"/>
      <c r="J79" s="1315"/>
      <c r="K79" s="1316"/>
      <c r="L79" s="1316"/>
      <c r="M79" s="1316"/>
      <c r="N79" s="1316"/>
      <c r="AN79" s="1311"/>
      <c r="AO79" s="1311"/>
      <c r="AP79" s="1311"/>
      <c r="AQ79" s="1311"/>
      <c r="AR79" s="1311"/>
      <c r="AS79" s="1311"/>
      <c r="AT79" s="1311"/>
      <c r="AU79" s="1311"/>
      <c r="AV79" s="1311"/>
      <c r="AW79" s="1311"/>
      <c r="AX79" s="1311"/>
      <c r="AY79" s="1311"/>
      <c r="AZ79" s="1311"/>
      <c r="BA79" s="1311"/>
      <c r="BB79" s="1312" t="s">
        <v>602</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ht="13.5" x14ac:dyDescent="0.15">
      <c r="B80" s="387"/>
      <c r="G80" s="1314"/>
      <c r="H80" s="1314"/>
      <c r="I80" s="1315"/>
      <c r="J80" s="1315"/>
      <c r="K80" s="1316"/>
      <c r="L80" s="1316"/>
      <c r="M80" s="1316"/>
      <c r="N80" s="1316"/>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sk2HerBVwikld7iBRzE8sx00lgOXGY+4EGUXd5K6lSlZwGSaYR+8kvmeO9h6rgUY1xZjppx0oN2bJkU17A+gHQ==" saltValue="q6fXTfNDf6Hm7VwRhveZG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DR125"/>
  <sheetViews>
    <sheetView showGridLines="0" topLeftCell="C76" zoomScale="70" zoomScaleNormal="70" zoomScaleSheetLayoutView="70" workbookViewId="0">
      <selection activeCell="CN112" sqref="CN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Ji/d/jaLUnE+30fLLwoyyoLgkVjJG2EYyLVUwHJmrBsAjSwED1Zvxh/zrGGYvs24XRl1RFUbpJ0rayn++gwz3A==" saltValue="60zLDDX50KK6iHDWhcIo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DR125"/>
  <sheetViews>
    <sheetView showGridLines="0" zoomScale="70" zoomScaleNormal="70" zoomScaleSheetLayoutView="55" workbookViewId="0">
      <selection activeCell="BV13" sqref="BV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37Q7wIm1K+TwbL9Fccor6xVnOZ+yPd1h/FIb5Jmv4KM/Jyq9jgUVaXK8csyH5Ycpn5Av2O0ki4Lw/iIE2Lbq7w==" saltValue="TT82WoE5mTX9V/ENig6E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35522</v>
      </c>
      <c r="E3" s="162"/>
      <c r="F3" s="163">
        <v>85459</v>
      </c>
      <c r="G3" s="164"/>
      <c r="H3" s="165"/>
    </row>
    <row r="4" spans="1:8" x14ac:dyDescent="0.15">
      <c r="A4" s="166"/>
      <c r="B4" s="167"/>
      <c r="C4" s="168"/>
      <c r="D4" s="169">
        <v>10946</v>
      </c>
      <c r="E4" s="170"/>
      <c r="F4" s="171">
        <v>44378</v>
      </c>
      <c r="G4" s="172"/>
      <c r="H4" s="173"/>
    </row>
    <row r="5" spans="1:8" x14ac:dyDescent="0.15">
      <c r="A5" s="154" t="s">
        <v>549</v>
      </c>
      <c r="B5" s="159"/>
      <c r="C5" s="160"/>
      <c r="D5" s="161">
        <v>25182</v>
      </c>
      <c r="E5" s="162"/>
      <c r="F5" s="163">
        <v>83280</v>
      </c>
      <c r="G5" s="164"/>
      <c r="H5" s="165"/>
    </row>
    <row r="6" spans="1:8" x14ac:dyDescent="0.15">
      <c r="A6" s="166"/>
      <c r="B6" s="167"/>
      <c r="C6" s="168"/>
      <c r="D6" s="169">
        <v>7390</v>
      </c>
      <c r="E6" s="170"/>
      <c r="F6" s="171">
        <v>43123</v>
      </c>
      <c r="G6" s="172"/>
      <c r="H6" s="173"/>
    </row>
    <row r="7" spans="1:8" x14ac:dyDescent="0.15">
      <c r="A7" s="154" t="s">
        <v>550</v>
      </c>
      <c r="B7" s="159"/>
      <c r="C7" s="160"/>
      <c r="D7" s="161">
        <v>30025</v>
      </c>
      <c r="E7" s="162"/>
      <c r="F7" s="163">
        <v>88968</v>
      </c>
      <c r="G7" s="164"/>
      <c r="H7" s="165"/>
    </row>
    <row r="8" spans="1:8" x14ac:dyDescent="0.15">
      <c r="A8" s="166"/>
      <c r="B8" s="167"/>
      <c r="C8" s="168"/>
      <c r="D8" s="169">
        <v>14382</v>
      </c>
      <c r="E8" s="170"/>
      <c r="F8" s="171">
        <v>45482</v>
      </c>
      <c r="G8" s="172"/>
      <c r="H8" s="173"/>
    </row>
    <row r="9" spans="1:8" x14ac:dyDescent="0.15">
      <c r="A9" s="154" t="s">
        <v>551</v>
      </c>
      <c r="B9" s="159"/>
      <c r="C9" s="160"/>
      <c r="D9" s="161">
        <v>45053</v>
      </c>
      <c r="E9" s="162"/>
      <c r="F9" s="163">
        <v>85173</v>
      </c>
      <c r="G9" s="164"/>
      <c r="H9" s="165"/>
    </row>
    <row r="10" spans="1:8" x14ac:dyDescent="0.15">
      <c r="A10" s="166"/>
      <c r="B10" s="167"/>
      <c r="C10" s="168"/>
      <c r="D10" s="169">
        <v>16927</v>
      </c>
      <c r="E10" s="170"/>
      <c r="F10" s="171">
        <v>43913</v>
      </c>
      <c r="G10" s="172"/>
      <c r="H10" s="173"/>
    </row>
    <row r="11" spans="1:8" x14ac:dyDescent="0.15">
      <c r="A11" s="154" t="s">
        <v>552</v>
      </c>
      <c r="B11" s="159"/>
      <c r="C11" s="160"/>
      <c r="D11" s="161">
        <v>96485</v>
      </c>
      <c r="E11" s="162"/>
      <c r="F11" s="163">
        <v>94081</v>
      </c>
      <c r="G11" s="164"/>
      <c r="H11" s="165"/>
    </row>
    <row r="12" spans="1:8" x14ac:dyDescent="0.15">
      <c r="A12" s="166"/>
      <c r="B12" s="167"/>
      <c r="C12" s="174"/>
      <c r="D12" s="169">
        <v>32396</v>
      </c>
      <c r="E12" s="170"/>
      <c r="F12" s="171">
        <v>48949</v>
      </c>
      <c r="G12" s="172"/>
      <c r="H12" s="173"/>
    </row>
    <row r="13" spans="1:8" x14ac:dyDescent="0.15">
      <c r="A13" s="154"/>
      <c r="B13" s="159"/>
      <c r="C13" s="175"/>
      <c r="D13" s="176">
        <v>46453</v>
      </c>
      <c r="E13" s="177"/>
      <c r="F13" s="178">
        <v>87392</v>
      </c>
      <c r="G13" s="179"/>
      <c r="H13" s="165"/>
    </row>
    <row r="14" spans="1:8" x14ac:dyDescent="0.15">
      <c r="A14" s="166"/>
      <c r="B14" s="167"/>
      <c r="C14" s="168"/>
      <c r="D14" s="169">
        <v>16408</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5.12</v>
      </c>
      <c r="C19" s="180">
        <f>ROUND(VALUE(SUBSTITUTE(実質収支比率等に係る経年分析!G$48,"▲","-")),2)</f>
        <v>2.9</v>
      </c>
      <c r="D19" s="180">
        <f>ROUND(VALUE(SUBSTITUTE(実質収支比率等に係る経年分析!H$48,"▲","-")),2)</f>
        <v>3.21</v>
      </c>
      <c r="E19" s="180">
        <f>ROUND(VALUE(SUBSTITUTE(実質収支比率等に係る経年分析!I$48,"▲","-")),2)</f>
        <v>3.67</v>
      </c>
      <c r="F19" s="180">
        <f>ROUND(VALUE(SUBSTITUTE(実質収支比率等に係る経年分析!J$48,"▲","-")),2)</f>
        <v>5.09</v>
      </c>
    </row>
    <row r="20" spans="1:11" x14ac:dyDescent="0.15">
      <c r="A20" s="180" t="s">
        <v>55</v>
      </c>
      <c r="B20" s="180">
        <f>ROUND(VALUE(SUBSTITUTE(実質収支比率等に係る経年分析!F$47,"▲","-")),2)</f>
        <v>6.51</v>
      </c>
      <c r="C20" s="180">
        <f>ROUND(VALUE(SUBSTITUTE(実質収支比率等に係る経年分析!G$47,"▲","-")),2)</f>
        <v>9.11</v>
      </c>
      <c r="D20" s="180">
        <f>ROUND(VALUE(SUBSTITUTE(実質収支比率等に係る経年分析!H$47,"▲","-")),2)</f>
        <v>10.67</v>
      </c>
      <c r="E20" s="180">
        <f>ROUND(VALUE(SUBSTITUTE(実質収支比率等に係る経年分析!I$47,"▲","-")),2)</f>
        <v>11.17</v>
      </c>
      <c r="F20" s="180">
        <f>ROUND(VALUE(SUBSTITUTE(実質収支比率等に係る経年分析!J$47,"▲","-")),2)</f>
        <v>13.12</v>
      </c>
    </row>
    <row r="21" spans="1:11" x14ac:dyDescent="0.15">
      <c r="A21" s="180" t="s">
        <v>56</v>
      </c>
      <c r="B21" s="180">
        <f>IF(ISNUMBER(VALUE(SUBSTITUTE(実質収支比率等に係る経年分析!F$49,"▲","-"))),ROUND(VALUE(SUBSTITUTE(実質収支比率等に係る経年分析!F$49,"▲","-")),2),NA())</f>
        <v>2.36</v>
      </c>
      <c r="C21" s="180">
        <f>IF(ISNUMBER(VALUE(SUBSTITUTE(実質収支比率等に係る経年分析!G$49,"▲","-"))),ROUND(VALUE(SUBSTITUTE(実質収支比率等に係る経年分析!G$49,"▲","-")),2),NA())</f>
        <v>0.34</v>
      </c>
      <c r="D21" s="180">
        <f>IF(ISNUMBER(VALUE(SUBSTITUTE(実質収支比率等に係る経年分析!H$49,"▲","-"))),ROUND(VALUE(SUBSTITUTE(実質収支比率等に係る経年分析!H$49,"▲","-")),2),NA())</f>
        <v>1.75</v>
      </c>
      <c r="E21" s="180">
        <f>IF(ISNUMBER(VALUE(SUBSTITUTE(実質収支比率等に係る経年分析!I$49,"▲","-"))),ROUND(VALUE(SUBSTITUTE(実質収支比率等に係る経年分析!I$49,"▲","-")),2),NA())</f>
        <v>0.9</v>
      </c>
      <c r="F21" s="180">
        <f>IF(ISNUMBER(VALUE(SUBSTITUTE(実質収支比率等に係る経年分析!J$49,"▲","-"))),ROUND(VALUE(SUBSTITUTE(実質収支比率等に係る経年分析!J$49,"▲","-")),2),NA())</f>
        <v>3.16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温泉供給事業特別会計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15">
      <c r="A30" s="181" t="str">
        <f>IF(連結実質赤字比率に係る赤字・黒字の構成分析!C$40="",NA(),連結実質赤字比率に係る赤字・黒字の構成分析!C$40)</f>
        <v>姥懐霊園墓地特別会計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0.23</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2.2200000000000002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1.52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2.0299999999999998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2.8</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3.28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3.82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5.1100000000000003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4.8499999999999996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9.2100000000000009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10.19</v>
      </c>
    </row>
    <row r="36" spans="1:16" x14ac:dyDescent="0.15">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1.28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1.29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5.66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6.68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7.42</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1297</v>
      </c>
      <c r="E42" s="182"/>
      <c r="F42" s="182"/>
      <c r="G42" s="182">
        <f>'実質公債費比率（分子）の構造'!L$52</f>
        <v>1256</v>
      </c>
      <c r="H42" s="182"/>
      <c r="I42" s="182"/>
      <c r="J42" s="182">
        <f>'実質公債費比率（分子）の構造'!M$52</f>
        <v>1207</v>
      </c>
      <c r="K42" s="182"/>
      <c r="L42" s="182"/>
      <c r="M42" s="182">
        <f>'実質公債費比率（分子）の構造'!N$52</f>
        <v>1175</v>
      </c>
      <c r="N42" s="182"/>
      <c r="O42" s="182"/>
      <c r="P42" s="182">
        <f>'実質公債費比率（分子）の構造'!O$52</f>
        <v>1105</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v>
      </c>
      <c r="C44" s="182"/>
      <c r="D44" s="182"/>
      <c r="E44" s="182">
        <f>'実質公債費比率（分子）の構造'!L$50</f>
        <v>6</v>
      </c>
      <c r="F44" s="182"/>
      <c r="G44" s="182"/>
      <c r="H44" s="182">
        <f>'実質公債費比率（分子）の構造'!M$50</f>
        <v>5</v>
      </c>
      <c r="I44" s="182"/>
      <c r="J44" s="182"/>
      <c r="K44" s="182">
        <f>'実質公債費比率（分子）の構造'!N$50</f>
        <v>5</v>
      </c>
      <c r="L44" s="182"/>
      <c r="M44" s="182"/>
      <c r="N44" s="182">
        <f>'実質公債費比率（分子）の構造'!O$50</f>
        <v>5</v>
      </c>
      <c r="O44" s="182"/>
      <c r="P44" s="182"/>
    </row>
    <row r="45" spans="1:16" x14ac:dyDescent="0.15">
      <c r="A45" s="182" t="s">
        <v>66</v>
      </c>
      <c r="B45" s="182">
        <f>'実質公債費比率（分子）の構造'!K$49</f>
        <v>21</v>
      </c>
      <c r="C45" s="182"/>
      <c r="D45" s="182"/>
      <c r="E45" s="182">
        <f>'実質公債費比率（分子）の構造'!L$49</f>
        <v>39</v>
      </c>
      <c r="F45" s="182"/>
      <c r="G45" s="182"/>
      <c r="H45" s="182">
        <f>'実質公債費比率（分子）の構造'!M$49</f>
        <v>55</v>
      </c>
      <c r="I45" s="182"/>
      <c r="J45" s="182"/>
      <c r="K45" s="182">
        <f>'実質公債費比率（分子）の構造'!N$49</f>
        <v>56</v>
      </c>
      <c r="L45" s="182"/>
      <c r="M45" s="182"/>
      <c r="N45" s="182">
        <f>'実質公債費比率（分子）の構造'!O$49</f>
        <v>55</v>
      </c>
      <c r="O45" s="182"/>
      <c r="P45" s="182"/>
    </row>
    <row r="46" spans="1:16" x14ac:dyDescent="0.15">
      <c r="A46" s="182" t="s">
        <v>67</v>
      </c>
      <c r="B46" s="182">
        <f>'実質公債費比率（分子）の構造'!K$48</f>
        <v>854</v>
      </c>
      <c r="C46" s="182"/>
      <c r="D46" s="182"/>
      <c r="E46" s="182">
        <f>'実質公債費比率（分子）の構造'!L$48</f>
        <v>698</v>
      </c>
      <c r="F46" s="182"/>
      <c r="G46" s="182"/>
      <c r="H46" s="182">
        <f>'実質公債費比率（分子）の構造'!M$48</f>
        <v>733</v>
      </c>
      <c r="I46" s="182"/>
      <c r="J46" s="182"/>
      <c r="K46" s="182">
        <f>'実質公債費比率（分子）の構造'!N$48</f>
        <v>746</v>
      </c>
      <c r="L46" s="182"/>
      <c r="M46" s="182"/>
      <c r="N46" s="182">
        <f>'実質公債費比率（分子）の構造'!O$48</f>
        <v>683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2162</v>
      </c>
      <c r="C49" s="182"/>
      <c r="D49" s="182"/>
      <c r="E49" s="182">
        <f>'実質公債費比率（分子）の構造'!L$45</f>
        <v>2106</v>
      </c>
      <c r="F49" s="182"/>
      <c r="G49" s="182"/>
      <c r="H49" s="182">
        <f>'実質公債費比率（分子）の構造'!M$45</f>
        <v>1792</v>
      </c>
      <c r="I49" s="182"/>
      <c r="J49" s="182"/>
      <c r="K49" s="182">
        <f>'実質公債費比率（分子）の構造'!N$45</f>
        <v>1708</v>
      </c>
      <c r="L49" s="182"/>
      <c r="M49" s="182"/>
      <c r="N49" s="182">
        <f>'実質公債費比率（分子）の構造'!O$45</f>
        <v>1622</v>
      </c>
      <c r="O49" s="182"/>
      <c r="P49" s="182"/>
    </row>
    <row r="50" spans="1:16" x14ac:dyDescent="0.15">
      <c r="A50" s="182" t="s">
        <v>71</v>
      </c>
      <c r="B50" s="182" t="e">
        <f>NA()</f>
        <v>#N/A</v>
      </c>
      <c r="C50" s="182">
        <f>IF(ISNUMBER('実質公債費比率（分子）の構造'!K$53),'実質公債費比率（分子）の構造'!K$53,NA())</f>
        <v>1748</v>
      </c>
      <c r="D50" s="182" t="e">
        <f>NA()</f>
        <v>#N/A</v>
      </c>
      <c r="E50" s="182" t="e">
        <f>NA()</f>
        <v>#N/A</v>
      </c>
      <c r="F50" s="182">
        <f>IF(ISNUMBER('実質公債費比率（分子）の構造'!L$53),'実質公債費比率（分子）の構造'!L$53,NA())</f>
        <v>1593</v>
      </c>
      <c r="G50" s="182" t="e">
        <f>NA()</f>
        <v>#N/A</v>
      </c>
      <c r="H50" s="182" t="e">
        <f>NA()</f>
        <v>#N/A</v>
      </c>
      <c r="I50" s="182">
        <f>IF(ISNUMBER('実質公債費比率（分子）の構造'!M$53),'実質公債費比率（分子）の構造'!M$53,NA())</f>
        <v>1378</v>
      </c>
      <c r="J50" s="182" t="e">
        <f>NA()</f>
        <v>#N/A</v>
      </c>
      <c r="K50" s="182" t="e">
        <f>NA()</f>
        <v>#N/A</v>
      </c>
      <c r="L50" s="182">
        <f>IF(ISNUMBER('実質公債費比率（分子）の構造'!N$53),'実質公債費比率（分子）の構造'!N$53,NA())</f>
        <v>1340</v>
      </c>
      <c r="M50" s="182" t="e">
        <f>NA()</f>
        <v>#N/A</v>
      </c>
      <c r="N50" s="182" t="e">
        <f>NA()</f>
        <v>#N/A</v>
      </c>
      <c r="O50" s="182">
        <f>IF(ISNUMBER('実質公債費比率（分子）の構造'!O$53),'実質公債費比率（分子）の構造'!O$53,NA())</f>
        <v>1260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13228</v>
      </c>
      <c r="E56" s="181"/>
      <c r="F56" s="181"/>
      <c r="G56" s="181">
        <f>'将来負担比率（分子）の構造'!J$52</f>
        <v>12652</v>
      </c>
      <c r="H56" s="181"/>
      <c r="I56" s="181"/>
      <c r="J56" s="181">
        <f>'将来負担比率（分子）の構造'!K$52</f>
        <v>11980</v>
      </c>
      <c r="K56" s="181"/>
      <c r="L56" s="181"/>
      <c r="M56" s="181">
        <f>'将来負担比率（分子）の構造'!L$52</f>
        <v>11890</v>
      </c>
      <c r="N56" s="181"/>
      <c r="O56" s="181"/>
      <c r="P56" s="181">
        <f>'将来負担比率（分子）の構造'!M$52</f>
        <v>12200</v>
      </c>
    </row>
    <row r="57" spans="1:16" x14ac:dyDescent="0.15">
      <c r="A57" s="181" t="s">
        <v>42</v>
      </c>
      <c r="B57" s="181"/>
      <c r="C57" s="181"/>
      <c r="D57" s="181">
        <f>'将来負担比率（分子）の構造'!I$51</f>
        <v>96</v>
      </c>
      <c r="E57" s="181"/>
      <c r="F57" s="181"/>
      <c r="G57" s="181">
        <f>'将来負担比率（分子）の構造'!J$51</f>
        <v>86</v>
      </c>
      <c r="H57" s="181"/>
      <c r="I57" s="181"/>
      <c r="J57" s="181">
        <f>'将来負担比率（分子）の構造'!K$51</f>
        <v>105</v>
      </c>
      <c r="K57" s="181"/>
      <c r="L57" s="181"/>
      <c r="M57" s="181">
        <f>'将来負担比率（分子）の構造'!L$51</f>
        <v>88</v>
      </c>
      <c r="N57" s="181"/>
      <c r="O57" s="181"/>
      <c r="P57" s="181">
        <f>'将来負担比率（分子）の構造'!M$51</f>
        <v>35</v>
      </c>
    </row>
    <row r="58" spans="1:16" x14ac:dyDescent="0.15">
      <c r="A58" s="181" t="s">
        <v>41</v>
      </c>
      <c r="B58" s="181"/>
      <c r="C58" s="181"/>
      <c r="D58" s="181">
        <f>'将来負担比率（分子）の構造'!I$50</f>
        <v>1203</v>
      </c>
      <c r="E58" s="181"/>
      <c r="F58" s="181"/>
      <c r="G58" s="181">
        <f>'将来負担比率（分子）の構造'!J$50</f>
        <v>1384</v>
      </c>
      <c r="H58" s="181"/>
      <c r="I58" s="181"/>
      <c r="J58" s="181">
        <f>'将来負担比率（分子）の構造'!K$50</f>
        <v>1636</v>
      </c>
      <c r="K58" s="181"/>
      <c r="L58" s="181"/>
      <c r="M58" s="181">
        <f>'将来負担比率（分子）の構造'!L$50</f>
        <v>1878</v>
      </c>
      <c r="N58" s="181"/>
      <c r="O58" s="181"/>
      <c r="P58" s="181">
        <f>'将来負担比率（分子）の構造'!M$50</f>
        <v>2260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1993</v>
      </c>
      <c r="C62" s="181"/>
      <c r="D62" s="181"/>
      <c r="E62" s="181">
        <f>'将来負担比率（分子）の構造'!J$45</f>
        <v>1830</v>
      </c>
      <c r="F62" s="181"/>
      <c r="G62" s="181"/>
      <c r="H62" s="181">
        <f>'将来負担比率（分子）の構造'!K$45</f>
        <v>1708</v>
      </c>
      <c r="I62" s="181"/>
      <c r="J62" s="181"/>
      <c r="K62" s="181">
        <f>'将来負担比率（分子）の構造'!L$45</f>
        <v>1476</v>
      </c>
      <c r="L62" s="181"/>
      <c r="M62" s="181"/>
      <c r="N62" s="181">
        <f>'将来負担比率（分子）の構造'!M$45</f>
        <v>1341</v>
      </c>
      <c r="O62" s="181"/>
      <c r="P62" s="181"/>
    </row>
    <row r="63" spans="1:16" x14ac:dyDescent="0.15">
      <c r="A63" s="181" t="s">
        <v>34</v>
      </c>
      <c r="B63" s="181">
        <f>'将来負担比率（分子）の構造'!I$44</f>
        <v>473</v>
      </c>
      <c r="C63" s="181"/>
      <c r="D63" s="181"/>
      <c r="E63" s="181">
        <f>'将来負担比率（分子）の構造'!J$44</f>
        <v>430</v>
      </c>
      <c r="F63" s="181"/>
      <c r="G63" s="181"/>
      <c r="H63" s="181">
        <f>'将来負担比率（分子）の構造'!K$44</f>
        <v>409</v>
      </c>
      <c r="I63" s="181"/>
      <c r="J63" s="181"/>
      <c r="K63" s="181">
        <f>'将来負担比率（分子）の構造'!L$44</f>
        <v>419</v>
      </c>
      <c r="L63" s="181"/>
      <c r="M63" s="181"/>
      <c r="N63" s="181">
        <f>'将来負担比率（分子）の構造'!M$44</f>
        <v>389</v>
      </c>
      <c r="O63" s="181"/>
      <c r="P63" s="181"/>
    </row>
    <row r="64" spans="1:16" x14ac:dyDescent="0.15">
      <c r="A64" s="181" t="s">
        <v>33</v>
      </c>
      <c r="B64" s="181">
        <f>'将来負担比率（分子）の構造'!I$43</f>
        <v>8707</v>
      </c>
      <c r="C64" s="181"/>
      <c r="D64" s="181"/>
      <c r="E64" s="181">
        <f>'将来負担比率（分子）の構造'!J$43</f>
        <v>7446</v>
      </c>
      <c r="F64" s="181"/>
      <c r="G64" s="181"/>
      <c r="H64" s="181">
        <f>'将来負担比率（分子）の構造'!K$43</f>
        <v>6876</v>
      </c>
      <c r="I64" s="181"/>
      <c r="J64" s="181"/>
      <c r="K64" s="181">
        <f>'将来負担比率（分子）の構造'!L$43</f>
        <v>5922</v>
      </c>
      <c r="L64" s="181"/>
      <c r="M64" s="181"/>
      <c r="N64" s="181">
        <f>'将来負担比率（分子）の構造'!M$43</f>
        <v>5436</v>
      </c>
      <c r="O64" s="181"/>
      <c r="P64" s="181"/>
    </row>
    <row r="65" spans="1:16" x14ac:dyDescent="0.15">
      <c r="A65" s="181" t="s">
        <v>32</v>
      </c>
      <c r="B65" s="181">
        <f>'将来負担比率（分子）の構造'!I$42</f>
        <v>23</v>
      </c>
      <c r="C65" s="181"/>
      <c r="D65" s="181"/>
      <c r="E65" s="181">
        <f>'将来負担比率（分子）の構造'!J$42</f>
        <v>17</v>
      </c>
      <c r="F65" s="181"/>
      <c r="G65" s="181"/>
      <c r="H65" s="181">
        <f>'将来負担比率（分子）の構造'!K$42</f>
        <v>12</v>
      </c>
      <c r="I65" s="181"/>
      <c r="J65" s="181"/>
      <c r="K65" s="181">
        <f>'将来負担比率（分子）の構造'!L$42</f>
        <v>7</v>
      </c>
      <c r="L65" s="181"/>
      <c r="M65" s="181"/>
      <c r="N65" s="181">
        <f>'将来負担比率（分子）の構造'!M$42</f>
        <v>2</v>
      </c>
      <c r="O65" s="181"/>
      <c r="P65" s="181"/>
    </row>
    <row r="66" spans="1:16" x14ac:dyDescent="0.15">
      <c r="A66" s="181" t="s">
        <v>31</v>
      </c>
      <c r="B66" s="181">
        <f>'将来負担比率（分子）の構造'!I$41</f>
        <v>14921</v>
      </c>
      <c r="C66" s="181"/>
      <c r="D66" s="181"/>
      <c r="E66" s="181">
        <f>'将来負担比率（分子）の構造'!J$41</f>
        <v>13722</v>
      </c>
      <c r="F66" s="181"/>
      <c r="G66" s="181"/>
      <c r="H66" s="181">
        <f>'将来負担比率（分子）の構造'!K$41</f>
        <v>12800</v>
      </c>
      <c r="I66" s="181"/>
      <c r="J66" s="181"/>
      <c r="K66" s="181">
        <f>'将来負担比率（分子）の構造'!L$41</f>
        <v>12269</v>
      </c>
      <c r="L66" s="181"/>
      <c r="M66" s="181"/>
      <c r="N66" s="181">
        <f>'将来負担比率（分子）の構造'!M$41</f>
        <v>12718</v>
      </c>
      <c r="O66" s="181"/>
      <c r="P66" s="181"/>
    </row>
    <row r="67" spans="1:16" x14ac:dyDescent="0.15">
      <c r="A67" s="181" t="s">
        <v>75</v>
      </c>
      <c r="B67" s="181" t="e">
        <f>NA()</f>
        <v>#N/A</v>
      </c>
      <c r="C67" s="181">
        <f>IF(ISNUMBER('将来負担比率（分子）の構造'!I$53), IF('将来負担比率（分子）の構造'!I$53 &lt; 0, 0, '将来負担比率（分子）の構造'!I$53), NA())</f>
        <v>11590</v>
      </c>
      <c r="D67" s="181" t="e">
        <f>NA()</f>
        <v>#N/A</v>
      </c>
      <c r="E67" s="181" t="e">
        <f>NA()</f>
        <v>#N/A</v>
      </c>
      <c r="F67" s="181">
        <f>IF(ISNUMBER('将来負担比率（分子）の構造'!J$53), IF('将来負担比率（分子）の構造'!J$53 &lt; 0, 0, '将来負担比率（分子）の構造'!J$53), NA())</f>
        <v>9324</v>
      </c>
      <c r="G67" s="181" t="e">
        <f>NA()</f>
        <v>#N/A</v>
      </c>
      <c r="H67" s="181" t="e">
        <f>NA()</f>
        <v>#N/A</v>
      </c>
      <c r="I67" s="181">
        <f>IF(ISNUMBER('将来負担比率（分子）の構造'!K$53), IF('将来負担比率（分子）の構造'!K$53 &lt; 0, 0, '将来負担比率（分子）の構造'!K$53), NA())</f>
        <v>8085</v>
      </c>
      <c r="J67" s="181" t="e">
        <f>NA()</f>
        <v>#N/A</v>
      </c>
      <c r="K67" s="181" t="e">
        <f>NA()</f>
        <v>#N/A</v>
      </c>
      <c r="L67" s="181">
        <f>IF(ISNUMBER('将来負担比率（分子）の構造'!L$53), IF('将来負担比率（分子）の構造'!L$53 &lt; 0, 0, '将来負担比率（分子）の構造'!L$53), NA())</f>
        <v>6237</v>
      </c>
      <c r="M67" s="181" t="e">
        <f>NA()</f>
        <v>#N/A</v>
      </c>
      <c r="N67" s="181" t="e">
        <f>NA()</f>
        <v>#N/A</v>
      </c>
      <c r="O67" s="181">
        <f>IF(ISNUMBER('将来負担比率（分子）の構造'!M$53), IF('将来負担比率（分子）の構造'!M$53 &lt; 0, 0, '将来負担比率（分子）の構造'!M$53), NA())</f>
        <v>5391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956</v>
      </c>
      <c r="C72" s="185">
        <f>基金残高に係る経年分析!G55</f>
        <v>996</v>
      </c>
      <c r="D72" s="185">
        <f>基金残高に係る経年分析!H55</f>
        <v>1153</v>
      </c>
    </row>
    <row r="73" spans="1:16" x14ac:dyDescent="0.15">
      <c r="A73" s="184" t="s">
        <v>78</v>
      </c>
      <c r="B73" s="185">
        <f>基金残高に係る経年分析!F56</f>
        <v>7</v>
      </c>
      <c r="C73" s="185">
        <f>基金残高に係る経年分析!G56</f>
        <v>7</v>
      </c>
      <c r="D73" s="185">
        <f>基金残高に係る経年分析!H56</f>
        <v>7</v>
      </c>
    </row>
    <row r="74" spans="1:16" x14ac:dyDescent="0.15">
      <c r="A74" s="184" t="s">
        <v>79</v>
      </c>
      <c r="B74" s="185">
        <f>基金残高に係る経年分析!F57</f>
        <v>162</v>
      </c>
      <c r="C74" s="185">
        <f>基金残高に係る経年分析!G57</f>
        <v>187</v>
      </c>
      <c r="D74" s="185">
        <f>基金残高に係る経年分析!H57</f>
        <v>208</v>
      </c>
    </row>
  </sheetData>
  <sheetProtection algorithmName="SHA-512" hashValue="+teakrHZ4yvWn+8J+o9mRpwbatz6sCbxA6pfOol6jhPt4yyRyjRgrJZEqSulmyLJF+KWTw5ihnvf4jfrM+FTCw==" saltValue="3vLlDRhsKGwZW/hySVGsf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2970562</v>
      </c>
      <c r="S5" s="734"/>
      <c r="T5" s="734"/>
      <c r="U5" s="734"/>
      <c r="V5" s="734"/>
      <c r="W5" s="734"/>
      <c r="X5" s="734"/>
      <c r="Y5" s="777"/>
      <c r="Z5" s="795">
        <v>16.3</v>
      </c>
      <c r="AA5" s="795"/>
      <c r="AB5" s="795"/>
      <c r="AC5" s="795"/>
      <c r="AD5" s="796">
        <v>2970562</v>
      </c>
      <c r="AE5" s="796"/>
      <c r="AF5" s="796"/>
      <c r="AG5" s="796"/>
      <c r="AH5" s="796"/>
      <c r="AI5" s="796"/>
      <c r="AJ5" s="796"/>
      <c r="AK5" s="796"/>
      <c r="AL5" s="778">
        <v>34</v>
      </c>
      <c r="AM5" s="749"/>
      <c r="AN5" s="749"/>
      <c r="AO5" s="779"/>
      <c r="AP5" s="744" t="s">
        <v>229</v>
      </c>
      <c r="AQ5" s="745"/>
      <c r="AR5" s="745"/>
      <c r="AS5" s="745"/>
      <c r="AT5" s="745"/>
      <c r="AU5" s="745"/>
      <c r="AV5" s="745"/>
      <c r="AW5" s="745"/>
      <c r="AX5" s="745"/>
      <c r="AY5" s="745"/>
      <c r="AZ5" s="745"/>
      <c r="BA5" s="745"/>
      <c r="BB5" s="745"/>
      <c r="BC5" s="745"/>
      <c r="BD5" s="745"/>
      <c r="BE5" s="745"/>
      <c r="BF5" s="746"/>
      <c r="BG5" s="678">
        <v>2966049</v>
      </c>
      <c r="BH5" s="679"/>
      <c r="BI5" s="679"/>
      <c r="BJ5" s="679"/>
      <c r="BK5" s="679"/>
      <c r="BL5" s="679"/>
      <c r="BM5" s="679"/>
      <c r="BN5" s="680"/>
      <c r="BO5" s="715">
        <v>99.8</v>
      </c>
      <c r="BP5" s="715"/>
      <c r="BQ5" s="715"/>
      <c r="BR5" s="715"/>
      <c r="BS5" s="716">
        <v>193941</v>
      </c>
      <c r="BT5" s="716"/>
      <c r="BU5" s="716"/>
      <c r="BV5" s="716"/>
      <c r="BW5" s="716"/>
      <c r="BX5" s="716"/>
      <c r="BY5" s="716"/>
      <c r="BZ5" s="716"/>
      <c r="CA5" s="716"/>
      <c r="CB5" s="766"/>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126228</v>
      </c>
      <c r="S6" s="679"/>
      <c r="T6" s="679"/>
      <c r="U6" s="679"/>
      <c r="V6" s="679"/>
      <c r="W6" s="679"/>
      <c r="X6" s="679"/>
      <c r="Y6" s="680"/>
      <c r="Z6" s="715">
        <v>0.7</v>
      </c>
      <c r="AA6" s="715"/>
      <c r="AB6" s="715"/>
      <c r="AC6" s="715"/>
      <c r="AD6" s="716">
        <v>126228</v>
      </c>
      <c r="AE6" s="716"/>
      <c r="AF6" s="716"/>
      <c r="AG6" s="716"/>
      <c r="AH6" s="716"/>
      <c r="AI6" s="716"/>
      <c r="AJ6" s="716"/>
      <c r="AK6" s="716"/>
      <c r="AL6" s="681">
        <v>1.4</v>
      </c>
      <c r="AM6" s="682"/>
      <c r="AN6" s="682"/>
      <c r="AO6" s="717"/>
      <c r="AP6" s="675" t="s">
        <v>234</v>
      </c>
      <c r="AQ6" s="676"/>
      <c r="AR6" s="676"/>
      <c r="AS6" s="676"/>
      <c r="AT6" s="676"/>
      <c r="AU6" s="676"/>
      <c r="AV6" s="676"/>
      <c r="AW6" s="676"/>
      <c r="AX6" s="676"/>
      <c r="AY6" s="676"/>
      <c r="AZ6" s="676"/>
      <c r="BA6" s="676"/>
      <c r="BB6" s="676"/>
      <c r="BC6" s="676"/>
      <c r="BD6" s="676"/>
      <c r="BE6" s="676"/>
      <c r="BF6" s="677"/>
      <c r="BG6" s="678">
        <v>2966049</v>
      </c>
      <c r="BH6" s="679"/>
      <c r="BI6" s="679"/>
      <c r="BJ6" s="679"/>
      <c r="BK6" s="679"/>
      <c r="BL6" s="679"/>
      <c r="BM6" s="679"/>
      <c r="BN6" s="680"/>
      <c r="BO6" s="715">
        <v>99.8</v>
      </c>
      <c r="BP6" s="715"/>
      <c r="BQ6" s="715"/>
      <c r="BR6" s="715"/>
      <c r="BS6" s="716">
        <v>193941</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140294</v>
      </c>
      <c r="CS6" s="679"/>
      <c r="CT6" s="679"/>
      <c r="CU6" s="679"/>
      <c r="CV6" s="679"/>
      <c r="CW6" s="679"/>
      <c r="CX6" s="679"/>
      <c r="CY6" s="680"/>
      <c r="CZ6" s="778">
        <v>0.8</v>
      </c>
      <c r="DA6" s="749"/>
      <c r="DB6" s="749"/>
      <c r="DC6" s="781"/>
      <c r="DD6" s="684" t="s">
        <v>236</v>
      </c>
      <c r="DE6" s="679"/>
      <c r="DF6" s="679"/>
      <c r="DG6" s="679"/>
      <c r="DH6" s="679"/>
      <c r="DI6" s="679"/>
      <c r="DJ6" s="679"/>
      <c r="DK6" s="679"/>
      <c r="DL6" s="679"/>
      <c r="DM6" s="679"/>
      <c r="DN6" s="679"/>
      <c r="DO6" s="679"/>
      <c r="DP6" s="680"/>
      <c r="DQ6" s="684">
        <v>140294</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2244</v>
      </c>
      <c r="S7" s="679"/>
      <c r="T7" s="679"/>
      <c r="U7" s="679"/>
      <c r="V7" s="679"/>
      <c r="W7" s="679"/>
      <c r="X7" s="679"/>
      <c r="Y7" s="680"/>
      <c r="Z7" s="715">
        <v>0</v>
      </c>
      <c r="AA7" s="715"/>
      <c r="AB7" s="715"/>
      <c r="AC7" s="715"/>
      <c r="AD7" s="716">
        <v>2244</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1239766</v>
      </c>
      <c r="BH7" s="679"/>
      <c r="BI7" s="679"/>
      <c r="BJ7" s="679"/>
      <c r="BK7" s="679"/>
      <c r="BL7" s="679"/>
      <c r="BM7" s="679"/>
      <c r="BN7" s="680"/>
      <c r="BO7" s="715">
        <v>41.7</v>
      </c>
      <c r="BP7" s="715"/>
      <c r="BQ7" s="715"/>
      <c r="BR7" s="715"/>
      <c r="BS7" s="716">
        <v>35258</v>
      </c>
      <c r="BT7" s="716"/>
      <c r="BU7" s="716"/>
      <c r="BV7" s="716"/>
      <c r="BW7" s="716"/>
      <c r="BX7" s="716"/>
      <c r="BY7" s="716"/>
      <c r="BZ7" s="716"/>
      <c r="CA7" s="716"/>
      <c r="CB7" s="766"/>
      <c r="CD7" s="711" t="s">
        <v>239</v>
      </c>
      <c r="CE7" s="712"/>
      <c r="CF7" s="712"/>
      <c r="CG7" s="712"/>
      <c r="CH7" s="712"/>
      <c r="CI7" s="712"/>
      <c r="CJ7" s="712"/>
      <c r="CK7" s="712"/>
      <c r="CL7" s="712"/>
      <c r="CM7" s="712"/>
      <c r="CN7" s="712"/>
      <c r="CO7" s="712"/>
      <c r="CP7" s="712"/>
      <c r="CQ7" s="713"/>
      <c r="CR7" s="678">
        <v>1740620</v>
      </c>
      <c r="CS7" s="679"/>
      <c r="CT7" s="679"/>
      <c r="CU7" s="679"/>
      <c r="CV7" s="679"/>
      <c r="CW7" s="679"/>
      <c r="CX7" s="679"/>
      <c r="CY7" s="680"/>
      <c r="CZ7" s="715">
        <v>9.8000000000000007</v>
      </c>
      <c r="DA7" s="715"/>
      <c r="DB7" s="715"/>
      <c r="DC7" s="715"/>
      <c r="DD7" s="684">
        <v>84288</v>
      </c>
      <c r="DE7" s="679"/>
      <c r="DF7" s="679"/>
      <c r="DG7" s="679"/>
      <c r="DH7" s="679"/>
      <c r="DI7" s="679"/>
      <c r="DJ7" s="679"/>
      <c r="DK7" s="679"/>
      <c r="DL7" s="679"/>
      <c r="DM7" s="679"/>
      <c r="DN7" s="679"/>
      <c r="DO7" s="679"/>
      <c r="DP7" s="680"/>
      <c r="DQ7" s="684">
        <v>1475893</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5280</v>
      </c>
      <c r="S8" s="679"/>
      <c r="T8" s="679"/>
      <c r="U8" s="679"/>
      <c r="V8" s="679"/>
      <c r="W8" s="679"/>
      <c r="X8" s="679"/>
      <c r="Y8" s="680"/>
      <c r="Z8" s="715">
        <v>0</v>
      </c>
      <c r="AA8" s="715"/>
      <c r="AB8" s="715"/>
      <c r="AC8" s="715"/>
      <c r="AD8" s="716">
        <v>5280</v>
      </c>
      <c r="AE8" s="716"/>
      <c r="AF8" s="716"/>
      <c r="AG8" s="716"/>
      <c r="AH8" s="716"/>
      <c r="AI8" s="716"/>
      <c r="AJ8" s="716"/>
      <c r="AK8" s="716"/>
      <c r="AL8" s="681">
        <v>0.1</v>
      </c>
      <c r="AM8" s="682"/>
      <c r="AN8" s="682"/>
      <c r="AO8" s="717"/>
      <c r="AP8" s="675" t="s">
        <v>241</v>
      </c>
      <c r="AQ8" s="676"/>
      <c r="AR8" s="676"/>
      <c r="AS8" s="676"/>
      <c r="AT8" s="676"/>
      <c r="AU8" s="676"/>
      <c r="AV8" s="676"/>
      <c r="AW8" s="676"/>
      <c r="AX8" s="676"/>
      <c r="AY8" s="676"/>
      <c r="AZ8" s="676"/>
      <c r="BA8" s="676"/>
      <c r="BB8" s="676"/>
      <c r="BC8" s="676"/>
      <c r="BD8" s="676"/>
      <c r="BE8" s="676"/>
      <c r="BF8" s="677"/>
      <c r="BG8" s="678">
        <v>55012</v>
      </c>
      <c r="BH8" s="679"/>
      <c r="BI8" s="679"/>
      <c r="BJ8" s="679"/>
      <c r="BK8" s="679"/>
      <c r="BL8" s="679"/>
      <c r="BM8" s="679"/>
      <c r="BN8" s="680"/>
      <c r="BO8" s="715">
        <v>1.9</v>
      </c>
      <c r="BP8" s="715"/>
      <c r="BQ8" s="715"/>
      <c r="BR8" s="715"/>
      <c r="BS8" s="684" t="s">
        <v>236</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6375073</v>
      </c>
      <c r="CS8" s="679"/>
      <c r="CT8" s="679"/>
      <c r="CU8" s="679"/>
      <c r="CV8" s="679"/>
      <c r="CW8" s="679"/>
      <c r="CX8" s="679"/>
      <c r="CY8" s="680"/>
      <c r="CZ8" s="715">
        <v>35.9</v>
      </c>
      <c r="DA8" s="715"/>
      <c r="DB8" s="715"/>
      <c r="DC8" s="715"/>
      <c r="DD8" s="684" t="s">
        <v>236</v>
      </c>
      <c r="DE8" s="679"/>
      <c r="DF8" s="679"/>
      <c r="DG8" s="679"/>
      <c r="DH8" s="679"/>
      <c r="DI8" s="679"/>
      <c r="DJ8" s="679"/>
      <c r="DK8" s="679"/>
      <c r="DL8" s="679"/>
      <c r="DM8" s="679"/>
      <c r="DN8" s="679"/>
      <c r="DO8" s="679"/>
      <c r="DP8" s="680"/>
      <c r="DQ8" s="684">
        <v>2819420</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2922</v>
      </c>
      <c r="S9" s="679"/>
      <c r="T9" s="679"/>
      <c r="U9" s="679"/>
      <c r="V9" s="679"/>
      <c r="W9" s="679"/>
      <c r="X9" s="679"/>
      <c r="Y9" s="680"/>
      <c r="Z9" s="715">
        <v>0</v>
      </c>
      <c r="AA9" s="715"/>
      <c r="AB9" s="715"/>
      <c r="AC9" s="715"/>
      <c r="AD9" s="716">
        <v>2922</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993863</v>
      </c>
      <c r="BH9" s="679"/>
      <c r="BI9" s="679"/>
      <c r="BJ9" s="679"/>
      <c r="BK9" s="679"/>
      <c r="BL9" s="679"/>
      <c r="BM9" s="679"/>
      <c r="BN9" s="680"/>
      <c r="BO9" s="715">
        <v>33.5</v>
      </c>
      <c r="BP9" s="715"/>
      <c r="BQ9" s="715"/>
      <c r="BR9" s="715"/>
      <c r="BS9" s="684" t="s">
        <v>175</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1245801</v>
      </c>
      <c r="CS9" s="679"/>
      <c r="CT9" s="679"/>
      <c r="CU9" s="679"/>
      <c r="CV9" s="679"/>
      <c r="CW9" s="679"/>
      <c r="CX9" s="679"/>
      <c r="CY9" s="680"/>
      <c r="CZ9" s="715">
        <v>7</v>
      </c>
      <c r="DA9" s="715"/>
      <c r="DB9" s="715"/>
      <c r="DC9" s="715"/>
      <c r="DD9" s="684">
        <v>15710</v>
      </c>
      <c r="DE9" s="679"/>
      <c r="DF9" s="679"/>
      <c r="DG9" s="679"/>
      <c r="DH9" s="679"/>
      <c r="DI9" s="679"/>
      <c r="DJ9" s="679"/>
      <c r="DK9" s="679"/>
      <c r="DL9" s="679"/>
      <c r="DM9" s="679"/>
      <c r="DN9" s="679"/>
      <c r="DO9" s="679"/>
      <c r="DP9" s="680"/>
      <c r="DQ9" s="684">
        <v>1112990</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236</v>
      </c>
      <c r="AA10" s="715"/>
      <c r="AB10" s="715"/>
      <c r="AC10" s="715"/>
      <c r="AD10" s="716" t="s">
        <v>175</v>
      </c>
      <c r="AE10" s="716"/>
      <c r="AF10" s="716"/>
      <c r="AG10" s="716"/>
      <c r="AH10" s="716"/>
      <c r="AI10" s="716"/>
      <c r="AJ10" s="716"/>
      <c r="AK10" s="716"/>
      <c r="AL10" s="681" t="s">
        <v>175</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79927</v>
      </c>
      <c r="BH10" s="679"/>
      <c r="BI10" s="679"/>
      <c r="BJ10" s="679"/>
      <c r="BK10" s="679"/>
      <c r="BL10" s="679"/>
      <c r="BM10" s="679"/>
      <c r="BN10" s="680"/>
      <c r="BO10" s="715">
        <v>2.7</v>
      </c>
      <c r="BP10" s="715"/>
      <c r="BQ10" s="715"/>
      <c r="BR10" s="715"/>
      <c r="BS10" s="684">
        <v>13280</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10465</v>
      </c>
      <c r="CS10" s="679"/>
      <c r="CT10" s="679"/>
      <c r="CU10" s="679"/>
      <c r="CV10" s="679"/>
      <c r="CW10" s="679"/>
      <c r="CX10" s="679"/>
      <c r="CY10" s="680"/>
      <c r="CZ10" s="715">
        <v>0.1</v>
      </c>
      <c r="DA10" s="715"/>
      <c r="DB10" s="715"/>
      <c r="DC10" s="715"/>
      <c r="DD10" s="684" t="s">
        <v>175</v>
      </c>
      <c r="DE10" s="679"/>
      <c r="DF10" s="679"/>
      <c r="DG10" s="679"/>
      <c r="DH10" s="679"/>
      <c r="DI10" s="679"/>
      <c r="DJ10" s="679"/>
      <c r="DK10" s="679"/>
      <c r="DL10" s="679"/>
      <c r="DM10" s="679"/>
      <c r="DN10" s="679"/>
      <c r="DO10" s="679"/>
      <c r="DP10" s="680"/>
      <c r="DQ10" s="684">
        <v>10365</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581388</v>
      </c>
      <c r="S11" s="679"/>
      <c r="T11" s="679"/>
      <c r="U11" s="679"/>
      <c r="V11" s="679"/>
      <c r="W11" s="679"/>
      <c r="X11" s="679"/>
      <c r="Y11" s="680"/>
      <c r="Z11" s="681">
        <v>3.2</v>
      </c>
      <c r="AA11" s="682"/>
      <c r="AB11" s="682"/>
      <c r="AC11" s="683"/>
      <c r="AD11" s="684">
        <v>581388</v>
      </c>
      <c r="AE11" s="679"/>
      <c r="AF11" s="679"/>
      <c r="AG11" s="679"/>
      <c r="AH11" s="679"/>
      <c r="AI11" s="679"/>
      <c r="AJ11" s="679"/>
      <c r="AK11" s="680"/>
      <c r="AL11" s="681">
        <v>6.6</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110964</v>
      </c>
      <c r="BH11" s="679"/>
      <c r="BI11" s="679"/>
      <c r="BJ11" s="679"/>
      <c r="BK11" s="679"/>
      <c r="BL11" s="679"/>
      <c r="BM11" s="679"/>
      <c r="BN11" s="680"/>
      <c r="BO11" s="715">
        <v>3.7</v>
      </c>
      <c r="BP11" s="715"/>
      <c r="BQ11" s="715"/>
      <c r="BR11" s="715"/>
      <c r="BS11" s="684">
        <v>21978</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382845</v>
      </c>
      <c r="CS11" s="679"/>
      <c r="CT11" s="679"/>
      <c r="CU11" s="679"/>
      <c r="CV11" s="679"/>
      <c r="CW11" s="679"/>
      <c r="CX11" s="679"/>
      <c r="CY11" s="680"/>
      <c r="CZ11" s="715">
        <v>2.2000000000000002</v>
      </c>
      <c r="DA11" s="715"/>
      <c r="DB11" s="715"/>
      <c r="DC11" s="715"/>
      <c r="DD11" s="684">
        <v>38747</v>
      </c>
      <c r="DE11" s="679"/>
      <c r="DF11" s="679"/>
      <c r="DG11" s="679"/>
      <c r="DH11" s="679"/>
      <c r="DI11" s="679"/>
      <c r="DJ11" s="679"/>
      <c r="DK11" s="679"/>
      <c r="DL11" s="679"/>
      <c r="DM11" s="679"/>
      <c r="DN11" s="679"/>
      <c r="DO11" s="679"/>
      <c r="DP11" s="680"/>
      <c r="DQ11" s="684">
        <v>218621</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175</v>
      </c>
      <c r="S12" s="679"/>
      <c r="T12" s="679"/>
      <c r="U12" s="679"/>
      <c r="V12" s="679"/>
      <c r="W12" s="679"/>
      <c r="X12" s="679"/>
      <c r="Y12" s="680"/>
      <c r="Z12" s="715" t="s">
        <v>175</v>
      </c>
      <c r="AA12" s="715"/>
      <c r="AB12" s="715"/>
      <c r="AC12" s="715"/>
      <c r="AD12" s="716" t="s">
        <v>175</v>
      </c>
      <c r="AE12" s="716"/>
      <c r="AF12" s="716"/>
      <c r="AG12" s="716"/>
      <c r="AH12" s="716"/>
      <c r="AI12" s="716"/>
      <c r="AJ12" s="716"/>
      <c r="AK12" s="716"/>
      <c r="AL12" s="681" t="s">
        <v>175</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1332565</v>
      </c>
      <c r="BH12" s="679"/>
      <c r="BI12" s="679"/>
      <c r="BJ12" s="679"/>
      <c r="BK12" s="679"/>
      <c r="BL12" s="679"/>
      <c r="BM12" s="679"/>
      <c r="BN12" s="680"/>
      <c r="BO12" s="715">
        <v>44.9</v>
      </c>
      <c r="BP12" s="715"/>
      <c r="BQ12" s="715"/>
      <c r="BR12" s="715"/>
      <c r="BS12" s="684">
        <v>158683</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484592</v>
      </c>
      <c r="CS12" s="679"/>
      <c r="CT12" s="679"/>
      <c r="CU12" s="679"/>
      <c r="CV12" s="679"/>
      <c r="CW12" s="679"/>
      <c r="CX12" s="679"/>
      <c r="CY12" s="680"/>
      <c r="CZ12" s="715">
        <v>2.7</v>
      </c>
      <c r="DA12" s="715"/>
      <c r="DB12" s="715"/>
      <c r="DC12" s="715"/>
      <c r="DD12" s="684">
        <v>18331</v>
      </c>
      <c r="DE12" s="679"/>
      <c r="DF12" s="679"/>
      <c r="DG12" s="679"/>
      <c r="DH12" s="679"/>
      <c r="DI12" s="679"/>
      <c r="DJ12" s="679"/>
      <c r="DK12" s="679"/>
      <c r="DL12" s="679"/>
      <c r="DM12" s="679"/>
      <c r="DN12" s="679"/>
      <c r="DO12" s="679"/>
      <c r="DP12" s="680"/>
      <c r="DQ12" s="684">
        <v>310102</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236</v>
      </c>
      <c r="S13" s="679"/>
      <c r="T13" s="679"/>
      <c r="U13" s="679"/>
      <c r="V13" s="679"/>
      <c r="W13" s="679"/>
      <c r="X13" s="679"/>
      <c r="Y13" s="680"/>
      <c r="Z13" s="715" t="s">
        <v>175</v>
      </c>
      <c r="AA13" s="715"/>
      <c r="AB13" s="715"/>
      <c r="AC13" s="715"/>
      <c r="AD13" s="716" t="s">
        <v>175</v>
      </c>
      <c r="AE13" s="716"/>
      <c r="AF13" s="716"/>
      <c r="AG13" s="716"/>
      <c r="AH13" s="716"/>
      <c r="AI13" s="716"/>
      <c r="AJ13" s="716"/>
      <c r="AK13" s="716"/>
      <c r="AL13" s="681" t="s">
        <v>175</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1282951</v>
      </c>
      <c r="BH13" s="679"/>
      <c r="BI13" s="679"/>
      <c r="BJ13" s="679"/>
      <c r="BK13" s="679"/>
      <c r="BL13" s="679"/>
      <c r="BM13" s="679"/>
      <c r="BN13" s="680"/>
      <c r="BO13" s="715">
        <v>43.2</v>
      </c>
      <c r="BP13" s="715"/>
      <c r="BQ13" s="715"/>
      <c r="BR13" s="715"/>
      <c r="BS13" s="684">
        <v>158683</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1439629</v>
      </c>
      <c r="CS13" s="679"/>
      <c r="CT13" s="679"/>
      <c r="CU13" s="679"/>
      <c r="CV13" s="679"/>
      <c r="CW13" s="679"/>
      <c r="CX13" s="679"/>
      <c r="CY13" s="680"/>
      <c r="CZ13" s="715">
        <v>8.1</v>
      </c>
      <c r="DA13" s="715"/>
      <c r="DB13" s="715"/>
      <c r="DC13" s="715"/>
      <c r="DD13" s="684">
        <v>631717</v>
      </c>
      <c r="DE13" s="679"/>
      <c r="DF13" s="679"/>
      <c r="DG13" s="679"/>
      <c r="DH13" s="679"/>
      <c r="DI13" s="679"/>
      <c r="DJ13" s="679"/>
      <c r="DK13" s="679"/>
      <c r="DL13" s="679"/>
      <c r="DM13" s="679"/>
      <c r="DN13" s="679"/>
      <c r="DO13" s="679"/>
      <c r="DP13" s="680"/>
      <c r="DQ13" s="684">
        <v>913795</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18554</v>
      </c>
      <c r="S14" s="679"/>
      <c r="T14" s="679"/>
      <c r="U14" s="679"/>
      <c r="V14" s="679"/>
      <c r="W14" s="679"/>
      <c r="X14" s="679"/>
      <c r="Y14" s="680"/>
      <c r="Z14" s="715">
        <v>0.1</v>
      </c>
      <c r="AA14" s="715"/>
      <c r="AB14" s="715"/>
      <c r="AC14" s="715"/>
      <c r="AD14" s="716">
        <v>18554</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123708</v>
      </c>
      <c r="BH14" s="679"/>
      <c r="BI14" s="679"/>
      <c r="BJ14" s="679"/>
      <c r="BK14" s="679"/>
      <c r="BL14" s="679"/>
      <c r="BM14" s="679"/>
      <c r="BN14" s="680"/>
      <c r="BO14" s="715">
        <v>4.2</v>
      </c>
      <c r="BP14" s="715"/>
      <c r="BQ14" s="715"/>
      <c r="BR14" s="715"/>
      <c r="BS14" s="684" t="s">
        <v>236</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724394</v>
      </c>
      <c r="CS14" s="679"/>
      <c r="CT14" s="679"/>
      <c r="CU14" s="679"/>
      <c r="CV14" s="679"/>
      <c r="CW14" s="679"/>
      <c r="CX14" s="679"/>
      <c r="CY14" s="680"/>
      <c r="CZ14" s="715">
        <v>4.0999999999999996</v>
      </c>
      <c r="DA14" s="715"/>
      <c r="DB14" s="715"/>
      <c r="DC14" s="715"/>
      <c r="DD14" s="684">
        <v>32719</v>
      </c>
      <c r="DE14" s="679"/>
      <c r="DF14" s="679"/>
      <c r="DG14" s="679"/>
      <c r="DH14" s="679"/>
      <c r="DI14" s="679"/>
      <c r="DJ14" s="679"/>
      <c r="DK14" s="679"/>
      <c r="DL14" s="679"/>
      <c r="DM14" s="679"/>
      <c r="DN14" s="679"/>
      <c r="DO14" s="679"/>
      <c r="DP14" s="680"/>
      <c r="DQ14" s="684">
        <v>702594</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236</v>
      </c>
      <c r="S15" s="679"/>
      <c r="T15" s="679"/>
      <c r="U15" s="679"/>
      <c r="V15" s="679"/>
      <c r="W15" s="679"/>
      <c r="X15" s="679"/>
      <c r="Y15" s="680"/>
      <c r="Z15" s="715" t="s">
        <v>236</v>
      </c>
      <c r="AA15" s="715"/>
      <c r="AB15" s="715"/>
      <c r="AC15" s="715"/>
      <c r="AD15" s="716" t="s">
        <v>236</v>
      </c>
      <c r="AE15" s="716"/>
      <c r="AF15" s="716"/>
      <c r="AG15" s="716"/>
      <c r="AH15" s="716"/>
      <c r="AI15" s="716"/>
      <c r="AJ15" s="716"/>
      <c r="AK15" s="716"/>
      <c r="AL15" s="681" t="s">
        <v>175</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270010</v>
      </c>
      <c r="BH15" s="679"/>
      <c r="BI15" s="679"/>
      <c r="BJ15" s="679"/>
      <c r="BK15" s="679"/>
      <c r="BL15" s="679"/>
      <c r="BM15" s="679"/>
      <c r="BN15" s="680"/>
      <c r="BO15" s="715">
        <v>9.1</v>
      </c>
      <c r="BP15" s="715"/>
      <c r="BQ15" s="715"/>
      <c r="BR15" s="715"/>
      <c r="BS15" s="684" t="s">
        <v>175</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3597352</v>
      </c>
      <c r="CS15" s="679"/>
      <c r="CT15" s="679"/>
      <c r="CU15" s="679"/>
      <c r="CV15" s="679"/>
      <c r="CW15" s="679"/>
      <c r="CX15" s="679"/>
      <c r="CY15" s="680"/>
      <c r="CZ15" s="715">
        <v>20.3</v>
      </c>
      <c r="DA15" s="715"/>
      <c r="DB15" s="715"/>
      <c r="DC15" s="715"/>
      <c r="DD15" s="684">
        <v>2370597</v>
      </c>
      <c r="DE15" s="679"/>
      <c r="DF15" s="679"/>
      <c r="DG15" s="679"/>
      <c r="DH15" s="679"/>
      <c r="DI15" s="679"/>
      <c r="DJ15" s="679"/>
      <c r="DK15" s="679"/>
      <c r="DL15" s="679"/>
      <c r="DM15" s="679"/>
      <c r="DN15" s="679"/>
      <c r="DO15" s="679"/>
      <c r="DP15" s="680"/>
      <c r="DQ15" s="684">
        <v>1219155</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3914</v>
      </c>
      <c r="S16" s="679"/>
      <c r="T16" s="679"/>
      <c r="U16" s="679"/>
      <c r="V16" s="679"/>
      <c r="W16" s="679"/>
      <c r="X16" s="679"/>
      <c r="Y16" s="680"/>
      <c r="Z16" s="715">
        <v>0</v>
      </c>
      <c r="AA16" s="715"/>
      <c r="AB16" s="715"/>
      <c r="AC16" s="715"/>
      <c r="AD16" s="716">
        <v>3914</v>
      </c>
      <c r="AE16" s="716"/>
      <c r="AF16" s="716"/>
      <c r="AG16" s="716"/>
      <c r="AH16" s="716"/>
      <c r="AI16" s="716"/>
      <c r="AJ16" s="716"/>
      <c r="AK16" s="716"/>
      <c r="AL16" s="681">
        <v>0</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236</v>
      </c>
      <c r="BH16" s="679"/>
      <c r="BI16" s="679"/>
      <c r="BJ16" s="679"/>
      <c r="BK16" s="679"/>
      <c r="BL16" s="679"/>
      <c r="BM16" s="679"/>
      <c r="BN16" s="680"/>
      <c r="BO16" s="715" t="s">
        <v>175</v>
      </c>
      <c r="BP16" s="715"/>
      <c r="BQ16" s="715"/>
      <c r="BR16" s="715"/>
      <c r="BS16" s="684" t="s">
        <v>236</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1064</v>
      </c>
      <c r="CS16" s="679"/>
      <c r="CT16" s="679"/>
      <c r="CU16" s="679"/>
      <c r="CV16" s="679"/>
      <c r="CW16" s="679"/>
      <c r="CX16" s="679"/>
      <c r="CY16" s="680"/>
      <c r="CZ16" s="715">
        <v>0</v>
      </c>
      <c r="DA16" s="715"/>
      <c r="DB16" s="715"/>
      <c r="DC16" s="715"/>
      <c r="DD16" s="684" t="s">
        <v>236</v>
      </c>
      <c r="DE16" s="679"/>
      <c r="DF16" s="679"/>
      <c r="DG16" s="679"/>
      <c r="DH16" s="679"/>
      <c r="DI16" s="679"/>
      <c r="DJ16" s="679"/>
      <c r="DK16" s="679"/>
      <c r="DL16" s="679"/>
      <c r="DM16" s="679"/>
      <c r="DN16" s="679"/>
      <c r="DO16" s="679"/>
      <c r="DP16" s="680"/>
      <c r="DQ16" s="684">
        <v>1064</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40437</v>
      </c>
      <c r="S17" s="679"/>
      <c r="T17" s="679"/>
      <c r="U17" s="679"/>
      <c r="V17" s="679"/>
      <c r="W17" s="679"/>
      <c r="X17" s="679"/>
      <c r="Y17" s="680"/>
      <c r="Z17" s="715">
        <v>0.2</v>
      </c>
      <c r="AA17" s="715"/>
      <c r="AB17" s="715"/>
      <c r="AC17" s="715"/>
      <c r="AD17" s="716">
        <v>40437</v>
      </c>
      <c r="AE17" s="716"/>
      <c r="AF17" s="716"/>
      <c r="AG17" s="716"/>
      <c r="AH17" s="716"/>
      <c r="AI17" s="716"/>
      <c r="AJ17" s="716"/>
      <c r="AK17" s="716"/>
      <c r="AL17" s="681">
        <v>0.5</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175</v>
      </c>
      <c r="BH17" s="679"/>
      <c r="BI17" s="679"/>
      <c r="BJ17" s="679"/>
      <c r="BK17" s="679"/>
      <c r="BL17" s="679"/>
      <c r="BM17" s="679"/>
      <c r="BN17" s="680"/>
      <c r="BO17" s="715" t="s">
        <v>175</v>
      </c>
      <c r="BP17" s="715"/>
      <c r="BQ17" s="715"/>
      <c r="BR17" s="715"/>
      <c r="BS17" s="684" t="s">
        <v>175</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1621619</v>
      </c>
      <c r="CS17" s="679"/>
      <c r="CT17" s="679"/>
      <c r="CU17" s="679"/>
      <c r="CV17" s="679"/>
      <c r="CW17" s="679"/>
      <c r="CX17" s="679"/>
      <c r="CY17" s="680"/>
      <c r="CZ17" s="715">
        <v>9.1</v>
      </c>
      <c r="DA17" s="715"/>
      <c r="DB17" s="715"/>
      <c r="DC17" s="715"/>
      <c r="DD17" s="684" t="s">
        <v>236</v>
      </c>
      <c r="DE17" s="679"/>
      <c r="DF17" s="679"/>
      <c r="DG17" s="679"/>
      <c r="DH17" s="679"/>
      <c r="DI17" s="679"/>
      <c r="DJ17" s="679"/>
      <c r="DK17" s="679"/>
      <c r="DL17" s="679"/>
      <c r="DM17" s="679"/>
      <c r="DN17" s="679"/>
      <c r="DO17" s="679"/>
      <c r="DP17" s="680"/>
      <c r="DQ17" s="684">
        <v>1611519</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17897</v>
      </c>
      <c r="S18" s="679"/>
      <c r="T18" s="679"/>
      <c r="U18" s="679"/>
      <c r="V18" s="679"/>
      <c r="W18" s="679"/>
      <c r="X18" s="679"/>
      <c r="Y18" s="680"/>
      <c r="Z18" s="715">
        <v>0.1</v>
      </c>
      <c r="AA18" s="715"/>
      <c r="AB18" s="715"/>
      <c r="AC18" s="715"/>
      <c r="AD18" s="716">
        <v>17897</v>
      </c>
      <c r="AE18" s="716"/>
      <c r="AF18" s="716"/>
      <c r="AG18" s="716"/>
      <c r="AH18" s="716"/>
      <c r="AI18" s="716"/>
      <c r="AJ18" s="716"/>
      <c r="AK18" s="716"/>
      <c r="AL18" s="681">
        <v>0.2</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175</v>
      </c>
      <c r="BH18" s="679"/>
      <c r="BI18" s="679"/>
      <c r="BJ18" s="679"/>
      <c r="BK18" s="679"/>
      <c r="BL18" s="679"/>
      <c r="BM18" s="679"/>
      <c r="BN18" s="680"/>
      <c r="BO18" s="715" t="s">
        <v>175</v>
      </c>
      <c r="BP18" s="715"/>
      <c r="BQ18" s="715"/>
      <c r="BR18" s="715"/>
      <c r="BS18" s="684" t="s">
        <v>175</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236</v>
      </c>
      <c r="CS18" s="679"/>
      <c r="CT18" s="679"/>
      <c r="CU18" s="679"/>
      <c r="CV18" s="679"/>
      <c r="CW18" s="679"/>
      <c r="CX18" s="679"/>
      <c r="CY18" s="680"/>
      <c r="CZ18" s="715" t="s">
        <v>175</v>
      </c>
      <c r="DA18" s="715"/>
      <c r="DB18" s="715"/>
      <c r="DC18" s="715"/>
      <c r="DD18" s="684" t="s">
        <v>236</v>
      </c>
      <c r="DE18" s="679"/>
      <c r="DF18" s="679"/>
      <c r="DG18" s="679"/>
      <c r="DH18" s="679"/>
      <c r="DI18" s="679"/>
      <c r="DJ18" s="679"/>
      <c r="DK18" s="679"/>
      <c r="DL18" s="679"/>
      <c r="DM18" s="679"/>
      <c r="DN18" s="679"/>
      <c r="DO18" s="679"/>
      <c r="DP18" s="680"/>
      <c r="DQ18" s="684" t="s">
        <v>175</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1999</v>
      </c>
      <c r="S19" s="679"/>
      <c r="T19" s="679"/>
      <c r="U19" s="679"/>
      <c r="V19" s="679"/>
      <c r="W19" s="679"/>
      <c r="X19" s="679"/>
      <c r="Y19" s="680"/>
      <c r="Z19" s="715">
        <v>0</v>
      </c>
      <c r="AA19" s="715"/>
      <c r="AB19" s="715"/>
      <c r="AC19" s="715"/>
      <c r="AD19" s="716">
        <v>1999</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4513</v>
      </c>
      <c r="BH19" s="679"/>
      <c r="BI19" s="679"/>
      <c r="BJ19" s="679"/>
      <c r="BK19" s="679"/>
      <c r="BL19" s="679"/>
      <c r="BM19" s="679"/>
      <c r="BN19" s="680"/>
      <c r="BO19" s="715">
        <v>0.2</v>
      </c>
      <c r="BP19" s="715"/>
      <c r="BQ19" s="715"/>
      <c r="BR19" s="715"/>
      <c r="BS19" s="684" t="s">
        <v>175</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175</v>
      </c>
      <c r="CS19" s="679"/>
      <c r="CT19" s="679"/>
      <c r="CU19" s="679"/>
      <c r="CV19" s="679"/>
      <c r="CW19" s="679"/>
      <c r="CX19" s="679"/>
      <c r="CY19" s="680"/>
      <c r="CZ19" s="715" t="s">
        <v>175</v>
      </c>
      <c r="DA19" s="715"/>
      <c r="DB19" s="715"/>
      <c r="DC19" s="715"/>
      <c r="DD19" s="684" t="s">
        <v>236</v>
      </c>
      <c r="DE19" s="679"/>
      <c r="DF19" s="679"/>
      <c r="DG19" s="679"/>
      <c r="DH19" s="679"/>
      <c r="DI19" s="679"/>
      <c r="DJ19" s="679"/>
      <c r="DK19" s="679"/>
      <c r="DL19" s="679"/>
      <c r="DM19" s="679"/>
      <c r="DN19" s="679"/>
      <c r="DO19" s="679"/>
      <c r="DP19" s="680"/>
      <c r="DQ19" s="684" t="s">
        <v>175</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1085</v>
      </c>
      <c r="S20" s="679"/>
      <c r="T20" s="679"/>
      <c r="U20" s="679"/>
      <c r="V20" s="679"/>
      <c r="W20" s="679"/>
      <c r="X20" s="679"/>
      <c r="Y20" s="680"/>
      <c r="Z20" s="715">
        <v>0</v>
      </c>
      <c r="AA20" s="715"/>
      <c r="AB20" s="715"/>
      <c r="AC20" s="715"/>
      <c r="AD20" s="716">
        <v>1085</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4513</v>
      </c>
      <c r="BH20" s="679"/>
      <c r="BI20" s="679"/>
      <c r="BJ20" s="679"/>
      <c r="BK20" s="679"/>
      <c r="BL20" s="679"/>
      <c r="BM20" s="679"/>
      <c r="BN20" s="680"/>
      <c r="BO20" s="715">
        <v>0.2</v>
      </c>
      <c r="BP20" s="715"/>
      <c r="BQ20" s="715"/>
      <c r="BR20" s="715"/>
      <c r="BS20" s="684" t="s">
        <v>236</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17763748</v>
      </c>
      <c r="CS20" s="679"/>
      <c r="CT20" s="679"/>
      <c r="CU20" s="679"/>
      <c r="CV20" s="679"/>
      <c r="CW20" s="679"/>
      <c r="CX20" s="679"/>
      <c r="CY20" s="680"/>
      <c r="CZ20" s="715">
        <v>100</v>
      </c>
      <c r="DA20" s="715"/>
      <c r="DB20" s="715"/>
      <c r="DC20" s="715"/>
      <c r="DD20" s="684">
        <v>3192109</v>
      </c>
      <c r="DE20" s="679"/>
      <c r="DF20" s="679"/>
      <c r="DG20" s="679"/>
      <c r="DH20" s="679"/>
      <c r="DI20" s="679"/>
      <c r="DJ20" s="679"/>
      <c r="DK20" s="679"/>
      <c r="DL20" s="679"/>
      <c r="DM20" s="679"/>
      <c r="DN20" s="679"/>
      <c r="DO20" s="679"/>
      <c r="DP20" s="680"/>
      <c r="DQ20" s="684">
        <v>10535812</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19456</v>
      </c>
      <c r="S21" s="679"/>
      <c r="T21" s="679"/>
      <c r="U21" s="679"/>
      <c r="V21" s="679"/>
      <c r="W21" s="679"/>
      <c r="X21" s="679"/>
      <c r="Y21" s="680"/>
      <c r="Z21" s="715">
        <v>0.1</v>
      </c>
      <c r="AA21" s="715"/>
      <c r="AB21" s="715"/>
      <c r="AC21" s="715"/>
      <c r="AD21" s="716">
        <v>19456</v>
      </c>
      <c r="AE21" s="716"/>
      <c r="AF21" s="716"/>
      <c r="AG21" s="716"/>
      <c r="AH21" s="716"/>
      <c r="AI21" s="716"/>
      <c r="AJ21" s="716"/>
      <c r="AK21" s="716"/>
      <c r="AL21" s="681">
        <v>0.2</v>
      </c>
      <c r="AM21" s="682"/>
      <c r="AN21" s="682"/>
      <c r="AO21" s="717"/>
      <c r="AP21" s="773" t="s">
        <v>280</v>
      </c>
      <c r="AQ21" s="780"/>
      <c r="AR21" s="780"/>
      <c r="AS21" s="780"/>
      <c r="AT21" s="780"/>
      <c r="AU21" s="780"/>
      <c r="AV21" s="780"/>
      <c r="AW21" s="780"/>
      <c r="AX21" s="780"/>
      <c r="AY21" s="780"/>
      <c r="AZ21" s="780"/>
      <c r="BA21" s="780"/>
      <c r="BB21" s="780"/>
      <c r="BC21" s="780"/>
      <c r="BD21" s="780"/>
      <c r="BE21" s="780"/>
      <c r="BF21" s="775"/>
      <c r="BG21" s="678">
        <v>4513</v>
      </c>
      <c r="BH21" s="679"/>
      <c r="BI21" s="679"/>
      <c r="BJ21" s="679"/>
      <c r="BK21" s="679"/>
      <c r="BL21" s="679"/>
      <c r="BM21" s="679"/>
      <c r="BN21" s="680"/>
      <c r="BO21" s="715">
        <v>0.2</v>
      </c>
      <c r="BP21" s="715"/>
      <c r="BQ21" s="715"/>
      <c r="BR21" s="715"/>
      <c r="BS21" s="684" t="s">
        <v>175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6135883</v>
      </c>
      <c r="S22" s="679"/>
      <c r="T22" s="679"/>
      <c r="U22" s="679"/>
      <c r="V22" s="679"/>
      <c r="W22" s="679"/>
      <c r="X22" s="679"/>
      <c r="Y22" s="680"/>
      <c r="Z22" s="715">
        <v>33.700000000000003</v>
      </c>
      <c r="AA22" s="715"/>
      <c r="AB22" s="715"/>
      <c r="AC22" s="715"/>
      <c r="AD22" s="716">
        <v>4967530</v>
      </c>
      <c r="AE22" s="716"/>
      <c r="AF22" s="716"/>
      <c r="AG22" s="716"/>
      <c r="AH22" s="716"/>
      <c r="AI22" s="716"/>
      <c r="AJ22" s="716"/>
      <c r="AK22" s="716"/>
      <c r="AL22" s="681">
        <v>56.8</v>
      </c>
      <c r="AM22" s="682"/>
      <c r="AN22" s="682"/>
      <c r="AO22" s="717"/>
      <c r="AP22" s="773" t="s">
        <v>282</v>
      </c>
      <c r="AQ22" s="780"/>
      <c r="AR22" s="780"/>
      <c r="AS22" s="780"/>
      <c r="AT22" s="780"/>
      <c r="AU22" s="780"/>
      <c r="AV22" s="780"/>
      <c r="AW22" s="780"/>
      <c r="AX22" s="780"/>
      <c r="AY22" s="780"/>
      <c r="AZ22" s="780"/>
      <c r="BA22" s="780"/>
      <c r="BB22" s="780"/>
      <c r="BC22" s="780"/>
      <c r="BD22" s="780"/>
      <c r="BE22" s="780"/>
      <c r="BF22" s="775"/>
      <c r="BG22" s="678" t="s">
        <v>175</v>
      </c>
      <c r="BH22" s="679"/>
      <c r="BI22" s="679"/>
      <c r="BJ22" s="679"/>
      <c r="BK22" s="679"/>
      <c r="BL22" s="679"/>
      <c r="BM22" s="679"/>
      <c r="BN22" s="680"/>
      <c r="BO22" s="715" t="s">
        <v>175</v>
      </c>
      <c r="BP22" s="715"/>
      <c r="BQ22" s="715"/>
      <c r="BR22" s="715"/>
      <c r="BS22" s="684" t="s">
        <v>175</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4967530</v>
      </c>
      <c r="S23" s="679"/>
      <c r="T23" s="679"/>
      <c r="U23" s="679"/>
      <c r="V23" s="679"/>
      <c r="W23" s="679"/>
      <c r="X23" s="679"/>
      <c r="Y23" s="680"/>
      <c r="Z23" s="715">
        <v>27.3</v>
      </c>
      <c r="AA23" s="715"/>
      <c r="AB23" s="715"/>
      <c r="AC23" s="715"/>
      <c r="AD23" s="716">
        <v>4967530</v>
      </c>
      <c r="AE23" s="716"/>
      <c r="AF23" s="716"/>
      <c r="AG23" s="716"/>
      <c r="AH23" s="716"/>
      <c r="AI23" s="716"/>
      <c r="AJ23" s="716"/>
      <c r="AK23" s="716"/>
      <c r="AL23" s="681">
        <v>56.8</v>
      </c>
      <c r="AM23" s="682"/>
      <c r="AN23" s="682"/>
      <c r="AO23" s="717"/>
      <c r="AP23" s="773" t="s">
        <v>285</v>
      </c>
      <c r="AQ23" s="780"/>
      <c r="AR23" s="780"/>
      <c r="AS23" s="780"/>
      <c r="AT23" s="780"/>
      <c r="AU23" s="780"/>
      <c r="AV23" s="780"/>
      <c r="AW23" s="780"/>
      <c r="AX23" s="780"/>
      <c r="AY23" s="780"/>
      <c r="AZ23" s="780"/>
      <c r="BA23" s="780"/>
      <c r="BB23" s="780"/>
      <c r="BC23" s="780"/>
      <c r="BD23" s="780"/>
      <c r="BE23" s="780"/>
      <c r="BF23" s="775"/>
      <c r="BG23" s="678" t="s">
        <v>175</v>
      </c>
      <c r="BH23" s="679"/>
      <c r="BI23" s="679"/>
      <c r="BJ23" s="679"/>
      <c r="BK23" s="679"/>
      <c r="BL23" s="679"/>
      <c r="BM23" s="679"/>
      <c r="BN23" s="680"/>
      <c r="BO23" s="715" t="s">
        <v>175</v>
      </c>
      <c r="BP23" s="715"/>
      <c r="BQ23" s="715"/>
      <c r="BR23" s="715"/>
      <c r="BS23" s="684" t="s">
        <v>236</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1165672</v>
      </c>
      <c r="S24" s="679"/>
      <c r="T24" s="679"/>
      <c r="U24" s="679"/>
      <c r="V24" s="679"/>
      <c r="W24" s="679"/>
      <c r="X24" s="679"/>
      <c r="Y24" s="680"/>
      <c r="Z24" s="715">
        <v>6.4</v>
      </c>
      <c r="AA24" s="715"/>
      <c r="AB24" s="715"/>
      <c r="AC24" s="715"/>
      <c r="AD24" s="716" t="s">
        <v>175</v>
      </c>
      <c r="AE24" s="716"/>
      <c r="AF24" s="716"/>
      <c r="AG24" s="716"/>
      <c r="AH24" s="716"/>
      <c r="AI24" s="716"/>
      <c r="AJ24" s="716"/>
      <c r="AK24" s="716"/>
      <c r="AL24" s="681" t="s">
        <v>175</v>
      </c>
      <c r="AM24" s="682"/>
      <c r="AN24" s="682"/>
      <c r="AO24" s="717"/>
      <c r="AP24" s="773" t="s">
        <v>292</v>
      </c>
      <c r="AQ24" s="780"/>
      <c r="AR24" s="780"/>
      <c r="AS24" s="780"/>
      <c r="AT24" s="780"/>
      <c r="AU24" s="780"/>
      <c r="AV24" s="780"/>
      <c r="AW24" s="780"/>
      <c r="AX24" s="780"/>
      <c r="AY24" s="780"/>
      <c r="AZ24" s="780"/>
      <c r="BA24" s="780"/>
      <c r="BB24" s="780"/>
      <c r="BC24" s="780"/>
      <c r="BD24" s="780"/>
      <c r="BE24" s="780"/>
      <c r="BF24" s="775"/>
      <c r="BG24" s="678" t="s">
        <v>175</v>
      </c>
      <c r="BH24" s="679"/>
      <c r="BI24" s="679"/>
      <c r="BJ24" s="679"/>
      <c r="BK24" s="679"/>
      <c r="BL24" s="679"/>
      <c r="BM24" s="679"/>
      <c r="BN24" s="680"/>
      <c r="BO24" s="715" t="s">
        <v>236</v>
      </c>
      <c r="BP24" s="715"/>
      <c r="BQ24" s="715"/>
      <c r="BR24" s="715"/>
      <c r="BS24" s="684" t="s">
        <v>175</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8186116</v>
      </c>
      <c r="CS24" s="734"/>
      <c r="CT24" s="734"/>
      <c r="CU24" s="734"/>
      <c r="CV24" s="734"/>
      <c r="CW24" s="734"/>
      <c r="CX24" s="734"/>
      <c r="CY24" s="777"/>
      <c r="CZ24" s="778">
        <v>46.1</v>
      </c>
      <c r="DA24" s="749"/>
      <c r="DB24" s="749"/>
      <c r="DC24" s="781"/>
      <c r="DD24" s="776">
        <v>4836736</v>
      </c>
      <c r="DE24" s="734"/>
      <c r="DF24" s="734"/>
      <c r="DG24" s="734"/>
      <c r="DH24" s="734"/>
      <c r="DI24" s="734"/>
      <c r="DJ24" s="734"/>
      <c r="DK24" s="777"/>
      <c r="DL24" s="776">
        <v>4670738</v>
      </c>
      <c r="DM24" s="734"/>
      <c r="DN24" s="734"/>
      <c r="DO24" s="734"/>
      <c r="DP24" s="734"/>
      <c r="DQ24" s="734"/>
      <c r="DR24" s="734"/>
      <c r="DS24" s="734"/>
      <c r="DT24" s="734"/>
      <c r="DU24" s="734"/>
      <c r="DV24" s="777"/>
      <c r="DW24" s="778">
        <v>51.5</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v>2681</v>
      </c>
      <c r="S25" s="679"/>
      <c r="T25" s="679"/>
      <c r="U25" s="679"/>
      <c r="V25" s="679"/>
      <c r="W25" s="679"/>
      <c r="X25" s="679"/>
      <c r="Y25" s="680"/>
      <c r="Z25" s="715">
        <v>0</v>
      </c>
      <c r="AA25" s="715"/>
      <c r="AB25" s="715"/>
      <c r="AC25" s="715"/>
      <c r="AD25" s="716" t="s">
        <v>175</v>
      </c>
      <c r="AE25" s="716"/>
      <c r="AF25" s="716"/>
      <c r="AG25" s="716"/>
      <c r="AH25" s="716"/>
      <c r="AI25" s="716"/>
      <c r="AJ25" s="716"/>
      <c r="AK25" s="716"/>
      <c r="AL25" s="681" t="s">
        <v>236</v>
      </c>
      <c r="AM25" s="682"/>
      <c r="AN25" s="682"/>
      <c r="AO25" s="717"/>
      <c r="AP25" s="773" t="s">
        <v>295</v>
      </c>
      <c r="AQ25" s="780"/>
      <c r="AR25" s="780"/>
      <c r="AS25" s="780"/>
      <c r="AT25" s="780"/>
      <c r="AU25" s="780"/>
      <c r="AV25" s="780"/>
      <c r="AW25" s="780"/>
      <c r="AX25" s="780"/>
      <c r="AY25" s="780"/>
      <c r="AZ25" s="780"/>
      <c r="BA25" s="780"/>
      <c r="BB25" s="780"/>
      <c r="BC25" s="780"/>
      <c r="BD25" s="780"/>
      <c r="BE25" s="780"/>
      <c r="BF25" s="775"/>
      <c r="BG25" s="678" t="s">
        <v>236</v>
      </c>
      <c r="BH25" s="679"/>
      <c r="BI25" s="679"/>
      <c r="BJ25" s="679"/>
      <c r="BK25" s="679"/>
      <c r="BL25" s="679"/>
      <c r="BM25" s="679"/>
      <c r="BN25" s="680"/>
      <c r="BO25" s="715" t="s">
        <v>236</v>
      </c>
      <c r="BP25" s="715"/>
      <c r="BQ25" s="715"/>
      <c r="BR25" s="715"/>
      <c r="BS25" s="684" t="s">
        <v>236</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2059954</v>
      </c>
      <c r="CS25" s="697"/>
      <c r="CT25" s="697"/>
      <c r="CU25" s="697"/>
      <c r="CV25" s="697"/>
      <c r="CW25" s="697"/>
      <c r="CX25" s="697"/>
      <c r="CY25" s="698"/>
      <c r="CZ25" s="681">
        <v>11.6</v>
      </c>
      <c r="DA25" s="699"/>
      <c r="DB25" s="699"/>
      <c r="DC25" s="700"/>
      <c r="DD25" s="684">
        <v>1934668</v>
      </c>
      <c r="DE25" s="697"/>
      <c r="DF25" s="697"/>
      <c r="DG25" s="697"/>
      <c r="DH25" s="697"/>
      <c r="DI25" s="697"/>
      <c r="DJ25" s="697"/>
      <c r="DK25" s="698"/>
      <c r="DL25" s="684">
        <v>1853889</v>
      </c>
      <c r="DM25" s="697"/>
      <c r="DN25" s="697"/>
      <c r="DO25" s="697"/>
      <c r="DP25" s="697"/>
      <c r="DQ25" s="697"/>
      <c r="DR25" s="697"/>
      <c r="DS25" s="697"/>
      <c r="DT25" s="697"/>
      <c r="DU25" s="697"/>
      <c r="DV25" s="698"/>
      <c r="DW25" s="681">
        <v>20.5</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9887412</v>
      </c>
      <c r="S26" s="679"/>
      <c r="T26" s="679"/>
      <c r="U26" s="679"/>
      <c r="V26" s="679"/>
      <c r="W26" s="679"/>
      <c r="X26" s="679"/>
      <c r="Y26" s="680"/>
      <c r="Z26" s="715">
        <v>54.2</v>
      </c>
      <c r="AA26" s="715"/>
      <c r="AB26" s="715"/>
      <c r="AC26" s="715"/>
      <c r="AD26" s="716">
        <v>8719059</v>
      </c>
      <c r="AE26" s="716"/>
      <c r="AF26" s="716"/>
      <c r="AG26" s="716"/>
      <c r="AH26" s="716"/>
      <c r="AI26" s="716"/>
      <c r="AJ26" s="716"/>
      <c r="AK26" s="716"/>
      <c r="AL26" s="681">
        <v>99.7</v>
      </c>
      <c r="AM26" s="682"/>
      <c r="AN26" s="682"/>
      <c r="AO26" s="717"/>
      <c r="AP26" s="773" t="s">
        <v>298</v>
      </c>
      <c r="AQ26" s="774"/>
      <c r="AR26" s="774"/>
      <c r="AS26" s="774"/>
      <c r="AT26" s="774"/>
      <c r="AU26" s="774"/>
      <c r="AV26" s="774"/>
      <c r="AW26" s="774"/>
      <c r="AX26" s="774"/>
      <c r="AY26" s="774"/>
      <c r="AZ26" s="774"/>
      <c r="BA26" s="774"/>
      <c r="BB26" s="774"/>
      <c r="BC26" s="774"/>
      <c r="BD26" s="774"/>
      <c r="BE26" s="774"/>
      <c r="BF26" s="775"/>
      <c r="BG26" s="678" t="s">
        <v>236</v>
      </c>
      <c r="BH26" s="679"/>
      <c r="BI26" s="679"/>
      <c r="BJ26" s="679"/>
      <c r="BK26" s="679"/>
      <c r="BL26" s="679"/>
      <c r="BM26" s="679"/>
      <c r="BN26" s="680"/>
      <c r="BO26" s="715" t="s">
        <v>175</v>
      </c>
      <c r="BP26" s="715"/>
      <c r="BQ26" s="715"/>
      <c r="BR26" s="715"/>
      <c r="BS26" s="684" t="s">
        <v>236</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1264184</v>
      </c>
      <c r="CS26" s="679"/>
      <c r="CT26" s="679"/>
      <c r="CU26" s="679"/>
      <c r="CV26" s="679"/>
      <c r="CW26" s="679"/>
      <c r="CX26" s="679"/>
      <c r="CY26" s="680"/>
      <c r="CZ26" s="681">
        <v>7.1</v>
      </c>
      <c r="DA26" s="699"/>
      <c r="DB26" s="699"/>
      <c r="DC26" s="700"/>
      <c r="DD26" s="684">
        <v>1176096</v>
      </c>
      <c r="DE26" s="679"/>
      <c r="DF26" s="679"/>
      <c r="DG26" s="679"/>
      <c r="DH26" s="679"/>
      <c r="DI26" s="679"/>
      <c r="DJ26" s="679"/>
      <c r="DK26" s="680"/>
      <c r="DL26" s="684" t="s">
        <v>175</v>
      </c>
      <c r="DM26" s="679"/>
      <c r="DN26" s="679"/>
      <c r="DO26" s="679"/>
      <c r="DP26" s="679"/>
      <c r="DQ26" s="679"/>
      <c r="DR26" s="679"/>
      <c r="DS26" s="679"/>
      <c r="DT26" s="679"/>
      <c r="DU26" s="679"/>
      <c r="DV26" s="680"/>
      <c r="DW26" s="681" t="s">
        <v>175</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3998</v>
      </c>
      <c r="S27" s="679"/>
      <c r="T27" s="679"/>
      <c r="U27" s="679"/>
      <c r="V27" s="679"/>
      <c r="W27" s="679"/>
      <c r="X27" s="679"/>
      <c r="Y27" s="680"/>
      <c r="Z27" s="715">
        <v>0</v>
      </c>
      <c r="AA27" s="715"/>
      <c r="AB27" s="715"/>
      <c r="AC27" s="715"/>
      <c r="AD27" s="716">
        <v>3998</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2970562</v>
      </c>
      <c r="BH27" s="679"/>
      <c r="BI27" s="679"/>
      <c r="BJ27" s="679"/>
      <c r="BK27" s="679"/>
      <c r="BL27" s="679"/>
      <c r="BM27" s="679"/>
      <c r="BN27" s="680"/>
      <c r="BO27" s="715">
        <v>100</v>
      </c>
      <c r="BP27" s="715"/>
      <c r="BQ27" s="715"/>
      <c r="BR27" s="715"/>
      <c r="BS27" s="684">
        <v>193941</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4504543</v>
      </c>
      <c r="CS27" s="697"/>
      <c r="CT27" s="697"/>
      <c r="CU27" s="697"/>
      <c r="CV27" s="697"/>
      <c r="CW27" s="697"/>
      <c r="CX27" s="697"/>
      <c r="CY27" s="698"/>
      <c r="CZ27" s="681">
        <v>25.4</v>
      </c>
      <c r="DA27" s="699"/>
      <c r="DB27" s="699"/>
      <c r="DC27" s="700"/>
      <c r="DD27" s="684">
        <v>1290549</v>
      </c>
      <c r="DE27" s="697"/>
      <c r="DF27" s="697"/>
      <c r="DG27" s="697"/>
      <c r="DH27" s="697"/>
      <c r="DI27" s="697"/>
      <c r="DJ27" s="697"/>
      <c r="DK27" s="698"/>
      <c r="DL27" s="684">
        <v>1205330</v>
      </c>
      <c r="DM27" s="697"/>
      <c r="DN27" s="697"/>
      <c r="DO27" s="697"/>
      <c r="DP27" s="697"/>
      <c r="DQ27" s="697"/>
      <c r="DR27" s="697"/>
      <c r="DS27" s="697"/>
      <c r="DT27" s="697"/>
      <c r="DU27" s="697"/>
      <c r="DV27" s="698"/>
      <c r="DW27" s="681">
        <v>13.3</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91177</v>
      </c>
      <c r="S28" s="679"/>
      <c r="T28" s="679"/>
      <c r="U28" s="679"/>
      <c r="V28" s="679"/>
      <c r="W28" s="679"/>
      <c r="X28" s="679"/>
      <c r="Y28" s="680"/>
      <c r="Z28" s="715">
        <v>0.5</v>
      </c>
      <c r="AA28" s="715"/>
      <c r="AB28" s="715"/>
      <c r="AC28" s="715"/>
      <c r="AD28" s="716" t="s">
        <v>175</v>
      </c>
      <c r="AE28" s="716"/>
      <c r="AF28" s="716"/>
      <c r="AG28" s="716"/>
      <c r="AH28" s="716"/>
      <c r="AI28" s="716"/>
      <c r="AJ28" s="716"/>
      <c r="AK28" s="716"/>
      <c r="AL28" s="681" t="s">
        <v>236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1621619</v>
      </c>
      <c r="CS28" s="679"/>
      <c r="CT28" s="679"/>
      <c r="CU28" s="679"/>
      <c r="CV28" s="679"/>
      <c r="CW28" s="679"/>
      <c r="CX28" s="679"/>
      <c r="CY28" s="680"/>
      <c r="CZ28" s="681">
        <v>9.1</v>
      </c>
      <c r="DA28" s="699"/>
      <c r="DB28" s="699"/>
      <c r="DC28" s="700"/>
      <c r="DD28" s="684">
        <v>1611519</v>
      </c>
      <c r="DE28" s="679"/>
      <c r="DF28" s="679"/>
      <c r="DG28" s="679"/>
      <c r="DH28" s="679"/>
      <c r="DI28" s="679"/>
      <c r="DJ28" s="679"/>
      <c r="DK28" s="680"/>
      <c r="DL28" s="684">
        <v>1611519</v>
      </c>
      <c r="DM28" s="679"/>
      <c r="DN28" s="679"/>
      <c r="DO28" s="679"/>
      <c r="DP28" s="679"/>
      <c r="DQ28" s="679"/>
      <c r="DR28" s="679"/>
      <c r="DS28" s="679"/>
      <c r="DT28" s="679"/>
      <c r="DU28" s="679"/>
      <c r="DV28" s="680"/>
      <c r="DW28" s="681">
        <v>17.8</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78193</v>
      </c>
      <c r="S29" s="679"/>
      <c r="T29" s="679"/>
      <c r="U29" s="679"/>
      <c r="V29" s="679"/>
      <c r="W29" s="679"/>
      <c r="X29" s="679"/>
      <c r="Y29" s="680"/>
      <c r="Z29" s="715">
        <v>0.4</v>
      </c>
      <c r="AA29" s="715"/>
      <c r="AB29" s="715"/>
      <c r="AC29" s="715"/>
      <c r="AD29" s="716">
        <v>5177</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306</v>
      </c>
      <c r="CE29" s="768"/>
      <c r="CF29" s="711" t="s">
        <v>70</v>
      </c>
      <c r="CG29" s="712"/>
      <c r="CH29" s="712"/>
      <c r="CI29" s="712"/>
      <c r="CJ29" s="712"/>
      <c r="CK29" s="712"/>
      <c r="CL29" s="712"/>
      <c r="CM29" s="712"/>
      <c r="CN29" s="712"/>
      <c r="CO29" s="712"/>
      <c r="CP29" s="712"/>
      <c r="CQ29" s="713"/>
      <c r="CR29" s="678">
        <v>1621582</v>
      </c>
      <c r="CS29" s="697"/>
      <c r="CT29" s="697"/>
      <c r="CU29" s="697"/>
      <c r="CV29" s="697"/>
      <c r="CW29" s="697"/>
      <c r="CX29" s="697"/>
      <c r="CY29" s="698"/>
      <c r="CZ29" s="681">
        <v>9.1</v>
      </c>
      <c r="DA29" s="699"/>
      <c r="DB29" s="699"/>
      <c r="DC29" s="700"/>
      <c r="DD29" s="684">
        <v>1611482</v>
      </c>
      <c r="DE29" s="697"/>
      <c r="DF29" s="697"/>
      <c r="DG29" s="697"/>
      <c r="DH29" s="697"/>
      <c r="DI29" s="697"/>
      <c r="DJ29" s="697"/>
      <c r="DK29" s="698"/>
      <c r="DL29" s="684">
        <v>1611482</v>
      </c>
      <c r="DM29" s="697"/>
      <c r="DN29" s="697"/>
      <c r="DO29" s="697"/>
      <c r="DP29" s="697"/>
      <c r="DQ29" s="697"/>
      <c r="DR29" s="697"/>
      <c r="DS29" s="697"/>
      <c r="DT29" s="697"/>
      <c r="DU29" s="697"/>
      <c r="DV29" s="698"/>
      <c r="DW29" s="681">
        <v>17.8</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86200</v>
      </c>
      <c r="S30" s="679"/>
      <c r="T30" s="679"/>
      <c r="U30" s="679"/>
      <c r="V30" s="679"/>
      <c r="W30" s="679"/>
      <c r="X30" s="679"/>
      <c r="Y30" s="680"/>
      <c r="Z30" s="715">
        <v>0.5</v>
      </c>
      <c r="AA30" s="715"/>
      <c r="AB30" s="715"/>
      <c r="AC30" s="715"/>
      <c r="AD30" s="716" t="s">
        <v>175</v>
      </c>
      <c r="AE30" s="716"/>
      <c r="AF30" s="716"/>
      <c r="AG30" s="716"/>
      <c r="AH30" s="716"/>
      <c r="AI30" s="716"/>
      <c r="AJ30" s="716"/>
      <c r="AK30" s="716"/>
      <c r="AL30" s="681" t="s">
        <v>175</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9"/>
      <c r="CE30" s="770"/>
      <c r="CF30" s="711" t="s">
        <v>310</v>
      </c>
      <c r="CG30" s="712"/>
      <c r="CH30" s="712"/>
      <c r="CI30" s="712"/>
      <c r="CJ30" s="712"/>
      <c r="CK30" s="712"/>
      <c r="CL30" s="712"/>
      <c r="CM30" s="712"/>
      <c r="CN30" s="712"/>
      <c r="CO30" s="712"/>
      <c r="CP30" s="712"/>
      <c r="CQ30" s="713"/>
      <c r="CR30" s="678">
        <v>1540085</v>
      </c>
      <c r="CS30" s="679"/>
      <c r="CT30" s="679"/>
      <c r="CU30" s="679"/>
      <c r="CV30" s="679"/>
      <c r="CW30" s="679"/>
      <c r="CX30" s="679"/>
      <c r="CY30" s="680"/>
      <c r="CZ30" s="681">
        <v>8.6999999999999993</v>
      </c>
      <c r="DA30" s="699"/>
      <c r="DB30" s="699"/>
      <c r="DC30" s="700"/>
      <c r="DD30" s="684">
        <v>1530426</v>
      </c>
      <c r="DE30" s="679"/>
      <c r="DF30" s="679"/>
      <c r="DG30" s="679"/>
      <c r="DH30" s="679"/>
      <c r="DI30" s="679"/>
      <c r="DJ30" s="679"/>
      <c r="DK30" s="680"/>
      <c r="DL30" s="684">
        <v>1530426</v>
      </c>
      <c r="DM30" s="679"/>
      <c r="DN30" s="679"/>
      <c r="DO30" s="679"/>
      <c r="DP30" s="679"/>
      <c r="DQ30" s="679"/>
      <c r="DR30" s="679"/>
      <c r="DS30" s="679"/>
      <c r="DT30" s="679"/>
      <c r="DU30" s="679"/>
      <c r="DV30" s="680"/>
      <c r="DW30" s="681">
        <v>16.899999999999999</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3705971</v>
      </c>
      <c r="S31" s="679"/>
      <c r="T31" s="679"/>
      <c r="U31" s="679"/>
      <c r="V31" s="679"/>
      <c r="W31" s="679"/>
      <c r="X31" s="679"/>
      <c r="Y31" s="680"/>
      <c r="Z31" s="715">
        <v>20.3</v>
      </c>
      <c r="AA31" s="715"/>
      <c r="AB31" s="715"/>
      <c r="AC31" s="715"/>
      <c r="AD31" s="716" t="s">
        <v>175</v>
      </c>
      <c r="AE31" s="716"/>
      <c r="AF31" s="716"/>
      <c r="AG31" s="716"/>
      <c r="AH31" s="716"/>
      <c r="AI31" s="716"/>
      <c r="AJ31" s="716"/>
      <c r="AK31" s="716"/>
      <c r="AL31" s="681" t="s">
        <v>236</v>
      </c>
      <c r="AM31" s="682"/>
      <c r="AN31" s="682"/>
      <c r="AO31" s="717"/>
      <c r="AP31" s="752" t="s">
        <v>312</v>
      </c>
      <c r="AQ31" s="753"/>
      <c r="AR31" s="753"/>
      <c r="AS31" s="753"/>
      <c r="AT31" s="758" t="s">
        <v>313</v>
      </c>
      <c r="AU31" s="231"/>
      <c r="AV31" s="231"/>
      <c r="AW31" s="231"/>
      <c r="AX31" s="744" t="s">
        <v>188</v>
      </c>
      <c r="AY31" s="745"/>
      <c r="AZ31" s="745"/>
      <c r="BA31" s="745"/>
      <c r="BB31" s="745"/>
      <c r="BC31" s="745"/>
      <c r="BD31" s="745"/>
      <c r="BE31" s="745"/>
      <c r="BF31" s="746"/>
      <c r="BG31" s="747">
        <v>98.7</v>
      </c>
      <c r="BH31" s="748"/>
      <c r="BI31" s="748"/>
      <c r="BJ31" s="748"/>
      <c r="BK31" s="748"/>
      <c r="BL31" s="748"/>
      <c r="BM31" s="749">
        <v>95</v>
      </c>
      <c r="BN31" s="748"/>
      <c r="BO31" s="748"/>
      <c r="BP31" s="748"/>
      <c r="BQ31" s="750"/>
      <c r="BR31" s="747">
        <v>98.7</v>
      </c>
      <c r="BS31" s="748"/>
      <c r="BT31" s="748"/>
      <c r="BU31" s="748"/>
      <c r="BV31" s="748"/>
      <c r="BW31" s="748"/>
      <c r="BX31" s="749">
        <v>94.2</v>
      </c>
      <c r="BY31" s="748"/>
      <c r="BZ31" s="748"/>
      <c r="CA31" s="748"/>
      <c r="CB31" s="750"/>
      <c r="CD31" s="769"/>
      <c r="CE31" s="770"/>
      <c r="CF31" s="711" t="s">
        <v>314</v>
      </c>
      <c r="CG31" s="712"/>
      <c r="CH31" s="712"/>
      <c r="CI31" s="712"/>
      <c r="CJ31" s="712"/>
      <c r="CK31" s="712"/>
      <c r="CL31" s="712"/>
      <c r="CM31" s="712"/>
      <c r="CN31" s="712"/>
      <c r="CO31" s="712"/>
      <c r="CP31" s="712"/>
      <c r="CQ31" s="713"/>
      <c r="CR31" s="678">
        <v>81497</v>
      </c>
      <c r="CS31" s="697"/>
      <c r="CT31" s="697"/>
      <c r="CU31" s="697"/>
      <c r="CV31" s="697"/>
      <c r="CW31" s="697"/>
      <c r="CX31" s="697"/>
      <c r="CY31" s="698"/>
      <c r="CZ31" s="681">
        <v>0.5</v>
      </c>
      <c r="DA31" s="699"/>
      <c r="DB31" s="699"/>
      <c r="DC31" s="700"/>
      <c r="DD31" s="684">
        <v>81056</v>
      </c>
      <c r="DE31" s="697"/>
      <c r="DF31" s="697"/>
      <c r="DG31" s="697"/>
      <c r="DH31" s="697"/>
      <c r="DI31" s="697"/>
      <c r="DJ31" s="697"/>
      <c r="DK31" s="698"/>
      <c r="DL31" s="684">
        <v>81056</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1" t="s">
        <v>315</v>
      </c>
      <c r="C32" s="762"/>
      <c r="D32" s="762"/>
      <c r="E32" s="762"/>
      <c r="F32" s="762"/>
      <c r="G32" s="762"/>
      <c r="H32" s="762"/>
      <c r="I32" s="762"/>
      <c r="J32" s="762"/>
      <c r="K32" s="762"/>
      <c r="L32" s="762"/>
      <c r="M32" s="762"/>
      <c r="N32" s="762"/>
      <c r="O32" s="762"/>
      <c r="P32" s="762"/>
      <c r="Q32" s="763"/>
      <c r="R32" s="678" t="s">
        <v>175</v>
      </c>
      <c r="S32" s="679"/>
      <c r="T32" s="679"/>
      <c r="U32" s="679"/>
      <c r="V32" s="679"/>
      <c r="W32" s="679"/>
      <c r="X32" s="679"/>
      <c r="Y32" s="680"/>
      <c r="Z32" s="715" t="s">
        <v>175</v>
      </c>
      <c r="AA32" s="715"/>
      <c r="AB32" s="715"/>
      <c r="AC32" s="715"/>
      <c r="AD32" s="716" t="s">
        <v>175</v>
      </c>
      <c r="AE32" s="716"/>
      <c r="AF32" s="716"/>
      <c r="AG32" s="716"/>
      <c r="AH32" s="716"/>
      <c r="AI32" s="716"/>
      <c r="AJ32" s="716"/>
      <c r="AK32" s="716"/>
      <c r="AL32" s="681" t="s">
        <v>236</v>
      </c>
      <c r="AM32" s="682"/>
      <c r="AN32" s="682"/>
      <c r="AO32" s="717"/>
      <c r="AP32" s="754"/>
      <c r="AQ32" s="755"/>
      <c r="AR32" s="755"/>
      <c r="AS32" s="755"/>
      <c r="AT32" s="759"/>
      <c r="AU32" s="230" t="s">
        <v>316</v>
      </c>
      <c r="AV32" s="230"/>
      <c r="AW32" s="230"/>
      <c r="AX32" s="675" t="s">
        <v>317</v>
      </c>
      <c r="AY32" s="676"/>
      <c r="AZ32" s="676"/>
      <c r="BA32" s="676"/>
      <c r="BB32" s="676"/>
      <c r="BC32" s="676"/>
      <c r="BD32" s="676"/>
      <c r="BE32" s="676"/>
      <c r="BF32" s="677"/>
      <c r="BG32" s="751">
        <v>99.2</v>
      </c>
      <c r="BH32" s="697"/>
      <c r="BI32" s="697"/>
      <c r="BJ32" s="697"/>
      <c r="BK32" s="697"/>
      <c r="BL32" s="697"/>
      <c r="BM32" s="682">
        <v>96.1</v>
      </c>
      <c r="BN32" s="743"/>
      <c r="BO32" s="743"/>
      <c r="BP32" s="743"/>
      <c r="BQ32" s="721"/>
      <c r="BR32" s="751">
        <v>99.2</v>
      </c>
      <c r="BS32" s="697"/>
      <c r="BT32" s="697"/>
      <c r="BU32" s="697"/>
      <c r="BV32" s="697"/>
      <c r="BW32" s="697"/>
      <c r="BX32" s="682">
        <v>95.5</v>
      </c>
      <c r="BY32" s="743"/>
      <c r="BZ32" s="743"/>
      <c r="CA32" s="743"/>
      <c r="CB32" s="721"/>
      <c r="CD32" s="771"/>
      <c r="CE32" s="772"/>
      <c r="CF32" s="711" t="s">
        <v>318</v>
      </c>
      <c r="CG32" s="712"/>
      <c r="CH32" s="712"/>
      <c r="CI32" s="712"/>
      <c r="CJ32" s="712"/>
      <c r="CK32" s="712"/>
      <c r="CL32" s="712"/>
      <c r="CM32" s="712"/>
      <c r="CN32" s="712"/>
      <c r="CO32" s="712"/>
      <c r="CP32" s="712"/>
      <c r="CQ32" s="713"/>
      <c r="CR32" s="678">
        <v>37</v>
      </c>
      <c r="CS32" s="679"/>
      <c r="CT32" s="679"/>
      <c r="CU32" s="679"/>
      <c r="CV32" s="679"/>
      <c r="CW32" s="679"/>
      <c r="CX32" s="679"/>
      <c r="CY32" s="680"/>
      <c r="CZ32" s="681">
        <v>0</v>
      </c>
      <c r="DA32" s="699"/>
      <c r="DB32" s="699"/>
      <c r="DC32" s="700"/>
      <c r="DD32" s="684">
        <v>37</v>
      </c>
      <c r="DE32" s="679"/>
      <c r="DF32" s="679"/>
      <c r="DG32" s="679"/>
      <c r="DH32" s="679"/>
      <c r="DI32" s="679"/>
      <c r="DJ32" s="679"/>
      <c r="DK32" s="680"/>
      <c r="DL32" s="684">
        <v>37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1249103</v>
      </c>
      <c r="S33" s="679"/>
      <c r="T33" s="679"/>
      <c r="U33" s="679"/>
      <c r="V33" s="679"/>
      <c r="W33" s="679"/>
      <c r="X33" s="679"/>
      <c r="Y33" s="680"/>
      <c r="Z33" s="715">
        <v>6.9</v>
      </c>
      <c r="AA33" s="715"/>
      <c r="AB33" s="715"/>
      <c r="AC33" s="715"/>
      <c r="AD33" s="716" t="s">
        <v>175</v>
      </c>
      <c r="AE33" s="716"/>
      <c r="AF33" s="716"/>
      <c r="AG33" s="716"/>
      <c r="AH33" s="716"/>
      <c r="AI33" s="716"/>
      <c r="AJ33" s="716"/>
      <c r="AK33" s="716"/>
      <c r="AL33" s="681" t="s">
        <v>175</v>
      </c>
      <c r="AM33" s="682"/>
      <c r="AN33" s="682"/>
      <c r="AO33" s="717"/>
      <c r="AP33" s="756"/>
      <c r="AQ33" s="757"/>
      <c r="AR33" s="757"/>
      <c r="AS33" s="757"/>
      <c r="AT33" s="760"/>
      <c r="AU33" s="232"/>
      <c r="AV33" s="232"/>
      <c r="AW33" s="232"/>
      <c r="AX33" s="659" t="s">
        <v>320</v>
      </c>
      <c r="AY33" s="660"/>
      <c r="AZ33" s="660"/>
      <c r="BA33" s="660"/>
      <c r="BB33" s="660"/>
      <c r="BC33" s="660"/>
      <c r="BD33" s="660"/>
      <c r="BE33" s="660"/>
      <c r="BF33" s="661"/>
      <c r="BG33" s="742">
        <v>98</v>
      </c>
      <c r="BH33" s="663"/>
      <c r="BI33" s="663"/>
      <c r="BJ33" s="663"/>
      <c r="BK33" s="663"/>
      <c r="BL33" s="663"/>
      <c r="BM33" s="706">
        <v>92.8</v>
      </c>
      <c r="BN33" s="663"/>
      <c r="BO33" s="663"/>
      <c r="BP33" s="663"/>
      <c r="BQ33" s="727"/>
      <c r="BR33" s="742">
        <v>97.8</v>
      </c>
      <c r="BS33" s="663"/>
      <c r="BT33" s="663"/>
      <c r="BU33" s="663"/>
      <c r="BV33" s="663"/>
      <c r="BW33" s="663"/>
      <c r="BX33" s="706">
        <v>91.7</v>
      </c>
      <c r="BY33" s="663"/>
      <c r="BZ33" s="663"/>
      <c r="CA33" s="663"/>
      <c r="CB33" s="727"/>
      <c r="CD33" s="711" t="s">
        <v>321</v>
      </c>
      <c r="CE33" s="712"/>
      <c r="CF33" s="712"/>
      <c r="CG33" s="712"/>
      <c r="CH33" s="712"/>
      <c r="CI33" s="712"/>
      <c r="CJ33" s="712"/>
      <c r="CK33" s="712"/>
      <c r="CL33" s="712"/>
      <c r="CM33" s="712"/>
      <c r="CN33" s="712"/>
      <c r="CO33" s="712"/>
      <c r="CP33" s="712"/>
      <c r="CQ33" s="713"/>
      <c r="CR33" s="678">
        <v>6384459</v>
      </c>
      <c r="CS33" s="697"/>
      <c r="CT33" s="697"/>
      <c r="CU33" s="697"/>
      <c r="CV33" s="697"/>
      <c r="CW33" s="697"/>
      <c r="CX33" s="697"/>
      <c r="CY33" s="698"/>
      <c r="CZ33" s="681">
        <v>35.9</v>
      </c>
      <c r="DA33" s="699"/>
      <c r="DB33" s="699"/>
      <c r="DC33" s="700"/>
      <c r="DD33" s="684">
        <v>5210777</v>
      </c>
      <c r="DE33" s="697"/>
      <c r="DF33" s="697"/>
      <c r="DG33" s="697"/>
      <c r="DH33" s="697"/>
      <c r="DI33" s="697"/>
      <c r="DJ33" s="697"/>
      <c r="DK33" s="698"/>
      <c r="DL33" s="684">
        <v>3896320</v>
      </c>
      <c r="DM33" s="697"/>
      <c r="DN33" s="697"/>
      <c r="DO33" s="697"/>
      <c r="DP33" s="697"/>
      <c r="DQ33" s="697"/>
      <c r="DR33" s="697"/>
      <c r="DS33" s="697"/>
      <c r="DT33" s="697"/>
      <c r="DU33" s="697"/>
      <c r="DV33" s="698"/>
      <c r="DW33" s="681">
        <v>43</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45357</v>
      </c>
      <c r="S34" s="679"/>
      <c r="T34" s="679"/>
      <c r="U34" s="679"/>
      <c r="V34" s="679"/>
      <c r="W34" s="679"/>
      <c r="X34" s="679"/>
      <c r="Y34" s="680"/>
      <c r="Z34" s="715">
        <v>0.2</v>
      </c>
      <c r="AA34" s="715"/>
      <c r="AB34" s="715"/>
      <c r="AC34" s="715"/>
      <c r="AD34" s="716">
        <v>5204</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1816129</v>
      </c>
      <c r="CS34" s="679"/>
      <c r="CT34" s="679"/>
      <c r="CU34" s="679"/>
      <c r="CV34" s="679"/>
      <c r="CW34" s="679"/>
      <c r="CX34" s="679"/>
      <c r="CY34" s="680"/>
      <c r="CZ34" s="681">
        <v>10.199999999999999</v>
      </c>
      <c r="DA34" s="699"/>
      <c r="DB34" s="699"/>
      <c r="DC34" s="700"/>
      <c r="DD34" s="684">
        <v>1492178</v>
      </c>
      <c r="DE34" s="679"/>
      <c r="DF34" s="679"/>
      <c r="DG34" s="679"/>
      <c r="DH34" s="679"/>
      <c r="DI34" s="679"/>
      <c r="DJ34" s="679"/>
      <c r="DK34" s="680"/>
      <c r="DL34" s="684">
        <v>967578</v>
      </c>
      <c r="DM34" s="679"/>
      <c r="DN34" s="679"/>
      <c r="DO34" s="679"/>
      <c r="DP34" s="679"/>
      <c r="DQ34" s="679"/>
      <c r="DR34" s="679"/>
      <c r="DS34" s="679"/>
      <c r="DT34" s="679"/>
      <c r="DU34" s="679"/>
      <c r="DV34" s="680"/>
      <c r="DW34" s="681">
        <v>10.7</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109822</v>
      </c>
      <c r="S35" s="679"/>
      <c r="T35" s="679"/>
      <c r="U35" s="679"/>
      <c r="V35" s="679"/>
      <c r="W35" s="679"/>
      <c r="X35" s="679"/>
      <c r="Y35" s="680"/>
      <c r="Z35" s="715">
        <v>0.6</v>
      </c>
      <c r="AA35" s="715"/>
      <c r="AB35" s="715"/>
      <c r="AC35" s="715"/>
      <c r="AD35" s="716" t="s">
        <v>175</v>
      </c>
      <c r="AE35" s="716"/>
      <c r="AF35" s="716"/>
      <c r="AG35" s="716"/>
      <c r="AH35" s="716"/>
      <c r="AI35" s="716"/>
      <c r="AJ35" s="716"/>
      <c r="AK35" s="716"/>
      <c r="AL35" s="681" t="s">
        <v>175</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218793</v>
      </c>
      <c r="CS35" s="697"/>
      <c r="CT35" s="697"/>
      <c r="CU35" s="697"/>
      <c r="CV35" s="697"/>
      <c r="CW35" s="697"/>
      <c r="CX35" s="697"/>
      <c r="CY35" s="698"/>
      <c r="CZ35" s="681">
        <v>1.2</v>
      </c>
      <c r="DA35" s="699"/>
      <c r="DB35" s="699"/>
      <c r="DC35" s="700"/>
      <c r="DD35" s="684">
        <v>198794</v>
      </c>
      <c r="DE35" s="697"/>
      <c r="DF35" s="697"/>
      <c r="DG35" s="697"/>
      <c r="DH35" s="697"/>
      <c r="DI35" s="697"/>
      <c r="DJ35" s="697"/>
      <c r="DK35" s="698"/>
      <c r="DL35" s="684">
        <v>147595</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146705</v>
      </c>
      <c r="S36" s="679"/>
      <c r="T36" s="679"/>
      <c r="U36" s="679"/>
      <c r="V36" s="679"/>
      <c r="W36" s="679"/>
      <c r="X36" s="679"/>
      <c r="Y36" s="680"/>
      <c r="Z36" s="715">
        <v>0.8</v>
      </c>
      <c r="AA36" s="715"/>
      <c r="AB36" s="715"/>
      <c r="AC36" s="715"/>
      <c r="AD36" s="716" t="s">
        <v>175</v>
      </c>
      <c r="AE36" s="716"/>
      <c r="AF36" s="716"/>
      <c r="AG36" s="716"/>
      <c r="AH36" s="716"/>
      <c r="AI36" s="716"/>
      <c r="AJ36" s="716"/>
      <c r="AK36" s="716"/>
      <c r="AL36" s="681" t="s">
        <v>236</v>
      </c>
      <c r="AM36" s="682"/>
      <c r="AN36" s="682"/>
      <c r="AO36" s="717"/>
      <c r="AP36" s="235"/>
      <c r="AQ36" s="730" t="s">
        <v>329</v>
      </c>
      <c r="AR36" s="731"/>
      <c r="AS36" s="731"/>
      <c r="AT36" s="731"/>
      <c r="AU36" s="731"/>
      <c r="AV36" s="731"/>
      <c r="AW36" s="731"/>
      <c r="AX36" s="731"/>
      <c r="AY36" s="732"/>
      <c r="AZ36" s="733">
        <v>2329848</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134446</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2521425</v>
      </c>
      <c r="CS36" s="679"/>
      <c r="CT36" s="679"/>
      <c r="CU36" s="679"/>
      <c r="CV36" s="679"/>
      <c r="CW36" s="679"/>
      <c r="CX36" s="679"/>
      <c r="CY36" s="680"/>
      <c r="CZ36" s="681">
        <v>14.2</v>
      </c>
      <c r="DA36" s="699"/>
      <c r="DB36" s="699"/>
      <c r="DC36" s="700"/>
      <c r="DD36" s="684">
        <v>2215200</v>
      </c>
      <c r="DE36" s="679"/>
      <c r="DF36" s="679"/>
      <c r="DG36" s="679"/>
      <c r="DH36" s="679"/>
      <c r="DI36" s="679"/>
      <c r="DJ36" s="679"/>
      <c r="DK36" s="680"/>
      <c r="DL36" s="684">
        <v>1663346</v>
      </c>
      <c r="DM36" s="679"/>
      <c r="DN36" s="679"/>
      <c r="DO36" s="679"/>
      <c r="DP36" s="679"/>
      <c r="DQ36" s="679"/>
      <c r="DR36" s="679"/>
      <c r="DS36" s="679"/>
      <c r="DT36" s="679"/>
      <c r="DU36" s="679"/>
      <c r="DV36" s="680"/>
      <c r="DW36" s="681">
        <v>18.3</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402415</v>
      </c>
      <c r="S37" s="679"/>
      <c r="T37" s="679"/>
      <c r="U37" s="679"/>
      <c r="V37" s="679"/>
      <c r="W37" s="679"/>
      <c r="X37" s="679"/>
      <c r="Y37" s="680"/>
      <c r="Z37" s="715">
        <v>2.2000000000000002</v>
      </c>
      <c r="AA37" s="715"/>
      <c r="AB37" s="715"/>
      <c r="AC37" s="715"/>
      <c r="AD37" s="716" t="s">
        <v>175</v>
      </c>
      <c r="AE37" s="716"/>
      <c r="AF37" s="716"/>
      <c r="AG37" s="716"/>
      <c r="AH37" s="716"/>
      <c r="AI37" s="716"/>
      <c r="AJ37" s="716"/>
      <c r="AK37" s="716"/>
      <c r="AL37" s="681" t="s">
        <v>236</v>
      </c>
      <c r="AM37" s="682"/>
      <c r="AN37" s="682"/>
      <c r="AO37" s="717"/>
      <c r="AQ37" s="718" t="s">
        <v>333</v>
      </c>
      <c r="AR37" s="719"/>
      <c r="AS37" s="719"/>
      <c r="AT37" s="719"/>
      <c r="AU37" s="719"/>
      <c r="AV37" s="719"/>
      <c r="AW37" s="719"/>
      <c r="AX37" s="719"/>
      <c r="AY37" s="720"/>
      <c r="AZ37" s="678">
        <v>523287</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128856</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932745</v>
      </c>
      <c r="CS37" s="697"/>
      <c r="CT37" s="697"/>
      <c r="CU37" s="697"/>
      <c r="CV37" s="697"/>
      <c r="CW37" s="697"/>
      <c r="CX37" s="697"/>
      <c r="CY37" s="698"/>
      <c r="CZ37" s="681">
        <v>5.3</v>
      </c>
      <c r="DA37" s="699"/>
      <c r="DB37" s="699"/>
      <c r="DC37" s="700"/>
      <c r="DD37" s="684">
        <v>869566</v>
      </c>
      <c r="DE37" s="697"/>
      <c r="DF37" s="697"/>
      <c r="DG37" s="697"/>
      <c r="DH37" s="697"/>
      <c r="DI37" s="697"/>
      <c r="DJ37" s="697"/>
      <c r="DK37" s="698"/>
      <c r="DL37" s="684">
        <v>869550</v>
      </c>
      <c r="DM37" s="697"/>
      <c r="DN37" s="697"/>
      <c r="DO37" s="697"/>
      <c r="DP37" s="697"/>
      <c r="DQ37" s="697"/>
      <c r="DR37" s="697"/>
      <c r="DS37" s="697"/>
      <c r="DT37" s="697"/>
      <c r="DU37" s="697"/>
      <c r="DV37" s="698"/>
      <c r="DW37" s="681">
        <v>9.6</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432005</v>
      </c>
      <c r="S38" s="679"/>
      <c r="T38" s="679"/>
      <c r="U38" s="679"/>
      <c r="V38" s="679"/>
      <c r="W38" s="679"/>
      <c r="X38" s="679"/>
      <c r="Y38" s="680"/>
      <c r="Z38" s="715">
        <v>2.4</v>
      </c>
      <c r="AA38" s="715"/>
      <c r="AB38" s="715"/>
      <c r="AC38" s="715"/>
      <c r="AD38" s="716">
        <v>11062</v>
      </c>
      <c r="AE38" s="716"/>
      <c r="AF38" s="716"/>
      <c r="AG38" s="716"/>
      <c r="AH38" s="716"/>
      <c r="AI38" s="716"/>
      <c r="AJ38" s="716"/>
      <c r="AK38" s="716"/>
      <c r="AL38" s="681">
        <v>0.1</v>
      </c>
      <c r="AM38" s="682"/>
      <c r="AN38" s="682"/>
      <c r="AO38" s="717"/>
      <c r="AQ38" s="718" t="s">
        <v>337</v>
      </c>
      <c r="AR38" s="719"/>
      <c r="AS38" s="719"/>
      <c r="AT38" s="719"/>
      <c r="AU38" s="719"/>
      <c r="AV38" s="719"/>
      <c r="AW38" s="719"/>
      <c r="AX38" s="719"/>
      <c r="AY38" s="720"/>
      <c r="AZ38" s="678">
        <v>382147</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5174</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1427051</v>
      </c>
      <c r="CS38" s="679"/>
      <c r="CT38" s="679"/>
      <c r="CU38" s="679"/>
      <c r="CV38" s="679"/>
      <c r="CW38" s="679"/>
      <c r="CX38" s="679"/>
      <c r="CY38" s="680"/>
      <c r="CZ38" s="681">
        <v>8</v>
      </c>
      <c r="DA38" s="699"/>
      <c r="DB38" s="699"/>
      <c r="DC38" s="700"/>
      <c r="DD38" s="684">
        <v>1142230</v>
      </c>
      <c r="DE38" s="679"/>
      <c r="DF38" s="679"/>
      <c r="DG38" s="679"/>
      <c r="DH38" s="679"/>
      <c r="DI38" s="679"/>
      <c r="DJ38" s="679"/>
      <c r="DK38" s="680"/>
      <c r="DL38" s="684">
        <v>1117801</v>
      </c>
      <c r="DM38" s="679"/>
      <c r="DN38" s="679"/>
      <c r="DO38" s="679"/>
      <c r="DP38" s="679"/>
      <c r="DQ38" s="679"/>
      <c r="DR38" s="679"/>
      <c r="DS38" s="679"/>
      <c r="DT38" s="679"/>
      <c r="DU38" s="679"/>
      <c r="DV38" s="680"/>
      <c r="DW38" s="681">
        <v>12.3</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1989649</v>
      </c>
      <c r="S39" s="679"/>
      <c r="T39" s="679"/>
      <c r="U39" s="679"/>
      <c r="V39" s="679"/>
      <c r="W39" s="679"/>
      <c r="X39" s="679"/>
      <c r="Y39" s="680"/>
      <c r="Z39" s="715">
        <v>10.9</v>
      </c>
      <c r="AA39" s="715"/>
      <c r="AB39" s="715"/>
      <c r="AC39" s="715"/>
      <c r="AD39" s="716" t="s">
        <v>175</v>
      </c>
      <c r="AE39" s="716"/>
      <c r="AF39" s="716"/>
      <c r="AG39" s="716"/>
      <c r="AH39" s="716"/>
      <c r="AI39" s="716"/>
      <c r="AJ39" s="716"/>
      <c r="AK39" s="716"/>
      <c r="AL39" s="681" t="s">
        <v>236</v>
      </c>
      <c r="AM39" s="682"/>
      <c r="AN39" s="682"/>
      <c r="AO39" s="717"/>
      <c r="AQ39" s="718" t="s">
        <v>341</v>
      </c>
      <c r="AR39" s="719"/>
      <c r="AS39" s="719"/>
      <c r="AT39" s="719"/>
      <c r="AU39" s="719"/>
      <c r="AV39" s="719"/>
      <c r="AW39" s="719"/>
      <c r="AX39" s="719"/>
      <c r="AY39" s="720"/>
      <c r="AZ39" s="678">
        <v>15592</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8595</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269861</v>
      </c>
      <c r="CS39" s="697"/>
      <c r="CT39" s="697"/>
      <c r="CU39" s="697"/>
      <c r="CV39" s="697"/>
      <c r="CW39" s="697"/>
      <c r="CX39" s="697"/>
      <c r="CY39" s="698"/>
      <c r="CZ39" s="681">
        <v>1.5</v>
      </c>
      <c r="DA39" s="699"/>
      <c r="DB39" s="699"/>
      <c r="DC39" s="700"/>
      <c r="DD39" s="684">
        <v>162375</v>
      </c>
      <c r="DE39" s="697"/>
      <c r="DF39" s="697"/>
      <c r="DG39" s="697"/>
      <c r="DH39" s="697"/>
      <c r="DI39" s="697"/>
      <c r="DJ39" s="697"/>
      <c r="DK39" s="698"/>
      <c r="DL39" s="684" t="s">
        <v>236</v>
      </c>
      <c r="DM39" s="697"/>
      <c r="DN39" s="697"/>
      <c r="DO39" s="697"/>
      <c r="DP39" s="697"/>
      <c r="DQ39" s="697"/>
      <c r="DR39" s="697"/>
      <c r="DS39" s="697"/>
      <c r="DT39" s="697"/>
      <c r="DU39" s="697"/>
      <c r="DV39" s="698"/>
      <c r="DW39" s="681" t="s">
        <v>236</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175</v>
      </c>
      <c r="S40" s="679"/>
      <c r="T40" s="679"/>
      <c r="U40" s="679"/>
      <c r="V40" s="679"/>
      <c r="W40" s="679"/>
      <c r="X40" s="679"/>
      <c r="Y40" s="680"/>
      <c r="Z40" s="715" t="s">
        <v>175</v>
      </c>
      <c r="AA40" s="715"/>
      <c r="AB40" s="715"/>
      <c r="AC40" s="715"/>
      <c r="AD40" s="716" t="s">
        <v>236</v>
      </c>
      <c r="AE40" s="716"/>
      <c r="AF40" s="716"/>
      <c r="AG40" s="716"/>
      <c r="AH40" s="716"/>
      <c r="AI40" s="716"/>
      <c r="AJ40" s="716"/>
      <c r="AK40" s="716"/>
      <c r="AL40" s="681" t="s">
        <v>236</v>
      </c>
      <c r="AM40" s="682"/>
      <c r="AN40" s="682"/>
      <c r="AO40" s="717"/>
      <c r="AQ40" s="718" t="s">
        <v>345</v>
      </c>
      <c r="AR40" s="719"/>
      <c r="AS40" s="719"/>
      <c r="AT40" s="719"/>
      <c r="AU40" s="719"/>
      <c r="AV40" s="719"/>
      <c r="AW40" s="719"/>
      <c r="AX40" s="719"/>
      <c r="AY40" s="720"/>
      <c r="AZ40" s="678">
        <v>11600</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102</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131200</v>
      </c>
      <c r="CS40" s="679"/>
      <c r="CT40" s="679"/>
      <c r="CU40" s="679"/>
      <c r="CV40" s="679"/>
      <c r="CW40" s="679"/>
      <c r="CX40" s="679"/>
      <c r="CY40" s="680"/>
      <c r="CZ40" s="681">
        <v>0.7</v>
      </c>
      <c r="DA40" s="699"/>
      <c r="DB40" s="699"/>
      <c r="DC40" s="700"/>
      <c r="DD40" s="684" t="s">
        <v>236</v>
      </c>
      <c r="DE40" s="679"/>
      <c r="DF40" s="679"/>
      <c r="DG40" s="679"/>
      <c r="DH40" s="679"/>
      <c r="DI40" s="679"/>
      <c r="DJ40" s="679"/>
      <c r="DK40" s="680"/>
      <c r="DL40" s="684" t="s">
        <v>175</v>
      </c>
      <c r="DM40" s="679"/>
      <c r="DN40" s="679"/>
      <c r="DO40" s="679"/>
      <c r="DP40" s="679"/>
      <c r="DQ40" s="679"/>
      <c r="DR40" s="679"/>
      <c r="DS40" s="679"/>
      <c r="DT40" s="679"/>
      <c r="DU40" s="679"/>
      <c r="DV40" s="680"/>
      <c r="DW40" s="681" t="s">
        <v>175</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320749</v>
      </c>
      <c r="S41" s="679"/>
      <c r="T41" s="679"/>
      <c r="U41" s="679"/>
      <c r="V41" s="679"/>
      <c r="W41" s="679"/>
      <c r="X41" s="679"/>
      <c r="Y41" s="680"/>
      <c r="Z41" s="715">
        <v>1.8</v>
      </c>
      <c r="AA41" s="715"/>
      <c r="AB41" s="715"/>
      <c r="AC41" s="715"/>
      <c r="AD41" s="716" t="s">
        <v>175</v>
      </c>
      <c r="AE41" s="716"/>
      <c r="AF41" s="716"/>
      <c r="AG41" s="716"/>
      <c r="AH41" s="716"/>
      <c r="AI41" s="716"/>
      <c r="AJ41" s="716"/>
      <c r="AK41" s="716"/>
      <c r="AL41" s="681" t="s">
        <v>175</v>
      </c>
      <c r="AM41" s="682"/>
      <c r="AN41" s="682"/>
      <c r="AO41" s="717"/>
      <c r="AQ41" s="718" t="s">
        <v>350</v>
      </c>
      <c r="AR41" s="719"/>
      <c r="AS41" s="719"/>
      <c r="AT41" s="719"/>
      <c r="AU41" s="719"/>
      <c r="AV41" s="719"/>
      <c r="AW41" s="719"/>
      <c r="AX41" s="719"/>
      <c r="AY41" s="720"/>
      <c r="AZ41" s="678">
        <v>361436</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175</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236</v>
      </c>
      <c r="CS41" s="697"/>
      <c r="CT41" s="697"/>
      <c r="CU41" s="697"/>
      <c r="CV41" s="697"/>
      <c r="CW41" s="697"/>
      <c r="CX41" s="697"/>
      <c r="CY41" s="698"/>
      <c r="CZ41" s="681" t="s">
        <v>175</v>
      </c>
      <c r="DA41" s="699"/>
      <c r="DB41" s="699"/>
      <c r="DC41" s="700"/>
      <c r="DD41" s="684" t="s">
        <v>175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18228007</v>
      </c>
      <c r="S42" s="701"/>
      <c r="T42" s="701"/>
      <c r="U42" s="701"/>
      <c r="V42" s="701"/>
      <c r="W42" s="701"/>
      <c r="X42" s="701"/>
      <c r="Y42" s="703"/>
      <c r="Z42" s="704">
        <v>100</v>
      </c>
      <c r="AA42" s="704"/>
      <c r="AB42" s="704"/>
      <c r="AC42" s="704"/>
      <c r="AD42" s="705">
        <v>8744500</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1035786</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313</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3193173</v>
      </c>
      <c r="CS42" s="679"/>
      <c r="CT42" s="679"/>
      <c r="CU42" s="679"/>
      <c r="CV42" s="679"/>
      <c r="CW42" s="679"/>
      <c r="CX42" s="679"/>
      <c r="CY42" s="680"/>
      <c r="CZ42" s="681">
        <v>18</v>
      </c>
      <c r="DA42" s="682"/>
      <c r="DB42" s="682"/>
      <c r="DC42" s="683"/>
      <c r="DD42" s="684">
        <v>488299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83157</v>
      </c>
      <c r="CS43" s="697"/>
      <c r="CT43" s="697"/>
      <c r="CU43" s="697"/>
      <c r="CV43" s="697"/>
      <c r="CW43" s="697"/>
      <c r="CX43" s="697"/>
      <c r="CY43" s="698"/>
      <c r="CZ43" s="681">
        <v>0.5</v>
      </c>
      <c r="DA43" s="699"/>
      <c r="DB43" s="699"/>
      <c r="DC43" s="700"/>
      <c r="DD43" s="684">
        <v>83157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358</v>
      </c>
      <c r="CG44" s="676"/>
      <c r="CH44" s="676"/>
      <c r="CI44" s="676"/>
      <c r="CJ44" s="676"/>
      <c r="CK44" s="676"/>
      <c r="CL44" s="676"/>
      <c r="CM44" s="676"/>
      <c r="CN44" s="676"/>
      <c r="CO44" s="676"/>
      <c r="CP44" s="676"/>
      <c r="CQ44" s="677"/>
      <c r="CR44" s="678">
        <v>3192109</v>
      </c>
      <c r="CS44" s="679"/>
      <c r="CT44" s="679"/>
      <c r="CU44" s="679"/>
      <c r="CV44" s="679"/>
      <c r="CW44" s="679"/>
      <c r="CX44" s="679"/>
      <c r="CY44" s="680"/>
      <c r="CZ44" s="681">
        <v>18</v>
      </c>
      <c r="DA44" s="682"/>
      <c r="DB44" s="682"/>
      <c r="DC44" s="683"/>
      <c r="DD44" s="684">
        <v>487235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2100080</v>
      </c>
      <c r="CS45" s="697"/>
      <c r="CT45" s="697"/>
      <c r="CU45" s="697"/>
      <c r="CV45" s="697"/>
      <c r="CW45" s="697"/>
      <c r="CX45" s="697"/>
      <c r="CY45" s="698"/>
      <c r="CZ45" s="681">
        <v>11.8</v>
      </c>
      <c r="DA45" s="699"/>
      <c r="DB45" s="699"/>
      <c r="DC45" s="700"/>
      <c r="DD45" s="684">
        <v>158838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1071781</v>
      </c>
      <c r="CS46" s="679"/>
      <c r="CT46" s="679"/>
      <c r="CU46" s="679"/>
      <c r="CV46" s="679"/>
      <c r="CW46" s="679"/>
      <c r="CX46" s="679"/>
      <c r="CY46" s="680"/>
      <c r="CZ46" s="681">
        <v>6</v>
      </c>
      <c r="DA46" s="682"/>
      <c r="DB46" s="682"/>
      <c r="DC46" s="683"/>
      <c r="DD46" s="684">
        <v>326849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1064</v>
      </c>
      <c r="CS47" s="697"/>
      <c r="CT47" s="697"/>
      <c r="CU47" s="697"/>
      <c r="CV47" s="697"/>
      <c r="CW47" s="697"/>
      <c r="CX47" s="697"/>
      <c r="CY47" s="698"/>
      <c r="CZ47" s="681">
        <v>0</v>
      </c>
      <c r="DA47" s="699"/>
      <c r="DB47" s="699"/>
      <c r="DC47" s="700"/>
      <c r="DD47" s="684">
        <v>1064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236</v>
      </c>
      <c r="CS48" s="679"/>
      <c r="CT48" s="679"/>
      <c r="CU48" s="679"/>
      <c r="CV48" s="679"/>
      <c r="CW48" s="679"/>
      <c r="CX48" s="679"/>
      <c r="CY48" s="680"/>
      <c r="CZ48" s="681" t="s">
        <v>175</v>
      </c>
      <c r="DA48" s="682"/>
      <c r="DB48" s="682"/>
      <c r="DC48" s="683"/>
      <c r="DD48" s="684" t="s">
        <v>236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17763748</v>
      </c>
      <c r="CS49" s="663"/>
      <c r="CT49" s="663"/>
      <c r="CU49" s="663"/>
      <c r="CV49" s="663"/>
      <c r="CW49" s="663"/>
      <c r="CX49" s="663"/>
      <c r="CY49" s="664"/>
      <c r="CZ49" s="665">
        <v>100</v>
      </c>
      <c r="DA49" s="666"/>
      <c r="DB49" s="666"/>
      <c r="DC49" s="667"/>
      <c r="DD49" s="668">
        <v>10535812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1rNCMv4QXmTYw8vcyZCkgNwi6k2Fj2qZZUnHuWghKqmX0QSJo1bguzZqTrjPMgcnd5u/I2Dqs6AuPts64VTsuQ==" saltValue="siEu30eFzUr52sB472/rt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18215</v>
      </c>
      <c r="R7" s="1198"/>
      <c r="S7" s="1198"/>
      <c r="T7" s="1198"/>
      <c r="U7" s="1198"/>
      <c r="V7" s="1198">
        <v>17771</v>
      </c>
      <c r="W7" s="1198"/>
      <c r="X7" s="1198"/>
      <c r="Y7" s="1198"/>
      <c r="Z7" s="1198"/>
      <c r="AA7" s="1198">
        <v>444</v>
      </c>
      <c r="AB7" s="1198"/>
      <c r="AC7" s="1198"/>
      <c r="AD7" s="1198"/>
      <c r="AE7" s="1199"/>
      <c r="AF7" s="1200">
        <v>427</v>
      </c>
      <c r="AG7" s="1201"/>
      <c r="AH7" s="1201"/>
      <c r="AI7" s="1201"/>
      <c r="AJ7" s="1202"/>
      <c r="AK7" s="1184">
        <v>140</v>
      </c>
      <c r="AL7" s="1185"/>
      <c r="AM7" s="1185"/>
      <c r="AN7" s="1185"/>
      <c r="AO7" s="1185"/>
      <c r="AP7" s="1185">
        <v>12666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594</v>
      </c>
      <c r="BT7" s="1189"/>
      <c r="BU7" s="1189"/>
      <c r="BV7" s="1189"/>
      <c r="BW7" s="1189"/>
      <c r="BX7" s="1189"/>
      <c r="BY7" s="1189"/>
      <c r="BZ7" s="1189"/>
      <c r="CA7" s="1189"/>
      <c r="CB7" s="1189"/>
      <c r="CC7" s="1189"/>
      <c r="CD7" s="1189"/>
      <c r="CE7" s="1189"/>
      <c r="CF7" s="1189"/>
      <c r="CG7" s="1190"/>
      <c r="CH7" s="1181">
        <v>-1</v>
      </c>
      <c r="CI7" s="1182"/>
      <c r="CJ7" s="1182"/>
      <c r="CK7" s="1182"/>
      <c r="CL7" s="1183"/>
      <c r="CM7" s="1181">
        <v>21</v>
      </c>
      <c r="CN7" s="1182"/>
      <c r="CO7" s="1182"/>
      <c r="CP7" s="1182"/>
      <c r="CQ7" s="1183"/>
      <c r="CR7" s="1181">
        <v>10</v>
      </c>
      <c r="CS7" s="1182"/>
      <c r="CT7" s="1182"/>
      <c r="CU7" s="1182"/>
      <c r="CV7" s="1183"/>
      <c r="CW7" s="1181">
        <v>1</v>
      </c>
      <c r="CX7" s="1182"/>
      <c r="CY7" s="1182"/>
      <c r="CZ7" s="1182"/>
      <c r="DA7" s="1183"/>
      <c r="DB7" s="1181">
        <v>0</v>
      </c>
      <c r="DC7" s="1182"/>
      <c r="DD7" s="1182"/>
      <c r="DE7" s="1182"/>
      <c r="DF7" s="1183"/>
      <c r="DG7" s="1181">
        <v>0</v>
      </c>
      <c r="DH7" s="1182"/>
      <c r="DI7" s="1182"/>
      <c r="DJ7" s="1182"/>
      <c r="DK7" s="1183"/>
      <c r="DL7" s="1181">
        <v>0</v>
      </c>
      <c r="DM7" s="1182"/>
      <c r="DN7" s="1182"/>
      <c r="DO7" s="1182"/>
      <c r="DP7" s="1183"/>
      <c r="DQ7" s="1181">
        <v>0</v>
      </c>
      <c r="DR7" s="1182"/>
      <c r="DS7" s="1182"/>
      <c r="DT7" s="1182"/>
      <c r="DU7" s="1183"/>
      <c r="DV7" s="1208"/>
      <c r="DW7" s="1209"/>
      <c r="DX7" s="1209"/>
      <c r="DY7" s="1209"/>
      <c r="DZ7" s="1210"/>
      <c r="EA7" s="255"/>
    </row>
    <row r="8" spans="1:131" s="256" customFormat="1" ht="26.25" customHeight="1" x14ac:dyDescent="0.15">
      <c r="A8" s="262">
        <v>2</v>
      </c>
      <c r="B8" s="1130" t="s">
        <v>390</v>
      </c>
      <c r="C8" s="1131"/>
      <c r="D8" s="1131"/>
      <c r="E8" s="1131"/>
      <c r="F8" s="1131"/>
      <c r="G8" s="1131"/>
      <c r="H8" s="1131"/>
      <c r="I8" s="1131"/>
      <c r="J8" s="1131"/>
      <c r="K8" s="1131"/>
      <c r="L8" s="1131"/>
      <c r="M8" s="1131"/>
      <c r="N8" s="1131"/>
      <c r="O8" s="1131"/>
      <c r="P8" s="1132"/>
      <c r="Q8" s="1136">
        <v>25</v>
      </c>
      <c r="R8" s="1137"/>
      <c r="S8" s="1137"/>
      <c r="T8" s="1137"/>
      <c r="U8" s="1137"/>
      <c r="V8" s="1137">
        <v>4</v>
      </c>
      <c r="W8" s="1137"/>
      <c r="X8" s="1137"/>
      <c r="Y8" s="1137"/>
      <c r="Z8" s="1137"/>
      <c r="AA8" s="1137">
        <v>21</v>
      </c>
      <c r="AB8" s="1137"/>
      <c r="AC8" s="1137"/>
      <c r="AD8" s="1137"/>
      <c r="AE8" s="1138"/>
      <c r="AF8" s="1112">
        <v>21</v>
      </c>
      <c r="AG8" s="1113"/>
      <c r="AH8" s="1113"/>
      <c r="AI8" s="1113"/>
      <c r="AJ8" s="1114"/>
      <c r="AK8" s="1179">
        <v>0</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595</v>
      </c>
      <c r="BT8" s="1108"/>
      <c r="BU8" s="1108"/>
      <c r="BV8" s="1108"/>
      <c r="BW8" s="1108"/>
      <c r="BX8" s="1108"/>
      <c r="BY8" s="1108"/>
      <c r="BZ8" s="1108"/>
      <c r="CA8" s="1108"/>
      <c r="CB8" s="1108"/>
      <c r="CC8" s="1108"/>
      <c r="CD8" s="1108"/>
      <c r="CE8" s="1108"/>
      <c r="CF8" s="1108"/>
      <c r="CG8" s="1109"/>
      <c r="CH8" s="1082">
        <v>-3</v>
      </c>
      <c r="CI8" s="1083"/>
      <c r="CJ8" s="1083"/>
      <c r="CK8" s="1083"/>
      <c r="CL8" s="1084"/>
      <c r="CM8" s="1082">
        <v>95</v>
      </c>
      <c r="CN8" s="1083"/>
      <c r="CO8" s="1083"/>
      <c r="CP8" s="1083"/>
      <c r="CQ8" s="1084"/>
      <c r="CR8" s="1082">
        <v>89</v>
      </c>
      <c r="CS8" s="1083"/>
      <c r="CT8" s="1083"/>
      <c r="CU8" s="1083"/>
      <c r="CV8" s="1084"/>
      <c r="CW8" s="1082">
        <v>1</v>
      </c>
      <c r="CX8" s="1083"/>
      <c r="CY8" s="1083"/>
      <c r="CZ8" s="1083"/>
      <c r="DA8" s="1084"/>
      <c r="DB8" s="1082">
        <v>0</v>
      </c>
      <c r="DC8" s="1083"/>
      <c r="DD8" s="1083"/>
      <c r="DE8" s="1083"/>
      <c r="DF8" s="1084"/>
      <c r="DG8" s="1082">
        <v>0</v>
      </c>
      <c r="DH8" s="1083"/>
      <c r="DI8" s="1083"/>
      <c r="DJ8" s="1083"/>
      <c r="DK8" s="1084"/>
      <c r="DL8" s="1082">
        <v>0</v>
      </c>
      <c r="DM8" s="1083"/>
      <c r="DN8" s="1083"/>
      <c r="DO8" s="1083"/>
      <c r="DP8" s="1084"/>
      <c r="DQ8" s="1082">
        <v>0</v>
      </c>
      <c r="DR8" s="1083"/>
      <c r="DS8" s="1083"/>
      <c r="DT8" s="1083"/>
      <c r="DU8" s="1084"/>
      <c r="DV8" s="1085"/>
      <c r="DW8" s="1086"/>
      <c r="DX8" s="1086"/>
      <c r="DY8" s="1086"/>
      <c r="DZ8" s="1087"/>
      <c r="EA8" s="255"/>
    </row>
    <row r="9" spans="1:131" s="256" customFormat="1" ht="26.25" customHeight="1" x14ac:dyDescent="0.15">
      <c r="A9" s="262">
        <v>3</v>
      </c>
      <c r="B9" s="1130" t="s">
        <v>391</v>
      </c>
      <c r="C9" s="1131"/>
      <c r="D9" s="1131"/>
      <c r="E9" s="1131"/>
      <c r="F9" s="1131"/>
      <c r="G9" s="1131"/>
      <c r="H9" s="1131"/>
      <c r="I9" s="1131"/>
      <c r="J9" s="1131"/>
      <c r="K9" s="1131"/>
      <c r="L9" s="1131"/>
      <c r="M9" s="1131"/>
      <c r="N9" s="1131"/>
      <c r="O9" s="1131"/>
      <c r="P9" s="1132"/>
      <c r="Q9" s="1136">
        <v>52</v>
      </c>
      <c r="R9" s="1137"/>
      <c r="S9" s="1137"/>
      <c r="T9" s="1137"/>
      <c r="U9" s="1137"/>
      <c r="V9" s="1137">
        <v>52</v>
      </c>
      <c r="W9" s="1137"/>
      <c r="X9" s="1137"/>
      <c r="Y9" s="1137"/>
      <c r="Z9" s="1137"/>
      <c r="AA9" s="1137">
        <v>0</v>
      </c>
      <c r="AB9" s="1137"/>
      <c r="AC9" s="1137"/>
      <c r="AD9" s="1137"/>
      <c r="AE9" s="1138"/>
      <c r="AF9" s="1112">
        <v>0</v>
      </c>
      <c r="AG9" s="1113"/>
      <c r="AH9" s="1113"/>
      <c r="AI9" s="1113"/>
      <c r="AJ9" s="1114"/>
      <c r="AK9" s="1179">
        <v>52</v>
      </c>
      <c r="AL9" s="1180"/>
      <c r="AM9" s="1180"/>
      <c r="AN9" s="1180"/>
      <c r="AO9" s="1180"/>
      <c r="AP9" s="1180">
        <v>52</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596</v>
      </c>
      <c r="BT9" s="1108"/>
      <c r="BU9" s="1108"/>
      <c r="BV9" s="1108"/>
      <c r="BW9" s="1108"/>
      <c r="BX9" s="1108"/>
      <c r="BY9" s="1108"/>
      <c r="BZ9" s="1108"/>
      <c r="CA9" s="1108"/>
      <c r="CB9" s="1108"/>
      <c r="CC9" s="1108"/>
      <c r="CD9" s="1108"/>
      <c r="CE9" s="1108"/>
      <c r="CF9" s="1108"/>
      <c r="CG9" s="1109"/>
      <c r="CH9" s="1082">
        <v>0</v>
      </c>
      <c r="CI9" s="1083"/>
      <c r="CJ9" s="1083"/>
      <c r="CK9" s="1083"/>
      <c r="CL9" s="1084"/>
      <c r="CM9" s="1082">
        <v>10</v>
      </c>
      <c r="CN9" s="1083"/>
      <c r="CO9" s="1083"/>
      <c r="CP9" s="1083"/>
      <c r="CQ9" s="1084"/>
      <c r="CR9" s="1082">
        <v>48</v>
      </c>
      <c r="CS9" s="1083"/>
      <c r="CT9" s="1083"/>
      <c r="CU9" s="1083"/>
      <c r="CV9" s="1084"/>
      <c r="CW9" s="1082">
        <v>0</v>
      </c>
      <c r="CX9" s="1083"/>
      <c r="CY9" s="1083"/>
      <c r="CZ9" s="1083"/>
      <c r="DA9" s="1084"/>
      <c r="DB9" s="1082">
        <v>0</v>
      </c>
      <c r="DC9" s="1083"/>
      <c r="DD9" s="1083"/>
      <c r="DE9" s="1083"/>
      <c r="DF9" s="1084"/>
      <c r="DG9" s="1082">
        <v>0</v>
      </c>
      <c r="DH9" s="1083"/>
      <c r="DI9" s="1083"/>
      <c r="DJ9" s="1083"/>
      <c r="DK9" s="1084"/>
      <c r="DL9" s="1082">
        <v>0</v>
      </c>
      <c r="DM9" s="1083"/>
      <c r="DN9" s="1083"/>
      <c r="DO9" s="1083"/>
      <c r="DP9" s="1084"/>
      <c r="DQ9" s="1082">
        <v>0</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18228</v>
      </c>
      <c r="R23" s="1162"/>
      <c r="S23" s="1162"/>
      <c r="T23" s="1162"/>
      <c r="U23" s="1162"/>
      <c r="V23" s="1162">
        <v>17764</v>
      </c>
      <c r="W23" s="1162"/>
      <c r="X23" s="1162"/>
      <c r="Y23" s="1162"/>
      <c r="Z23" s="1162"/>
      <c r="AA23" s="1162">
        <v>464</v>
      </c>
      <c r="AB23" s="1162"/>
      <c r="AC23" s="1162"/>
      <c r="AD23" s="1162"/>
      <c r="AE23" s="1163"/>
      <c r="AF23" s="1164">
        <v>448</v>
      </c>
      <c r="AG23" s="1162"/>
      <c r="AH23" s="1162"/>
      <c r="AI23" s="1162"/>
      <c r="AJ23" s="1165"/>
      <c r="AK23" s="1166"/>
      <c r="AL23" s="1167"/>
      <c r="AM23" s="1167"/>
      <c r="AN23" s="1167"/>
      <c r="AO23" s="1167"/>
      <c r="AP23" s="1162">
        <v>12718</v>
      </c>
      <c r="AQ23" s="1162"/>
      <c r="AR23" s="1162"/>
      <c r="AS23" s="1162"/>
      <c r="AT23" s="1162"/>
      <c r="AU23" s="1168"/>
      <c r="AV23" s="1168"/>
      <c r="AW23" s="1168"/>
      <c r="AX23" s="1168"/>
      <c r="AY23" s="1169"/>
      <c r="AZ23" s="1158" t="s">
        <v>175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4262</v>
      </c>
      <c r="R28" s="1147"/>
      <c r="S28" s="1147"/>
      <c r="T28" s="1147"/>
      <c r="U28" s="1147"/>
      <c r="V28" s="1147">
        <v>4128</v>
      </c>
      <c r="W28" s="1147"/>
      <c r="X28" s="1147"/>
      <c r="Y28" s="1147"/>
      <c r="Z28" s="1147"/>
      <c r="AA28" s="1147">
        <v>134</v>
      </c>
      <c r="AB28" s="1147"/>
      <c r="AC28" s="1147"/>
      <c r="AD28" s="1147"/>
      <c r="AE28" s="1148"/>
      <c r="AF28" s="1149">
        <v>134</v>
      </c>
      <c r="AG28" s="1147"/>
      <c r="AH28" s="1147"/>
      <c r="AI28" s="1147"/>
      <c r="AJ28" s="1150"/>
      <c r="AK28" s="1151">
        <v>361</v>
      </c>
      <c r="AL28" s="1139"/>
      <c r="AM28" s="1139"/>
      <c r="AN28" s="1139"/>
      <c r="AO28" s="1139"/>
      <c r="AP28" s="1139">
        <v>0</v>
      </c>
      <c r="AQ28" s="1139"/>
      <c r="AR28" s="1139"/>
      <c r="AS28" s="1139"/>
      <c r="AT28" s="1139"/>
      <c r="AU28" s="1139">
        <v>0</v>
      </c>
      <c r="AV28" s="1139"/>
      <c r="AW28" s="1139"/>
      <c r="AX28" s="1139"/>
      <c r="AY28" s="1139"/>
      <c r="AZ28" s="1140" t="s">
        <v>583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3677</v>
      </c>
      <c r="R29" s="1137"/>
      <c r="S29" s="1137"/>
      <c r="T29" s="1137"/>
      <c r="U29" s="1137"/>
      <c r="V29" s="1137">
        <v>3431</v>
      </c>
      <c r="W29" s="1137"/>
      <c r="X29" s="1137"/>
      <c r="Y29" s="1137"/>
      <c r="Z29" s="1137"/>
      <c r="AA29" s="1137">
        <v>246</v>
      </c>
      <c r="AB29" s="1137"/>
      <c r="AC29" s="1137"/>
      <c r="AD29" s="1137"/>
      <c r="AE29" s="1138"/>
      <c r="AF29" s="1112">
        <v>246</v>
      </c>
      <c r="AG29" s="1113"/>
      <c r="AH29" s="1113"/>
      <c r="AI29" s="1113"/>
      <c r="AJ29" s="1114"/>
      <c r="AK29" s="1073">
        <v>562</v>
      </c>
      <c r="AL29" s="1064"/>
      <c r="AM29" s="1064"/>
      <c r="AN29" s="1064"/>
      <c r="AO29" s="1064"/>
      <c r="AP29" s="1064">
        <v>0</v>
      </c>
      <c r="AQ29" s="1064"/>
      <c r="AR29" s="1064"/>
      <c r="AS29" s="1064"/>
      <c r="AT29" s="1064"/>
      <c r="AU29" s="1064">
        <v>0</v>
      </c>
      <c r="AV29" s="1064"/>
      <c r="AW29" s="1064"/>
      <c r="AX29" s="1064"/>
      <c r="AY29" s="1064"/>
      <c r="AZ29" s="1135" t="s">
        <v>583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354</v>
      </c>
      <c r="R30" s="1137"/>
      <c r="S30" s="1137"/>
      <c r="T30" s="1137"/>
      <c r="U30" s="1137"/>
      <c r="V30" s="1137">
        <v>346</v>
      </c>
      <c r="W30" s="1137"/>
      <c r="X30" s="1137"/>
      <c r="Y30" s="1137"/>
      <c r="Z30" s="1137"/>
      <c r="AA30" s="1137">
        <v>8</v>
      </c>
      <c r="AB30" s="1137"/>
      <c r="AC30" s="1137"/>
      <c r="AD30" s="1137"/>
      <c r="AE30" s="1138"/>
      <c r="AF30" s="1112">
        <v>8</v>
      </c>
      <c r="AG30" s="1113"/>
      <c r="AH30" s="1113"/>
      <c r="AI30" s="1113"/>
      <c r="AJ30" s="1114"/>
      <c r="AK30" s="1073">
        <v>128</v>
      </c>
      <c r="AL30" s="1064"/>
      <c r="AM30" s="1064"/>
      <c r="AN30" s="1064"/>
      <c r="AO30" s="1064"/>
      <c r="AP30" s="1064">
        <v>0</v>
      </c>
      <c r="AQ30" s="1064"/>
      <c r="AR30" s="1064"/>
      <c r="AS30" s="1064"/>
      <c r="AT30" s="1064"/>
      <c r="AU30" s="1064">
        <v>0</v>
      </c>
      <c r="AV30" s="1064"/>
      <c r="AW30" s="1064"/>
      <c r="AX30" s="1064"/>
      <c r="AY30" s="1064"/>
      <c r="AZ30" s="1135" t="s">
        <v>583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768</v>
      </c>
      <c r="R31" s="1137"/>
      <c r="S31" s="1137"/>
      <c r="T31" s="1137"/>
      <c r="U31" s="1137"/>
      <c r="V31" s="1137">
        <v>647</v>
      </c>
      <c r="W31" s="1137"/>
      <c r="X31" s="1137"/>
      <c r="Y31" s="1137"/>
      <c r="Z31" s="1137"/>
      <c r="AA31" s="1137">
        <v>121</v>
      </c>
      <c r="AB31" s="1137"/>
      <c r="AC31" s="1137"/>
      <c r="AD31" s="1137"/>
      <c r="AE31" s="1138"/>
      <c r="AF31" s="1112">
        <v>896</v>
      </c>
      <c r="AG31" s="1113"/>
      <c r="AH31" s="1113"/>
      <c r="AI31" s="1113"/>
      <c r="AJ31" s="1114"/>
      <c r="AK31" s="1073">
        <v>12</v>
      </c>
      <c r="AL31" s="1064"/>
      <c r="AM31" s="1064"/>
      <c r="AN31" s="1064"/>
      <c r="AO31" s="1064"/>
      <c r="AP31" s="1064">
        <v>1622</v>
      </c>
      <c r="AQ31" s="1064"/>
      <c r="AR31" s="1064"/>
      <c r="AS31" s="1064"/>
      <c r="AT31" s="1064"/>
      <c r="AU31" s="1064">
        <v>0</v>
      </c>
      <c r="AV31" s="1064"/>
      <c r="AW31" s="1064"/>
      <c r="AX31" s="1064"/>
      <c r="AY31" s="1064"/>
      <c r="AZ31" s="1135" t="s">
        <v>583</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4226</v>
      </c>
      <c r="R32" s="1137"/>
      <c r="S32" s="1137"/>
      <c r="T32" s="1137"/>
      <c r="U32" s="1137"/>
      <c r="V32" s="1137">
        <v>4364</v>
      </c>
      <c r="W32" s="1137"/>
      <c r="X32" s="1137"/>
      <c r="Y32" s="1137"/>
      <c r="Z32" s="1137"/>
      <c r="AA32" s="1137">
        <v>-138</v>
      </c>
      <c r="AB32" s="1137"/>
      <c r="AC32" s="1137"/>
      <c r="AD32" s="1137"/>
      <c r="AE32" s="1138"/>
      <c r="AF32" s="1112">
        <v>-653</v>
      </c>
      <c r="AG32" s="1113"/>
      <c r="AH32" s="1113"/>
      <c r="AI32" s="1113"/>
      <c r="AJ32" s="1114"/>
      <c r="AK32" s="1073">
        <v>523</v>
      </c>
      <c r="AL32" s="1064"/>
      <c r="AM32" s="1064"/>
      <c r="AN32" s="1064"/>
      <c r="AO32" s="1064"/>
      <c r="AP32" s="1064">
        <v>1131</v>
      </c>
      <c r="AQ32" s="1064"/>
      <c r="AR32" s="1064"/>
      <c r="AS32" s="1064"/>
      <c r="AT32" s="1064"/>
      <c r="AU32" s="1064">
        <v>1085</v>
      </c>
      <c r="AV32" s="1064"/>
      <c r="AW32" s="1064"/>
      <c r="AX32" s="1064"/>
      <c r="AY32" s="1064"/>
      <c r="AZ32" s="1135">
        <v>16.399999999999999</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706</v>
      </c>
      <c r="R33" s="1137"/>
      <c r="S33" s="1137"/>
      <c r="T33" s="1137"/>
      <c r="U33" s="1137"/>
      <c r="V33" s="1137">
        <v>572</v>
      </c>
      <c r="W33" s="1137"/>
      <c r="X33" s="1137"/>
      <c r="Y33" s="1137"/>
      <c r="Z33" s="1137"/>
      <c r="AA33" s="1137">
        <v>134</v>
      </c>
      <c r="AB33" s="1137"/>
      <c r="AC33" s="1137"/>
      <c r="AD33" s="1137"/>
      <c r="AE33" s="1138"/>
      <c r="AF33" s="1112">
        <v>336</v>
      </c>
      <c r="AG33" s="1113"/>
      <c r="AH33" s="1113"/>
      <c r="AI33" s="1113"/>
      <c r="AJ33" s="1114"/>
      <c r="AK33" s="1073">
        <v>368</v>
      </c>
      <c r="AL33" s="1064"/>
      <c r="AM33" s="1064"/>
      <c r="AN33" s="1064"/>
      <c r="AO33" s="1064"/>
      <c r="AP33" s="1064">
        <v>6191</v>
      </c>
      <c r="AQ33" s="1064"/>
      <c r="AR33" s="1064"/>
      <c r="AS33" s="1064"/>
      <c r="AT33" s="1064"/>
      <c r="AU33" s="1064">
        <v>4249</v>
      </c>
      <c r="AV33" s="1064"/>
      <c r="AW33" s="1064"/>
      <c r="AX33" s="1064"/>
      <c r="AY33" s="1064"/>
      <c r="AZ33" s="1135" t="s">
        <v>583</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413</v>
      </c>
      <c r="C34" s="1131"/>
      <c r="D34" s="1131"/>
      <c r="E34" s="1131"/>
      <c r="F34" s="1131"/>
      <c r="G34" s="1131"/>
      <c r="H34" s="1131"/>
      <c r="I34" s="1131"/>
      <c r="J34" s="1131"/>
      <c r="K34" s="1131"/>
      <c r="L34" s="1131"/>
      <c r="M34" s="1131"/>
      <c r="N34" s="1131"/>
      <c r="O34" s="1131"/>
      <c r="P34" s="1132"/>
      <c r="Q34" s="1136">
        <v>32</v>
      </c>
      <c r="R34" s="1137"/>
      <c r="S34" s="1137"/>
      <c r="T34" s="1137"/>
      <c r="U34" s="1137"/>
      <c r="V34" s="1137">
        <v>31</v>
      </c>
      <c r="W34" s="1137"/>
      <c r="X34" s="1137"/>
      <c r="Y34" s="1137"/>
      <c r="Z34" s="1137"/>
      <c r="AA34" s="1137">
        <v>1</v>
      </c>
      <c r="AB34" s="1137"/>
      <c r="AC34" s="1137"/>
      <c r="AD34" s="1137"/>
      <c r="AE34" s="1138"/>
      <c r="AF34" s="1112">
        <v>1</v>
      </c>
      <c r="AG34" s="1113"/>
      <c r="AH34" s="1113"/>
      <c r="AI34" s="1113"/>
      <c r="AJ34" s="1114"/>
      <c r="AK34" s="1073">
        <v>11</v>
      </c>
      <c r="AL34" s="1064"/>
      <c r="AM34" s="1064"/>
      <c r="AN34" s="1064"/>
      <c r="AO34" s="1064"/>
      <c r="AP34" s="1064">
        <v>0</v>
      </c>
      <c r="AQ34" s="1064"/>
      <c r="AR34" s="1064"/>
      <c r="AS34" s="1064"/>
      <c r="AT34" s="1064"/>
      <c r="AU34" s="1064">
        <v>0</v>
      </c>
      <c r="AV34" s="1064"/>
      <c r="AW34" s="1064"/>
      <c r="AX34" s="1064"/>
      <c r="AY34" s="1064"/>
      <c r="AZ34" s="1135" t="s">
        <v>583</v>
      </c>
      <c r="BA34" s="1135"/>
      <c r="BB34" s="1135"/>
      <c r="BC34" s="1135"/>
      <c r="BD34" s="1135"/>
      <c r="BE34" s="1125" t="s">
        <v>414</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415</v>
      </c>
      <c r="C35" s="1131"/>
      <c r="D35" s="1131"/>
      <c r="E35" s="1131"/>
      <c r="F35" s="1131"/>
      <c r="G35" s="1131"/>
      <c r="H35" s="1131"/>
      <c r="I35" s="1131"/>
      <c r="J35" s="1131"/>
      <c r="K35" s="1131"/>
      <c r="L35" s="1131"/>
      <c r="M35" s="1131"/>
      <c r="N35" s="1131"/>
      <c r="O35" s="1131"/>
      <c r="P35" s="1132"/>
      <c r="Q35" s="1136">
        <v>24</v>
      </c>
      <c r="R35" s="1137"/>
      <c r="S35" s="1137"/>
      <c r="T35" s="1137"/>
      <c r="U35" s="1137"/>
      <c r="V35" s="1137">
        <v>24</v>
      </c>
      <c r="W35" s="1137"/>
      <c r="X35" s="1137"/>
      <c r="Y35" s="1137"/>
      <c r="Z35" s="1137"/>
      <c r="AA35" s="1137">
        <v>0</v>
      </c>
      <c r="AB35" s="1137"/>
      <c r="AC35" s="1137"/>
      <c r="AD35" s="1137"/>
      <c r="AE35" s="1138"/>
      <c r="AF35" s="1112">
        <v>0</v>
      </c>
      <c r="AG35" s="1113"/>
      <c r="AH35" s="1113"/>
      <c r="AI35" s="1113"/>
      <c r="AJ35" s="1114"/>
      <c r="AK35" s="1073">
        <v>14</v>
      </c>
      <c r="AL35" s="1064"/>
      <c r="AM35" s="1064"/>
      <c r="AN35" s="1064"/>
      <c r="AO35" s="1064"/>
      <c r="AP35" s="1064">
        <v>104</v>
      </c>
      <c r="AQ35" s="1064"/>
      <c r="AR35" s="1064"/>
      <c r="AS35" s="1064"/>
      <c r="AT35" s="1064"/>
      <c r="AU35" s="1064">
        <v>102</v>
      </c>
      <c r="AV35" s="1064"/>
      <c r="AW35" s="1064"/>
      <c r="AX35" s="1064"/>
      <c r="AY35" s="1064"/>
      <c r="AZ35" s="1135" t="s">
        <v>583</v>
      </c>
      <c r="BA35" s="1135"/>
      <c r="BB35" s="1135"/>
      <c r="BC35" s="1135"/>
      <c r="BD35" s="1135"/>
      <c r="BE35" s="1125" t="s">
        <v>414</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416</v>
      </c>
      <c r="C36" s="1131"/>
      <c r="D36" s="1131"/>
      <c r="E36" s="1131"/>
      <c r="F36" s="1131"/>
      <c r="G36" s="1131"/>
      <c r="H36" s="1131"/>
      <c r="I36" s="1131"/>
      <c r="J36" s="1131"/>
      <c r="K36" s="1131"/>
      <c r="L36" s="1131"/>
      <c r="M36" s="1131"/>
      <c r="N36" s="1131"/>
      <c r="O36" s="1131"/>
      <c r="P36" s="1132"/>
      <c r="Q36" s="1136">
        <v>44</v>
      </c>
      <c r="R36" s="1137"/>
      <c r="S36" s="1137"/>
      <c r="T36" s="1137"/>
      <c r="U36" s="1137"/>
      <c r="V36" s="1137">
        <v>30</v>
      </c>
      <c r="W36" s="1137"/>
      <c r="X36" s="1137"/>
      <c r="Y36" s="1137"/>
      <c r="Z36" s="1137"/>
      <c r="AA36" s="1137">
        <v>14</v>
      </c>
      <c r="AB36" s="1137"/>
      <c r="AC36" s="1137"/>
      <c r="AD36" s="1137"/>
      <c r="AE36" s="1138"/>
      <c r="AF36" s="1112">
        <v>14</v>
      </c>
      <c r="AG36" s="1113"/>
      <c r="AH36" s="1113"/>
      <c r="AI36" s="1113"/>
      <c r="AJ36" s="1114"/>
      <c r="AK36" s="1073">
        <v>16</v>
      </c>
      <c r="AL36" s="1064"/>
      <c r="AM36" s="1064"/>
      <c r="AN36" s="1064"/>
      <c r="AO36" s="1064"/>
      <c r="AP36" s="1064">
        <v>0</v>
      </c>
      <c r="AQ36" s="1064"/>
      <c r="AR36" s="1064"/>
      <c r="AS36" s="1064"/>
      <c r="AT36" s="1064"/>
      <c r="AU36" s="1064">
        <v>0</v>
      </c>
      <c r="AV36" s="1064"/>
      <c r="AW36" s="1064"/>
      <c r="AX36" s="1064"/>
      <c r="AY36" s="1064"/>
      <c r="AZ36" s="1135" t="s">
        <v>583</v>
      </c>
      <c r="BA36" s="1135"/>
      <c r="BB36" s="1135"/>
      <c r="BC36" s="1135"/>
      <c r="BD36" s="1135"/>
      <c r="BE36" s="1125" t="s">
        <v>417</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983</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420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422</v>
      </c>
      <c r="B66" s="1089"/>
      <c r="C66" s="1089"/>
      <c r="D66" s="1089"/>
      <c r="E66" s="1089"/>
      <c r="F66" s="1089"/>
      <c r="G66" s="1089"/>
      <c r="H66" s="1089"/>
      <c r="I66" s="1089"/>
      <c r="J66" s="1089"/>
      <c r="K66" s="1089"/>
      <c r="L66" s="1089"/>
      <c r="M66" s="1089"/>
      <c r="N66" s="1089"/>
      <c r="O66" s="1089"/>
      <c r="P66" s="1090"/>
      <c r="Q66" s="1094" t="s">
        <v>423</v>
      </c>
      <c r="R66" s="1095"/>
      <c r="S66" s="1095"/>
      <c r="T66" s="1095"/>
      <c r="U66" s="1096"/>
      <c r="V66" s="1094" t="s">
        <v>424</v>
      </c>
      <c r="W66" s="1095"/>
      <c r="X66" s="1095"/>
      <c r="Y66" s="1095"/>
      <c r="Z66" s="1096"/>
      <c r="AA66" s="1094" t="s">
        <v>425</v>
      </c>
      <c r="AB66" s="1095"/>
      <c r="AC66" s="1095"/>
      <c r="AD66" s="1095"/>
      <c r="AE66" s="1096"/>
      <c r="AF66" s="1100" t="s">
        <v>426</v>
      </c>
      <c r="AG66" s="1101"/>
      <c r="AH66" s="1101"/>
      <c r="AI66" s="1101"/>
      <c r="AJ66" s="1102"/>
      <c r="AK66" s="1094" t="s">
        <v>401</v>
      </c>
      <c r="AL66" s="1089"/>
      <c r="AM66" s="1089"/>
      <c r="AN66" s="1089"/>
      <c r="AO66" s="1090"/>
      <c r="AP66" s="1094" t="s">
        <v>402</v>
      </c>
      <c r="AQ66" s="1095"/>
      <c r="AR66" s="1095"/>
      <c r="AS66" s="1095"/>
      <c r="AT66" s="1096"/>
      <c r="AU66" s="1094" t="s">
        <v>427</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584</v>
      </c>
      <c r="C68" s="1079"/>
      <c r="D68" s="1079"/>
      <c r="E68" s="1079"/>
      <c r="F68" s="1079"/>
      <c r="G68" s="1079"/>
      <c r="H68" s="1079"/>
      <c r="I68" s="1079"/>
      <c r="J68" s="1079"/>
      <c r="K68" s="1079"/>
      <c r="L68" s="1079"/>
      <c r="M68" s="1079"/>
      <c r="N68" s="1079"/>
      <c r="O68" s="1079"/>
      <c r="P68" s="1080"/>
      <c r="Q68" s="1081">
        <v>749</v>
      </c>
      <c r="R68" s="1075"/>
      <c r="S68" s="1075"/>
      <c r="T68" s="1075"/>
      <c r="U68" s="1075"/>
      <c r="V68" s="1075">
        <v>725</v>
      </c>
      <c r="W68" s="1075"/>
      <c r="X68" s="1075"/>
      <c r="Y68" s="1075"/>
      <c r="Z68" s="1075"/>
      <c r="AA68" s="1075">
        <v>24</v>
      </c>
      <c r="AB68" s="1075"/>
      <c r="AC68" s="1075"/>
      <c r="AD68" s="1075"/>
      <c r="AE68" s="1075"/>
      <c r="AF68" s="1075">
        <v>22</v>
      </c>
      <c r="AG68" s="1075"/>
      <c r="AH68" s="1075"/>
      <c r="AI68" s="1075"/>
      <c r="AJ68" s="1075"/>
      <c r="AK68" s="1075">
        <v>17</v>
      </c>
      <c r="AL68" s="1075"/>
      <c r="AM68" s="1075"/>
      <c r="AN68" s="1075"/>
      <c r="AO68" s="1075"/>
      <c r="AP68" s="1075">
        <v>323</v>
      </c>
      <c r="AQ68" s="1075"/>
      <c r="AR68" s="1075"/>
      <c r="AS68" s="1075"/>
      <c r="AT68" s="1075"/>
      <c r="AU68" s="1075">
        <v>129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4627</v>
      </c>
      <c r="R69" s="1064"/>
      <c r="S69" s="1064"/>
      <c r="T69" s="1064"/>
      <c r="U69" s="1064"/>
      <c r="V69" s="1064">
        <v>4548</v>
      </c>
      <c r="W69" s="1064"/>
      <c r="X69" s="1064"/>
      <c r="Y69" s="1064"/>
      <c r="Z69" s="1064"/>
      <c r="AA69" s="1064">
        <v>78</v>
      </c>
      <c r="AB69" s="1064"/>
      <c r="AC69" s="1064"/>
      <c r="AD69" s="1064"/>
      <c r="AE69" s="1064"/>
      <c r="AF69" s="1064">
        <v>78</v>
      </c>
      <c r="AG69" s="1064"/>
      <c r="AH69" s="1064"/>
      <c r="AI69" s="1064"/>
      <c r="AJ69" s="1064"/>
      <c r="AK69" s="1064">
        <v>66</v>
      </c>
      <c r="AL69" s="1064"/>
      <c r="AM69" s="1064"/>
      <c r="AN69" s="1064"/>
      <c r="AO69" s="1064"/>
      <c r="AP69" s="1064">
        <v>2369</v>
      </c>
      <c r="AQ69" s="1064"/>
      <c r="AR69" s="1064"/>
      <c r="AS69" s="1064"/>
      <c r="AT69" s="1064"/>
      <c r="AU69" s="1064">
        <v>260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586</v>
      </c>
      <c r="C70" s="1068"/>
      <c r="D70" s="1068"/>
      <c r="E70" s="1068"/>
      <c r="F70" s="1068"/>
      <c r="G70" s="1068"/>
      <c r="H70" s="1068"/>
      <c r="I70" s="1068"/>
      <c r="J70" s="1068"/>
      <c r="K70" s="1068"/>
      <c r="L70" s="1068"/>
      <c r="M70" s="1068"/>
      <c r="N70" s="1068"/>
      <c r="O70" s="1068"/>
      <c r="P70" s="1069"/>
      <c r="Q70" s="1070">
        <v>2310</v>
      </c>
      <c r="R70" s="1064"/>
      <c r="S70" s="1064"/>
      <c r="T70" s="1064"/>
      <c r="U70" s="1064"/>
      <c r="V70" s="1064">
        <v>1677</v>
      </c>
      <c r="W70" s="1064"/>
      <c r="X70" s="1064"/>
      <c r="Y70" s="1064"/>
      <c r="Z70" s="1064"/>
      <c r="AA70" s="1064">
        <v>633</v>
      </c>
      <c r="AB70" s="1064"/>
      <c r="AC70" s="1064"/>
      <c r="AD70" s="1064"/>
      <c r="AE70" s="1064"/>
      <c r="AF70" s="1064">
        <v>4551</v>
      </c>
      <c r="AG70" s="1064"/>
      <c r="AH70" s="1064"/>
      <c r="AI70" s="1064"/>
      <c r="AJ70" s="1064"/>
      <c r="AK70" s="1064">
        <v>0</v>
      </c>
      <c r="AL70" s="1064"/>
      <c r="AM70" s="1064"/>
      <c r="AN70" s="1064"/>
      <c r="AO70" s="1064"/>
      <c r="AP70" s="1064">
        <v>3183</v>
      </c>
      <c r="AQ70" s="1064"/>
      <c r="AR70" s="1064"/>
      <c r="AS70" s="1064"/>
      <c r="AT70" s="1064"/>
      <c r="AU70" s="1064">
        <v>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587</v>
      </c>
      <c r="C71" s="1068"/>
      <c r="D71" s="1068"/>
      <c r="E71" s="1068"/>
      <c r="F71" s="1068"/>
      <c r="G71" s="1068"/>
      <c r="H71" s="1068"/>
      <c r="I71" s="1068"/>
      <c r="J71" s="1068"/>
      <c r="K71" s="1068"/>
      <c r="L71" s="1068"/>
      <c r="M71" s="1068"/>
      <c r="N71" s="1068"/>
      <c r="O71" s="1068"/>
      <c r="P71" s="1069"/>
      <c r="Q71" s="1070">
        <v>327</v>
      </c>
      <c r="R71" s="1064"/>
      <c r="S71" s="1064"/>
      <c r="T71" s="1064"/>
      <c r="U71" s="1064"/>
      <c r="V71" s="1064">
        <v>289</v>
      </c>
      <c r="W71" s="1064"/>
      <c r="X71" s="1064"/>
      <c r="Y71" s="1064"/>
      <c r="Z71" s="1064"/>
      <c r="AA71" s="1064">
        <v>39</v>
      </c>
      <c r="AB71" s="1064"/>
      <c r="AC71" s="1064"/>
      <c r="AD71" s="1064"/>
      <c r="AE71" s="1064"/>
      <c r="AF71" s="1064">
        <v>39</v>
      </c>
      <c r="AG71" s="1064"/>
      <c r="AH71" s="1064"/>
      <c r="AI71" s="1064"/>
      <c r="AJ71" s="1064"/>
      <c r="AK71" s="1064">
        <v>12</v>
      </c>
      <c r="AL71" s="1064"/>
      <c r="AM71" s="1064"/>
      <c r="AN71" s="1064"/>
      <c r="AO71" s="1064"/>
      <c r="AP71" s="1064">
        <v>0</v>
      </c>
      <c r="AQ71" s="1064"/>
      <c r="AR71" s="1064"/>
      <c r="AS71" s="1064"/>
      <c r="AT71" s="1064"/>
      <c r="AU71" s="1064">
        <v>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588</v>
      </c>
      <c r="C72" s="1068"/>
      <c r="D72" s="1068"/>
      <c r="E72" s="1068"/>
      <c r="F72" s="1068"/>
      <c r="G72" s="1068"/>
      <c r="H72" s="1068"/>
      <c r="I72" s="1068"/>
      <c r="J72" s="1068"/>
      <c r="K72" s="1068"/>
      <c r="L72" s="1068"/>
      <c r="M72" s="1068"/>
      <c r="N72" s="1068"/>
      <c r="O72" s="1068"/>
      <c r="P72" s="1069"/>
      <c r="Q72" s="1070">
        <v>565</v>
      </c>
      <c r="R72" s="1064"/>
      <c r="S72" s="1064"/>
      <c r="T72" s="1064"/>
      <c r="U72" s="1064"/>
      <c r="V72" s="1064">
        <v>535</v>
      </c>
      <c r="W72" s="1064"/>
      <c r="X72" s="1064"/>
      <c r="Y72" s="1064"/>
      <c r="Z72" s="1064"/>
      <c r="AA72" s="1064">
        <v>30</v>
      </c>
      <c r="AB72" s="1064"/>
      <c r="AC72" s="1064"/>
      <c r="AD72" s="1064"/>
      <c r="AE72" s="1064"/>
      <c r="AF72" s="1064">
        <v>30</v>
      </c>
      <c r="AG72" s="1064"/>
      <c r="AH72" s="1064"/>
      <c r="AI72" s="1064"/>
      <c r="AJ72" s="1064"/>
      <c r="AK72" s="1064">
        <v>24</v>
      </c>
      <c r="AL72" s="1064"/>
      <c r="AM72" s="1064"/>
      <c r="AN72" s="1064"/>
      <c r="AO72" s="1064"/>
      <c r="AP72" s="1064">
        <v>0</v>
      </c>
      <c r="AQ72" s="1064"/>
      <c r="AR72" s="1064"/>
      <c r="AS72" s="1064"/>
      <c r="AT72" s="1064"/>
      <c r="AU72" s="1064">
        <v>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589</v>
      </c>
      <c r="C73" s="1068"/>
      <c r="D73" s="1068"/>
      <c r="E73" s="1068"/>
      <c r="F73" s="1068"/>
      <c r="G73" s="1068"/>
      <c r="H73" s="1068"/>
      <c r="I73" s="1068"/>
      <c r="J73" s="1068"/>
      <c r="K73" s="1068"/>
      <c r="L73" s="1068"/>
      <c r="M73" s="1068"/>
      <c r="N73" s="1068"/>
      <c r="O73" s="1068"/>
      <c r="P73" s="1069"/>
      <c r="Q73" s="1070">
        <v>171813</v>
      </c>
      <c r="R73" s="1064"/>
      <c r="S73" s="1064"/>
      <c r="T73" s="1064"/>
      <c r="U73" s="1064"/>
      <c r="V73" s="1064">
        <v>167384</v>
      </c>
      <c r="W73" s="1064"/>
      <c r="X73" s="1064"/>
      <c r="Y73" s="1064"/>
      <c r="Z73" s="1064"/>
      <c r="AA73" s="1064">
        <v>4429</v>
      </c>
      <c r="AB73" s="1064"/>
      <c r="AC73" s="1064"/>
      <c r="AD73" s="1064"/>
      <c r="AE73" s="1064"/>
      <c r="AF73" s="1064">
        <v>4426</v>
      </c>
      <c r="AG73" s="1064"/>
      <c r="AH73" s="1064"/>
      <c r="AI73" s="1064"/>
      <c r="AJ73" s="1064"/>
      <c r="AK73" s="1064">
        <v>6995</v>
      </c>
      <c r="AL73" s="1064"/>
      <c r="AM73" s="1064"/>
      <c r="AN73" s="1064"/>
      <c r="AO73" s="1064"/>
      <c r="AP73" s="1064">
        <v>0</v>
      </c>
      <c r="AQ73" s="1064"/>
      <c r="AR73" s="1064"/>
      <c r="AS73" s="1064"/>
      <c r="AT73" s="1064"/>
      <c r="AU73" s="1064">
        <v>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590</v>
      </c>
      <c r="C74" s="1068"/>
      <c r="D74" s="1068"/>
      <c r="E74" s="1068"/>
      <c r="F74" s="1068"/>
      <c r="G74" s="1068"/>
      <c r="H74" s="1068"/>
      <c r="I74" s="1068"/>
      <c r="J74" s="1068"/>
      <c r="K74" s="1068"/>
      <c r="L74" s="1068"/>
      <c r="M74" s="1068"/>
      <c r="N74" s="1068"/>
      <c r="O74" s="1068"/>
      <c r="P74" s="1069"/>
      <c r="Q74" s="1070">
        <v>849</v>
      </c>
      <c r="R74" s="1064"/>
      <c r="S74" s="1064"/>
      <c r="T74" s="1064"/>
      <c r="U74" s="1064"/>
      <c r="V74" s="1064">
        <v>824</v>
      </c>
      <c r="W74" s="1064"/>
      <c r="X74" s="1064"/>
      <c r="Y74" s="1064"/>
      <c r="Z74" s="1064"/>
      <c r="AA74" s="1064">
        <v>25</v>
      </c>
      <c r="AB74" s="1064"/>
      <c r="AC74" s="1064"/>
      <c r="AD74" s="1064"/>
      <c r="AE74" s="1064"/>
      <c r="AF74" s="1064">
        <v>25</v>
      </c>
      <c r="AG74" s="1064"/>
      <c r="AH74" s="1064"/>
      <c r="AI74" s="1064"/>
      <c r="AJ74" s="1064"/>
      <c r="AK74" s="1064">
        <v>22</v>
      </c>
      <c r="AL74" s="1064"/>
      <c r="AM74" s="1064"/>
      <c r="AN74" s="1064"/>
      <c r="AO74" s="1064"/>
      <c r="AP74" s="1064">
        <v>0</v>
      </c>
      <c r="AQ74" s="1064"/>
      <c r="AR74" s="1064"/>
      <c r="AS74" s="1064"/>
      <c r="AT74" s="1064"/>
      <c r="AU74" s="1064">
        <v>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591</v>
      </c>
      <c r="C75" s="1068"/>
      <c r="D75" s="1068"/>
      <c r="E75" s="1068"/>
      <c r="F75" s="1068"/>
      <c r="G75" s="1068"/>
      <c r="H75" s="1068"/>
      <c r="I75" s="1068"/>
      <c r="J75" s="1068"/>
      <c r="K75" s="1068"/>
      <c r="L75" s="1068"/>
      <c r="M75" s="1068"/>
      <c r="N75" s="1068"/>
      <c r="O75" s="1068"/>
      <c r="P75" s="1069"/>
      <c r="Q75" s="1071">
        <v>9567</v>
      </c>
      <c r="R75" s="1072"/>
      <c r="S75" s="1072"/>
      <c r="T75" s="1072"/>
      <c r="U75" s="1073"/>
      <c r="V75" s="1074">
        <v>7806</v>
      </c>
      <c r="W75" s="1072"/>
      <c r="X75" s="1072"/>
      <c r="Y75" s="1072"/>
      <c r="Z75" s="1073"/>
      <c r="AA75" s="1074">
        <v>1761</v>
      </c>
      <c r="AB75" s="1072"/>
      <c r="AC75" s="1072"/>
      <c r="AD75" s="1072"/>
      <c r="AE75" s="1073"/>
      <c r="AF75" s="1074">
        <v>1761</v>
      </c>
      <c r="AG75" s="1072"/>
      <c r="AH75" s="1072"/>
      <c r="AI75" s="1072"/>
      <c r="AJ75" s="1073"/>
      <c r="AK75" s="1074">
        <v>0</v>
      </c>
      <c r="AL75" s="1072"/>
      <c r="AM75" s="1072"/>
      <c r="AN75" s="1072"/>
      <c r="AO75" s="1073"/>
      <c r="AP75" s="1074">
        <v>0</v>
      </c>
      <c r="AQ75" s="1072"/>
      <c r="AR75" s="1072"/>
      <c r="AS75" s="1072"/>
      <c r="AT75" s="1073"/>
      <c r="AU75" s="1074">
        <v>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592</v>
      </c>
      <c r="C76" s="1068"/>
      <c r="D76" s="1068"/>
      <c r="E76" s="1068"/>
      <c r="F76" s="1068"/>
      <c r="G76" s="1068"/>
      <c r="H76" s="1068"/>
      <c r="I76" s="1068"/>
      <c r="J76" s="1068"/>
      <c r="K76" s="1068"/>
      <c r="L76" s="1068"/>
      <c r="M76" s="1068"/>
      <c r="N76" s="1068"/>
      <c r="O76" s="1068"/>
      <c r="P76" s="1069"/>
      <c r="Q76" s="1071">
        <v>8</v>
      </c>
      <c r="R76" s="1072"/>
      <c r="S76" s="1072"/>
      <c r="T76" s="1072"/>
      <c r="U76" s="1073"/>
      <c r="V76" s="1074">
        <v>6</v>
      </c>
      <c r="W76" s="1072"/>
      <c r="X76" s="1072"/>
      <c r="Y76" s="1072"/>
      <c r="Z76" s="1073"/>
      <c r="AA76" s="1074">
        <v>2</v>
      </c>
      <c r="AB76" s="1072"/>
      <c r="AC76" s="1072"/>
      <c r="AD76" s="1072"/>
      <c r="AE76" s="1073"/>
      <c r="AF76" s="1074">
        <v>2</v>
      </c>
      <c r="AG76" s="1072"/>
      <c r="AH76" s="1072"/>
      <c r="AI76" s="1072"/>
      <c r="AJ76" s="1073"/>
      <c r="AK76" s="1074">
        <v>0</v>
      </c>
      <c r="AL76" s="1072"/>
      <c r="AM76" s="1072"/>
      <c r="AN76" s="1072"/>
      <c r="AO76" s="1073"/>
      <c r="AP76" s="1074">
        <v>0</v>
      </c>
      <c r="AQ76" s="1072"/>
      <c r="AR76" s="1072"/>
      <c r="AS76" s="1072"/>
      <c r="AT76" s="1073"/>
      <c r="AU76" s="1074">
        <v>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593</v>
      </c>
      <c r="C77" s="1068"/>
      <c r="D77" s="1068"/>
      <c r="E77" s="1068"/>
      <c r="F77" s="1068"/>
      <c r="G77" s="1068"/>
      <c r="H77" s="1068"/>
      <c r="I77" s="1068"/>
      <c r="J77" s="1068"/>
      <c r="K77" s="1068"/>
      <c r="L77" s="1068"/>
      <c r="M77" s="1068"/>
      <c r="N77" s="1068"/>
      <c r="O77" s="1068"/>
      <c r="P77" s="1069"/>
      <c r="Q77" s="1071">
        <v>160</v>
      </c>
      <c r="R77" s="1072"/>
      <c r="S77" s="1072"/>
      <c r="T77" s="1072"/>
      <c r="U77" s="1073"/>
      <c r="V77" s="1074">
        <v>159</v>
      </c>
      <c r="W77" s="1072"/>
      <c r="X77" s="1072"/>
      <c r="Y77" s="1072"/>
      <c r="Z77" s="1073"/>
      <c r="AA77" s="1074">
        <v>1</v>
      </c>
      <c r="AB77" s="1072"/>
      <c r="AC77" s="1072"/>
      <c r="AD77" s="1072"/>
      <c r="AE77" s="1073"/>
      <c r="AF77" s="1074">
        <v>1</v>
      </c>
      <c r="AG77" s="1072"/>
      <c r="AH77" s="1072"/>
      <c r="AI77" s="1072"/>
      <c r="AJ77" s="1073"/>
      <c r="AK77" s="1074">
        <v>14</v>
      </c>
      <c r="AL77" s="1072"/>
      <c r="AM77" s="1072"/>
      <c r="AN77" s="1072"/>
      <c r="AO77" s="1073"/>
      <c r="AP77" s="1074">
        <v>0</v>
      </c>
      <c r="AQ77" s="1072"/>
      <c r="AR77" s="1072"/>
      <c r="AS77" s="1072"/>
      <c r="AT77" s="1073"/>
      <c r="AU77" s="1074">
        <v>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309</v>
      </c>
      <c r="AG109" s="987"/>
      <c r="AH109" s="987"/>
      <c r="AI109" s="987"/>
      <c r="AJ109" s="988"/>
      <c r="AK109" s="989" t="s">
        <v>308</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309</v>
      </c>
      <c r="BW109" s="987"/>
      <c r="BX109" s="987"/>
      <c r="BY109" s="987"/>
      <c r="BZ109" s="988"/>
      <c r="CA109" s="989" t="s">
        <v>308</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309</v>
      </c>
      <c r="DM109" s="987"/>
      <c r="DN109" s="987"/>
      <c r="DO109" s="987"/>
      <c r="DP109" s="988"/>
      <c r="DQ109" s="989" t="s">
        <v>308</v>
      </c>
      <c r="DR109" s="987"/>
      <c r="DS109" s="987"/>
      <c r="DT109" s="987"/>
      <c r="DU109" s="988"/>
      <c r="DV109" s="989" t="s">
        <v>438</v>
      </c>
      <c r="DW109" s="987"/>
      <c r="DX109" s="987"/>
      <c r="DY109" s="987"/>
      <c r="DZ109" s="1018"/>
    </row>
    <row r="110" spans="1:131" s="247"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1791541</v>
      </c>
      <c r="AB110" s="980"/>
      <c r="AC110" s="980"/>
      <c r="AD110" s="980"/>
      <c r="AE110" s="981"/>
      <c r="AF110" s="982">
        <v>1707614</v>
      </c>
      <c r="AG110" s="980"/>
      <c r="AH110" s="980"/>
      <c r="AI110" s="980"/>
      <c r="AJ110" s="981"/>
      <c r="AK110" s="982">
        <v>1621582</v>
      </c>
      <c r="AL110" s="980"/>
      <c r="AM110" s="980"/>
      <c r="AN110" s="980"/>
      <c r="AO110" s="981"/>
      <c r="AP110" s="983">
        <v>21.1</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12799942</v>
      </c>
      <c r="BR110" s="927"/>
      <c r="BS110" s="927"/>
      <c r="BT110" s="927"/>
      <c r="BU110" s="927"/>
      <c r="BV110" s="927">
        <v>12268651</v>
      </c>
      <c r="BW110" s="927"/>
      <c r="BX110" s="927"/>
      <c r="BY110" s="927"/>
      <c r="BZ110" s="927"/>
      <c r="CA110" s="927">
        <v>12718215</v>
      </c>
      <c r="CB110" s="927"/>
      <c r="CC110" s="927"/>
      <c r="CD110" s="927"/>
      <c r="CE110" s="927"/>
      <c r="CF110" s="951">
        <v>165.3</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444</v>
      </c>
      <c r="DH110" s="927"/>
      <c r="DI110" s="927"/>
      <c r="DJ110" s="927"/>
      <c r="DK110" s="927"/>
      <c r="DL110" s="927" t="s">
        <v>175</v>
      </c>
      <c r="DM110" s="927"/>
      <c r="DN110" s="927"/>
      <c r="DO110" s="927"/>
      <c r="DP110" s="927"/>
      <c r="DQ110" s="927" t="s">
        <v>444</v>
      </c>
      <c r="DR110" s="927"/>
      <c r="DS110" s="927"/>
      <c r="DT110" s="927"/>
      <c r="DU110" s="927"/>
      <c r="DV110" s="928" t="s">
        <v>175</v>
      </c>
      <c r="DW110" s="928"/>
      <c r="DX110" s="928"/>
      <c r="DY110" s="928"/>
      <c r="DZ110" s="929"/>
    </row>
    <row r="111" spans="1:131" s="247" customFormat="1" ht="26.25" customHeight="1" x14ac:dyDescent="0.15">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175</v>
      </c>
      <c r="AB111" s="1008"/>
      <c r="AC111" s="1008"/>
      <c r="AD111" s="1008"/>
      <c r="AE111" s="1009"/>
      <c r="AF111" s="1010" t="s">
        <v>175</v>
      </c>
      <c r="AG111" s="1008"/>
      <c r="AH111" s="1008"/>
      <c r="AI111" s="1008"/>
      <c r="AJ111" s="1009"/>
      <c r="AK111" s="1010" t="s">
        <v>175</v>
      </c>
      <c r="AL111" s="1008"/>
      <c r="AM111" s="1008"/>
      <c r="AN111" s="1008"/>
      <c r="AO111" s="1009"/>
      <c r="AP111" s="1011" t="s">
        <v>175</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v>12331</v>
      </c>
      <c r="BR111" s="899"/>
      <c r="BS111" s="899"/>
      <c r="BT111" s="899"/>
      <c r="BU111" s="899"/>
      <c r="BV111" s="899">
        <v>7399</v>
      </c>
      <c r="BW111" s="899"/>
      <c r="BX111" s="899"/>
      <c r="BY111" s="899"/>
      <c r="BZ111" s="899"/>
      <c r="CA111" s="899">
        <v>2467</v>
      </c>
      <c r="CB111" s="899"/>
      <c r="CC111" s="899"/>
      <c r="CD111" s="899"/>
      <c r="CE111" s="899"/>
      <c r="CF111" s="960">
        <v>0</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175</v>
      </c>
      <c r="DH111" s="899"/>
      <c r="DI111" s="899"/>
      <c r="DJ111" s="899"/>
      <c r="DK111" s="899"/>
      <c r="DL111" s="899" t="s">
        <v>175</v>
      </c>
      <c r="DM111" s="899"/>
      <c r="DN111" s="899"/>
      <c r="DO111" s="899"/>
      <c r="DP111" s="899"/>
      <c r="DQ111" s="899" t="s">
        <v>175</v>
      </c>
      <c r="DR111" s="899"/>
      <c r="DS111" s="899"/>
      <c r="DT111" s="899"/>
      <c r="DU111" s="899"/>
      <c r="DV111" s="876" t="s">
        <v>175</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175</v>
      </c>
      <c r="AB112" s="862"/>
      <c r="AC112" s="862"/>
      <c r="AD112" s="862"/>
      <c r="AE112" s="863"/>
      <c r="AF112" s="864" t="s">
        <v>175</v>
      </c>
      <c r="AG112" s="862"/>
      <c r="AH112" s="862"/>
      <c r="AI112" s="862"/>
      <c r="AJ112" s="863"/>
      <c r="AK112" s="864" t="s">
        <v>175</v>
      </c>
      <c r="AL112" s="862"/>
      <c r="AM112" s="862"/>
      <c r="AN112" s="862"/>
      <c r="AO112" s="863"/>
      <c r="AP112" s="909" t="s">
        <v>175</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6876319</v>
      </c>
      <c r="BR112" s="899"/>
      <c r="BS112" s="899"/>
      <c r="BT112" s="899"/>
      <c r="BU112" s="899"/>
      <c r="BV112" s="899">
        <v>5921805</v>
      </c>
      <c r="BW112" s="899"/>
      <c r="BX112" s="899"/>
      <c r="BY112" s="899"/>
      <c r="BZ112" s="899"/>
      <c r="CA112" s="899">
        <v>5435840</v>
      </c>
      <c r="CB112" s="899"/>
      <c r="CC112" s="899"/>
      <c r="CD112" s="899"/>
      <c r="CE112" s="899"/>
      <c r="CF112" s="960">
        <v>70.7</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12331</v>
      </c>
      <c r="DH112" s="899"/>
      <c r="DI112" s="899"/>
      <c r="DJ112" s="899"/>
      <c r="DK112" s="899"/>
      <c r="DL112" s="899">
        <v>7399</v>
      </c>
      <c r="DM112" s="899"/>
      <c r="DN112" s="899"/>
      <c r="DO112" s="899"/>
      <c r="DP112" s="899"/>
      <c r="DQ112" s="899">
        <v>2467</v>
      </c>
      <c r="DR112" s="899"/>
      <c r="DS112" s="899"/>
      <c r="DT112" s="899"/>
      <c r="DU112" s="899"/>
      <c r="DV112" s="876">
        <v>0</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732500</v>
      </c>
      <c r="AB113" s="1008"/>
      <c r="AC113" s="1008"/>
      <c r="AD113" s="1008"/>
      <c r="AE113" s="1009"/>
      <c r="AF113" s="1010">
        <v>745555</v>
      </c>
      <c r="AG113" s="1008"/>
      <c r="AH113" s="1008"/>
      <c r="AI113" s="1008"/>
      <c r="AJ113" s="1009"/>
      <c r="AK113" s="1010">
        <v>682722</v>
      </c>
      <c r="AL113" s="1008"/>
      <c r="AM113" s="1008"/>
      <c r="AN113" s="1008"/>
      <c r="AO113" s="1009"/>
      <c r="AP113" s="1011">
        <v>8.9</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409121</v>
      </c>
      <c r="BR113" s="899"/>
      <c r="BS113" s="899"/>
      <c r="BT113" s="899"/>
      <c r="BU113" s="899"/>
      <c r="BV113" s="899">
        <v>419106</v>
      </c>
      <c r="BW113" s="899"/>
      <c r="BX113" s="899"/>
      <c r="BY113" s="899"/>
      <c r="BZ113" s="899"/>
      <c r="CA113" s="899">
        <v>388717</v>
      </c>
      <c r="CB113" s="899"/>
      <c r="CC113" s="899"/>
      <c r="CD113" s="899"/>
      <c r="CE113" s="899"/>
      <c r="CF113" s="960">
        <v>5.0999999999999996</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175</v>
      </c>
      <c r="DH113" s="862"/>
      <c r="DI113" s="862"/>
      <c r="DJ113" s="862"/>
      <c r="DK113" s="863"/>
      <c r="DL113" s="864" t="s">
        <v>175</v>
      </c>
      <c r="DM113" s="862"/>
      <c r="DN113" s="862"/>
      <c r="DO113" s="862"/>
      <c r="DP113" s="863"/>
      <c r="DQ113" s="864" t="s">
        <v>175</v>
      </c>
      <c r="DR113" s="862"/>
      <c r="DS113" s="862"/>
      <c r="DT113" s="862"/>
      <c r="DU113" s="863"/>
      <c r="DV113" s="909" t="s">
        <v>175</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55034</v>
      </c>
      <c r="AB114" s="862"/>
      <c r="AC114" s="862"/>
      <c r="AD114" s="862"/>
      <c r="AE114" s="863"/>
      <c r="AF114" s="864">
        <v>56328</v>
      </c>
      <c r="AG114" s="862"/>
      <c r="AH114" s="862"/>
      <c r="AI114" s="862"/>
      <c r="AJ114" s="863"/>
      <c r="AK114" s="864">
        <v>55412</v>
      </c>
      <c r="AL114" s="862"/>
      <c r="AM114" s="862"/>
      <c r="AN114" s="862"/>
      <c r="AO114" s="863"/>
      <c r="AP114" s="909">
        <v>0.7</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1708165</v>
      </c>
      <c r="BR114" s="899"/>
      <c r="BS114" s="899"/>
      <c r="BT114" s="899"/>
      <c r="BU114" s="899"/>
      <c r="BV114" s="899">
        <v>1475517</v>
      </c>
      <c r="BW114" s="899"/>
      <c r="BX114" s="899"/>
      <c r="BY114" s="899"/>
      <c r="BZ114" s="899"/>
      <c r="CA114" s="899">
        <v>1341061</v>
      </c>
      <c r="CB114" s="899"/>
      <c r="CC114" s="899"/>
      <c r="CD114" s="899"/>
      <c r="CE114" s="899"/>
      <c r="CF114" s="960">
        <v>17.399999999999999</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175</v>
      </c>
      <c r="DH114" s="862"/>
      <c r="DI114" s="862"/>
      <c r="DJ114" s="862"/>
      <c r="DK114" s="863"/>
      <c r="DL114" s="864" t="s">
        <v>175</v>
      </c>
      <c r="DM114" s="862"/>
      <c r="DN114" s="862"/>
      <c r="DO114" s="862"/>
      <c r="DP114" s="863"/>
      <c r="DQ114" s="864" t="s">
        <v>175</v>
      </c>
      <c r="DR114" s="862"/>
      <c r="DS114" s="862"/>
      <c r="DT114" s="862"/>
      <c r="DU114" s="863"/>
      <c r="DV114" s="909" t="s">
        <v>175</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4932</v>
      </c>
      <c r="AB115" s="1008"/>
      <c r="AC115" s="1008"/>
      <c r="AD115" s="1008"/>
      <c r="AE115" s="1009"/>
      <c r="AF115" s="1010">
        <v>4932</v>
      </c>
      <c r="AG115" s="1008"/>
      <c r="AH115" s="1008"/>
      <c r="AI115" s="1008"/>
      <c r="AJ115" s="1009"/>
      <c r="AK115" s="1010">
        <v>4932</v>
      </c>
      <c r="AL115" s="1008"/>
      <c r="AM115" s="1008"/>
      <c r="AN115" s="1008"/>
      <c r="AO115" s="1009"/>
      <c r="AP115" s="1011">
        <v>0.1</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175</v>
      </c>
      <c r="BR115" s="899"/>
      <c r="BS115" s="899"/>
      <c r="BT115" s="899"/>
      <c r="BU115" s="899"/>
      <c r="BV115" s="899" t="s">
        <v>175</v>
      </c>
      <c r="BW115" s="899"/>
      <c r="BX115" s="899"/>
      <c r="BY115" s="899"/>
      <c r="BZ115" s="899"/>
      <c r="CA115" s="899" t="s">
        <v>175</v>
      </c>
      <c r="CB115" s="899"/>
      <c r="CC115" s="899"/>
      <c r="CD115" s="899"/>
      <c r="CE115" s="899"/>
      <c r="CF115" s="960" t="s">
        <v>175</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175</v>
      </c>
      <c r="DH115" s="862"/>
      <c r="DI115" s="862"/>
      <c r="DJ115" s="862"/>
      <c r="DK115" s="863"/>
      <c r="DL115" s="864" t="s">
        <v>175</v>
      </c>
      <c r="DM115" s="862"/>
      <c r="DN115" s="862"/>
      <c r="DO115" s="862"/>
      <c r="DP115" s="863"/>
      <c r="DQ115" s="864" t="s">
        <v>175</v>
      </c>
      <c r="DR115" s="862"/>
      <c r="DS115" s="862"/>
      <c r="DT115" s="862"/>
      <c r="DU115" s="863"/>
      <c r="DV115" s="909" t="s">
        <v>175</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v>
      </c>
      <c r="AB116" s="862"/>
      <c r="AC116" s="862"/>
      <c r="AD116" s="862"/>
      <c r="AE116" s="863"/>
      <c r="AF116" s="864" t="s">
        <v>175</v>
      </c>
      <c r="AG116" s="862"/>
      <c r="AH116" s="862"/>
      <c r="AI116" s="862"/>
      <c r="AJ116" s="863"/>
      <c r="AK116" s="864" t="s">
        <v>175</v>
      </c>
      <c r="AL116" s="862"/>
      <c r="AM116" s="862"/>
      <c r="AN116" s="862"/>
      <c r="AO116" s="863"/>
      <c r="AP116" s="909" t="s">
        <v>175</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175</v>
      </c>
      <c r="BR116" s="899"/>
      <c r="BS116" s="899"/>
      <c r="BT116" s="899"/>
      <c r="BU116" s="899"/>
      <c r="BV116" s="899" t="s">
        <v>175</v>
      </c>
      <c r="BW116" s="899"/>
      <c r="BX116" s="899"/>
      <c r="BY116" s="899"/>
      <c r="BZ116" s="899"/>
      <c r="CA116" s="899" t="s">
        <v>175</v>
      </c>
      <c r="CB116" s="899"/>
      <c r="CC116" s="899"/>
      <c r="CD116" s="899"/>
      <c r="CE116" s="899"/>
      <c r="CF116" s="960" t="s">
        <v>175</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175</v>
      </c>
      <c r="DH116" s="862"/>
      <c r="DI116" s="862"/>
      <c r="DJ116" s="862"/>
      <c r="DK116" s="863"/>
      <c r="DL116" s="864" t="s">
        <v>175</v>
      </c>
      <c r="DM116" s="862"/>
      <c r="DN116" s="862"/>
      <c r="DO116" s="862"/>
      <c r="DP116" s="863"/>
      <c r="DQ116" s="864" t="s">
        <v>175</v>
      </c>
      <c r="DR116" s="862"/>
      <c r="DS116" s="862"/>
      <c r="DT116" s="862"/>
      <c r="DU116" s="863"/>
      <c r="DV116" s="909" t="s">
        <v>175</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2584008</v>
      </c>
      <c r="AB117" s="994"/>
      <c r="AC117" s="994"/>
      <c r="AD117" s="994"/>
      <c r="AE117" s="995"/>
      <c r="AF117" s="996">
        <v>2514429</v>
      </c>
      <c r="AG117" s="994"/>
      <c r="AH117" s="994"/>
      <c r="AI117" s="994"/>
      <c r="AJ117" s="995"/>
      <c r="AK117" s="996">
        <v>2364648</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175</v>
      </c>
      <c r="BR117" s="899"/>
      <c r="BS117" s="899"/>
      <c r="BT117" s="899"/>
      <c r="BU117" s="899"/>
      <c r="BV117" s="899" t="s">
        <v>175</v>
      </c>
      <c r="BW117" s="899"/>
      <c r="BX117" s="899"/>
      <c r="BY117" s="899"/>
      <c r="BZ117" s="899"/>
      <c r="CA117" s="899" t="s">
        <v>175</v>
      </c>
      <c r="CB117" s="899"/>
      <c r="CC117" s="899"/>
      <c r="CD117" s="899"/>
      <c r="CE117" s="899"/>
      <c r="CF117" s="960" t="s">
        <v>175</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175</v>
      </c>
      <c r="DH117" s="862"/>
      <c r="DI117" s="862"/>
      <c r="DJ117" s="862"/>
      <c r="DK117" s="863"/>
      <c r="DL117" s="864" t="s">
        <v>175</v>
      </c>
      <c r="DM117" s="862"/>
      <c r="DN117" s="862"/>
      <c r="DO117" s="862"/>
      <c r="DP117" s="863"/>
      <c r="DQ117" s="864" t="s">
        <v>175</v>
      </c>
      <c r="DR117" s="862"/>
      <c r="DS117" s="862"/>
      <c r="DT117" s="862"/>
      <c r="DU117" s="863"/>
      <c r="DV117" s="909" t="s">
        <v>175</v>
      </c>
      <c r="DW117" s="910"/>
      <c r="DX117" s="910"/>
      <c r="DY117" s="910"/>
      <c r="DZ117" s="911"/>
    </row>
    <row r="118" spans="1:130" s="247"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309</v>
      </c>
      <c r="AG118" s="987"/>
      <c r="AH118" s="987"/>
      <c r="AI118" s="987"/>
      <c r="AJ118" s="988"/>
      <c r="AK118" s="989" t="s">
        <v>308</v>
      </c>
      <c r="AL118" s="987"/>
      <c r="AM118" s="987"/>
      <c r="AN118" s="987"/>
      <c r="AO118" s="988"/>
      <c r="AP118" s="990" t="s">
        <v>438</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175</v>
      </c>
      <c r="BR118" s="930"/>
      <c r="BS118" s="930"/>
      <c r="BT118" s="930"/>
      <c r="BU118" s="930"/>
      <c r="BV118" s="930" t="s">
        <v>175</v>
      </c>
      <c r="BW118" s="930"/>
      <c r="BX118" s="930"/>
      <c r="BY118" s="930"/>
      <c r="BZ118" s="930"/>
      <c r="CA118" s="930" t="s">
        <v>175</v>
      </c>
      <c r="CB118" s="930"/>
      <c r="CC118" s="930"/>
      <c r="CD118" s="930"/>
      <c r="CE118" s="930"/>
      <c r="CF118" s="960" t="s">
        <v>175</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175</v>
      </c>
      <c r="DH118" s="862"/>
      <c r="DI118" s="862"/>
      <c r="DJ118" s="862"/>
      <c r="DK118" s="863"/>
      <c r="DL118" s="864" t="s">
        <v>175</v>
      </c>
      <c r="DM118" s="862"/>
      <c r="DN118" s="862"/>
      <c r="DO118" s="862"/>
      <c r="DP118" s="863"/>
      <c r="DQ118" s="864" t="s">
        <v>175</v>
      </c>
      <c r="DR118" s="862"/>
      <c r="DS118" s="862"/>
      <c r="DT118" s="862"/>
      <c r="DU118" s="863"/>
      <c r="DV118" s="909" t="s">
        <v>175</v>
      </c>
      <c r="DW118" s="910"/>
      <c r="DX118" s="910"/>
      <c r="DY118" s="910"/>
      <c r="DZ118" s="911"/>
    </row>
    <row r="119" spans="1:130" s="247"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175</v>
      </c>
      <c r="AB119" s="980"/>
      <c r="AC119" s="980"/>
      <c r="AD119" s="980"/>
      <c r="AE119" s="981"/>
      <c r="AF119" s="982" t="s">
        <v>175</v>
      </c>
      <c r="AG119" s="980"/>
      <c r="AH119" s="980"/>
      <c r="AI119" s="980"/>
      <c r="AJ119" s="981"/>
      <c r="AK119" s="982" t="s">
        <v>175</v>
      </c>
      <c r="AL119" s="980"/>
      <c r="AM119" s="980"/>
      <c r="AN119" s="980"/>
      <c r="AO119" s="981"/>
      <c r="AP119" s="983" t="s">
        <v>175</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469</v>
      </c>
      <c r="BP119" s="963"/>
      <c r="BQ119" s="967">
        <v>21805878</v>
      </c>
      <c r="BR119" s="930"/>
      <c r="BS119" s="930"/>
      <c r="BT119" s="930"/>
      <c r="BU119" s="930"/>
      <c r="BV119" s="930">
        <v>20092478</v>
      </c>
      <c r="BW119" s="930"/>
      <c r="BX119" s="930"/>
      <c r="BY119" s="930"/>
      <c r="BZ119" s="930"/>
      <c r="CA119" s="930">
        <v>19886300</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175</v>
      </c>
      <c r="DH119" s="845"/>
      <c r="DI119" s="845"/>
      <c r="DJ119" s="845"/>
      <c r="DK119" s="846"/>
      <c r="DL119" s="847" t="s">
        <v>175</v>
      </c>
      <c r="DM119" s="845"/>
      <c r="DN119" s="845"/>
      <c r="DO119" s="845"/>
      <c r="DP119" s="846"/>
      <c r="DQ119" s="847" t="s">
        <v>175</v>
      </c>
      <c r="DR119" s="845"/>
      <c r="DS119" s="845"/>
      <c r="DT119" s="845"/>
      <c r="DU119" s="846"/>
      <c r="DV119" s="933" t="s">
        <v>175</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175</v>
      </c>
      <c r="AB120" s="862"/>
      <c r="AC120" s="862"/>
      <c r="AD120" s="862"/>
      <c r="AE120" s="863"/>
      <c r="AF120" s="864" t="s">
        <v>175</v>
      </c>
      <c r="AG120" s="862"/>
      <c r="AH120" s="862"/>
      <c r="AI120" s="862"/>
      <c r="AJ120" s="863"/>
      <c r="AK120" s="864" t="s">
        <v>175</v>
      </c>
      <c r="AL120" s="862"/>
      <c r="AM120" s="862"/>
      <c r="AN120" s="862"/>
      <c r="AO120" s="863"/>
      <c r="AP120" s="909" t="s">
        <v>175</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1636395</v>
      </c>
      <c r="BR120" s="927"/>
      <c r="BS120" s="927"/>
      <c r="BT120" s="927"/>
      <c r="BU120" s="927"/>
      <c r="BV120" s="927">
        <v>1877751</v>
      </c>
      <c r="BW120" s="927"/>
      <c r="BX120" s="927"/>
      <c r="BY120" s="927"/>
      <c r="BZ120" s="927"/>
      <c r="CA120" s="927">
        <v>2259847</v>
      </c>
      <c r="CB120" s="927"/>
      <c r="CC120" s="927"/>
      <c r="CD120" s="927"/>
      <c r="CE120" s="927"/>
      <c r="CF120" s="951">
        <v>29.4</v>
      </c>
      <c r="CG120" s="952"/>
      <c r="CH120" s="952"/>
      <c r="CI120" s="952"/>
      <c r="CJ120" s="952"/>
      <c r="CK120" s="953" t="s">
        <v>473</v>
      </c>
      <c r="CL120" s="937"/>
      <c r="CM120" s="937"/>
      <c r="CN120" s="937"/>
      <c r="CO120" s="938"/>
      <c r="CP120" s="957" t="s">
        <v>411</v>
      </c>
      <c r="CQ120" s="958"/>
      <c r="CR120" s="958"/>
      <c r="CS120" s="958"/>
      <c r="CT120" s="958"/>
      <c r="CU120" s="958"/>
      <c r="CV120" s="958"/>
      <c r="CW120" s="958"/>
      <c r="CX120" s="958"/>
      <c r="CY120" s="958"/>
      <c r="CZ120" s="958"/>
      <c r="DA120" s="958"/>
      <c r="DB120" s="958"/>
      <c r="DC120" s="958"/>
      <c r="DD120" s="958"/>
      <c r="DE120" s="958"/>
      <c r="DF120" s="959"/>
      <c r="DG120" s="946">
        <v>5135339</v>
      </c>
      <c r="DH120" s="927"/>
      <c r="DI120" s="927"/>
      <c r="DJ120" s="927"/>
      <c r="DK120" s="927"/>
      <c r="DL120" s="927">
        <v>4407727</v>
      </c>
      <c r="DM120" s="927"/>
      <c r="DN120" s="927"/>
      <c r="DO120" s="927"/>
      <c r="DP120" s="927"/>
      <c r="DQ120" s="927">
        <v>4248782</v>
      </c>
      <c r="DR120" s="927"/>
      <c r="DS120" s="927"/>
      <c r="DT120" s="927"/>
      <c r="DU120" s="927"/>
      <c r="DV120" s="928">
        <v>55.2</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4932</v>
      </c>
      <c r="AB121" s="862"/>
      <c r="AC121" s="862"/>
      <c r="AD121" s="862"/>
      <c r="AE121" s="863"/>
      <c r="AF121" s="864">
        <v>4932</v>
      </c>
      <c r="AG121" s="862"/>
      <c r="AH121" s="862"/>
      <c r="AI121" s="862"/>
      <c r="AJ121" s="863"/>
      <c r="AK121" s="864">
        <v>4932</v>
      </c>
      <c r="AL121" s="862"/>
      <c r="AM121" s="862"/>
      <c r="AN121" s="862"/>
      <c r="AO121" s="863"/>
      <c r="AP121" s="909">
        <v>0.1</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105149</v>
      </c>
      <c r="BR121" s="899"/>
      <c r="BS121" s="899"/>
      <c r="BT121" s="899"/>
      <c r="BU121" s="899"/>
      <c r="BV121" s="899">
        <v>87767</v>
      </c>
      <c r="BW121" s="899"/>
      <c r="BX121" s="899"/>
      <c r="BY121" s="899"/>
      <c r="BZ121" s="899"/>
      <c r="CA121" s="899">
        <v>35389</v>
      </c>
      <c r="CB121" s="899"/>
      <c r="CC121" s="899"/>
      <c r="CD121" s="899"/>
      <c r="CE121" s="899"/>
      <c r="CF121" s="960">
        <v>0.5</v>
      </c>
      <c r="CG121" s="961"/>
      <c r="CH121" s="961"/>
      <c r="CI121" s="961"/>
      <c r="CJ121" s="961"/>
      <c r="CK121" s="954"/>
      <c r="CL121" s="940"/>
      <c r="CM121" s="940"/>
      <c r="CN121" s="940"/>
      <c r="CO121" s="941"/>
      <c r="CP121" s="920" t="s">
        <v>410</v>
      </c>
      <c r="CQ121" s="921"/>
      <c r="CR121" s="921"/>
      <c r="CS121" s="921"/>
      <c r="CT121" s="921"/>
      <c r="CU121" s="921"/>
      <c r="CV121" s="921"/>
      <c r="CW121" s="921"/>
      <c r="CX121" s="921"/>
      <c r="CY121" s="921"/>
      <c r="CZ121" s="921"/>
      <c r="DA121" s="921"/>
      <c r="DB121" s="921"/>
      <c r="DC121" s="921"/>
      <c r="DD121" s="921"/>
      <c r="DE121" s="921"/>
      <c r="DF121" s="922"/>
      <c r="DG121" s="898">
        <v>1630271</v>
      </c>
      <c r="DH121" s="899"/>
      <c r="DI121" s="899"/>
      <c r="DJ121" s="899"/>
      <c r="DK121" s="899"/>
      <c r="DL121" s="899">
        <v>1404338</v>
      </c>
      <c r="DM121" s="899"/>
      <c r="DN121" s="899"/>
      <c r="DO121" s="899"/>
      <c r="DP121" s="899"/>
      <c r="DQ121" s="899">
        <v>1084951</v>
      </c>
      <c r="DR121" s="899"/>
      <c r="DS121" s="899"/>
      <c r="DT121" s="899"/>
      <c r="DU121" s="899"/>
      <c r="DV121" s="876">
        <v>14.1</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175</v>
      </c>
      <c r="AB122" s="862"/>
      <c r="AC122" s="862"/>
      <c r="AD122" s="862"/>
      <c r="AE122" s="863"/>
      <c r="AF122" s="864" t="s">
        <v>175</v>
      </c>
      <c r="AG122" s="862"/>
      <c r="AH122" s="862"/>
      <c r="AI122" s="862"/>
      <c r="AJ122" s="863"/>
      <c r="AK122" s="864" t="s">
        <v>175</v>
      </c>
      <c r="AL122" s="862"/>
      <c r="AM122" s="862"/>
      <c r="AN122" s="862"/>
      <c r="AO122" s="863"/>
      <c r="AP122" s="909" t="s">
        <v>175</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11979711</v>
      </c>
      <c r="BR122" s="930"/>
      <c r="BS122" s="930"/>
      <c r="BT122" s="930"/>
      <c r="BU122" s="930"/>
      <c r="BV122" s="930">
        <v>11890225</v>
      </c>
      <c r="BW122" s="930"/>
      <c r="BX122" s="930"/>
      <c r="BY122" s="930"/>
      <c r="BZ122" s="930"/>
      <c r="CA122" s="930">
        <v>12199596</v>
      </c>
      <c r="CB122" s="930"/>
      <c r="CC122" s="930"/>
      <c r="CD122" s="930"/>
      <c r="CE122" s="930"/>
      <c r="CF122" s="931">
        <v>158.6</v>
      </c>
      <c r="CG122" s="932"/>
      <c r="CH122" s="932"/>
      <c r="CI122" s="932"/>
      <c r="CJ122" s="932"/>
      <c r="CK122" s="954"/>
      <c r="CL122" s="940"/>
      <c r="CM122" s="940"/>
      <c r="CN122" s="940"/>
      <c r="CO122" s="941"/>
      <c r="CP122" s="920" t="s">
        <v>415</v>
      </c>
      <c r="CQ122" s="921"/>
      <c r="CR122" s="921"/>
      <c r="CS122" s="921"/>
      <c r="CT122" s="921"/>
      <c r="CU122" s="921"/>
      <c r="CV122" s="921"/>
      <c r="CW122" s="921"/>
      <c r="CX122" s="921"/>
      <c r="CY122" s="921"/>
      <c r="CZ122" s="921"/>
      <c r="DA122" s="921"/>
      <c r="DB122" s="921"/>
      <c r="DC122" s="921"/>
      <c r="DD122" s="921"/>
      <c r="DE122" s="921"/>
      <c r="DF122" s="922"/>
      <c r="DG122" s="898">
        <v>110709</v>
      </c>
      <c r="DH122" s="899"/>
      <c r="DI122" s="899"/>
      <c r="DJ122" s="899"/>
      <c r="DK122" s="899"/>
      <c r="DL122" s="899">
        <v>109740</v>
      </c>
      <c r="DM122" s="899"/>
      <c r="DN122" s="899"/>
      <c r="DO122" s="899"/>
      <c r="DP122" s="899"/>
      <c r="DQ122" s="899">
        <v>102107</v>
      </c>
      <c r="DR122" s="899"/>
      <c r="DS122" s="899"/>
      <c r="DT122" s="899"/>
      <c r="DU122" s="899"/>
      <c r="DV122" s="876">
        <v>1.3</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175</v>
      </c>
      <c r="AB123" s="862"/>
      <c r="AC123" s="862"/>
      <c r="AD123" s="862"/>
      <c r="AE123" s="863"/>
      <c r="AF123" s="864" t="s">
        <v>175</v>
      </c>
      <c r="AG123" s="862"/>
      <c r="AH123" s="862"/>
      <c r="AI123" s="862"/>
      <c r="AJ123" s="863"/>
      <c r="AK123" s="864" t="s">
        <v>175</v>
      </c>
      <c r="AL123" s="862"/>
      <c r="AM123" s="862"/>
      <c r="AN123" s="862"/>
      <c r="AO123" s="863"/>
      <c r="AP123" s="909" t="s">
        <v>175</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477</v>
      </c>
      <c r="BP123" s="963"/>
      <c r="BQ123" s="917">
        <v>13721255</v>
      </c>
      <c r="BR123" s="918"/>
      <c r="BS123" s="918"/>
      <c r="BT123" s="918"/>
      <c r="BU123" s="918"/>
      <c r="BV123" s="918">
        <v>13855743</v>
      </c>
      <c r="BW123" s="918"/>
      <c r="BX123" s="918"/>
      <c r="BY123" s="918"/>
      <c r="BZ123" s="918"/>
      <c r="CA123" s="918">
        <v>14494832</v>
      </c>
      <c r="CB123" s="918"/>
      <c r="CC123" s="918"/>
      <c r="CD123" s="918"/>
      <c r="CE123" s="918"/>
      <c r="CF123" s="828"/>
      <c r="CG123" s="829"/>
      <c r="CH123" s="829"/>
      <c r="CI123" s="829"/>
      <c r="CJ123" s="919"/>
      <c r="CK123" s="954"/>
      <c r="CL123" s="940"/>
      <c r="CM123" s="940"/>
      <c r="CN123" s="940"/>
      <c r="CO123" s="941"/>
      <c r="CP123" s="920" t="s">
        <v>416</v>
      </c>
      <c r="CQ123" s="921"/>
      <c r="CR123" s="921"/>
      <c r="CS123" s="921"/>
      <c r="CT123" s="921"/>
      <c r="CU123" s="921"/>
      <c r="CV123" s="921"/>
      <c r="CW123" s="921"/>
      <c r="CX123" s="921"/>
      <c r="CY123" s="921"/>
      <c r="CZ123" s="921"/>
      <c r="DA123" s="921"/>
      <c r="DB123" s="921"/>
      <c r="DC123" s="921"/>
      <c r="DD123" s="921"/>
      <c r="DE123" s="921"/>
      <c r="DF123" s="922"/>
      <c r="DG123" s="861" t="s">
        <v>175</v>
      </c>
      <c r="DH123" s="862"/>
      <c r="DI123" s="862"/>
      <c r="DJ123" s="862"/>
      <c r="DK123" s="863"/>
      <c r="DL123" s="864" t="s">
        <v>175</v>
      </c>
      <c r="DM123" s="862"/>
      <c r="DN123" s="862"/>
      <c r="DO123" s="862"/>
      <c r="DP123" s="863"/>
      <c r="DQ123" s="864" t="s">
        <v>175</v>
      </c>
      <c r="DR123" s="862"/>
      <c r="DS123" s="862"/>
      <c r="DT123" s="862"/>
      <c r="DU123" s="863"/>
      <c r="DV123" s="909" t="s">
        <v>175</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175</v>
      </c>
      <c r="AB124" s="862"/>
      <c r="AC124" s="862"/>
      <c r="AD124" s="862"/>
      <c r="AE124" s="863"/>
      <c r="AF124" s="864" t="s">
        <v>175</v>
      </c>
      <c r="AG124" s="862"/>
      <c r="AH124" s="862"/>
      <c r="AI124" s="862"/>
      <c r="AJ124" s="863"/>
      <c r="AK124" s="864" t="s">
        <v>175</v>
      </c>
      <c r="AL124" s="862"/>
      <c r="AM124" s="862"/>
      <c r="AN124" s="862"/>
      <c r="AO124" s="863"/>
      <c r="AP124" s="909" t="s">
        <v>175</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104.1</v>
      </c>
      <c r="BR124" s="916"/>
      <c r="BS124" s="916"/>
      <c r="BT124" s="916"/>
      <c r="BU124" s="916"/>
      <c r="BV124" s="916">
        <v>80.400000000000006</v>
      </c>
      <c r="BW124" s="916"/>
      <c r="BX124" s="916"/>
      <c r="BY124" s="916"/>
      <c r="BZ124" s="916"/>
      <c r="CA124" s="916">
        <v>70</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t="s">
        <v>175</v>
      </c>
      <c r="DH124" s="845"/>
      <c r="DI124" s="845"/>
      <c r="DJ124" s="845"/>
      <c r="DK124" s="846"/>
      <c r="DL124" s="847" t="s">
        <v>175</v>
      </c>
      <c r="DM124" s="845"/>
      <c r="DN124" s="845"/>
      <c r="DO124" s="845"/>
      <c r="DP124" s="846"/>
      <c r="DQ124" s="847" t="s">
        <v>175</v>
      </c>
      <c r="DR124" s="845"/>
      <c r="DS124" s="845"/>
      <c r="DT124" s="845"/>
      <c r="DU124" s="846"/>
      <c r="DV124" s="933" t="s">
        <v>175</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175</v>
      </c>
      <c r="AB125" s="862"/>
      <c r="AC125" s="862"/>
      <c r="AD125" s="862"/>
      <c r="AE125" s="863"/>
      <c r="AF125" s="864" t="s">
        <v>175</v>
      </c>
      <c r="AG125" s="862"/>
      <c r="AH125" s="862"/>
      <c r="AI125" s="862"/>
      <c r="AJ125" s="863"/>
      <c r="AK125" s="864" t="s">
        <v>175</v>
      </c>
      <c r="AL125" s="862"/>
      <c r="AM125" s="862"/>
      <c r="AN125" s="862"/>
      <c r="AO125" s="863"/>
      <c r="AP125" s="909" t="s">
        <v>175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175</v>
      </c>
      <c r="DH125" s="927"/>
      <c r="DI125" s="927"/>
      <c r="DJ125" s="927"/>
      <c r="DK125" s="927"/>
      <c r="DL125" s="927" t="s">
        <v>175</v>
      </c>
      <c r="DM125" s="927"/>
      <c r="DN125" s="927"/>
      <c r="DO125" s="927"/>
      <c r="DP125" s="927"/>
      <c r="DQ125" s="927" t="s">
        <v>175</v>
      </c>
      <c r="DR125" s="927"/>
      <c r="DS125" s="927"/>
      <c r="DT125" s="927"/>
      <c r="DU125" s="927"/>
      <c r="DV125" s="928" t="s">
        <v>175</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175</v>
      </c>
      <c r="AB126" s="862"/>
      <c r="AC126" s="862"/>
      <c r="AD126" s="862"/>
      <c r="AE126" s="863"/>
      <c r="AF126" s="864" t="s">
        <v>175</v>
      </c>
      <c r="AG126" s="862"/>
      <c r="AH126" s="862"/>
      <c r="AI126" s="862"/>
      <c r="AJ126" s="863"/>
      <c r="AK126" s="864" t="s">
        <v>175</v>
      </c>
      <c r="AL126" s="862"/>
      <c r="AM126" s="862"/>
      <c r="AN126" s="862"/>
      <c r="AO126" s="863"/>
      <c r="AP126" s="909" t="s">
        <v>175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175</v>
      </c>
      <c r="DH126" s="899"/>
      <c r="DI126" s="899"/>
      <c r="DJ126" s="899"/>
      <c r="DK126" s="899"/>
      <c r="DL126" s="899" t="s">
        <v>175</v>
      </c>
      <c r="DM126" s="899"/>
      <c r="DN126" s="899"/>
      <c r="DO126" s="899"/>
      <c r="DP126" s="899"/>
      <c r="DQ126" s="899" t="s">
        <v>175</v>
      </c>
      <c r="DR126" s="899"/>
      <c r="DS126" s="899"/>
      <c r="DT126" s="899"/>
      <c r="DU126" s="899"/>
      <c r="DV126" s="876" t="s">
        <v>175</v>
      </c>
      <c r="DW126" s="876"/>
      <c r="DX126" s="876"/>
      <c r="DY126" s="876"/>
      <c r="DZ126" s="877"/>
    </row>
    <row r="127" spans="1:130" s="247"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175</v>
      </c>
      <c r="AB127" s="862"/>
      <c r="AC127" s="862"/>
      <c r="AD127" s="862"/>
      <c r="AE127" s="863"/>
      <c r="AF127" s="864" t="s">
        <v>175</v>
      </c>
      <c r="AG127" s="862"/>
      <c r="AH127" s="862"/>
      <c r="AI127" s="862"/>
      <c r="AJ127" s="863"/>
      <c r="AK127" s="864" t="s">
        <v>175</v>
      </c>
      <c r="AL127" s="862"/>
      <c r="AM127" s="862"/>
      <c r="AN127" s="862"/>
      <c r="AO127" s="863"/>
      <c r="AP127" s="909" t="s">
        <v>175</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175</v>
      </c>
      <c r="DH127" s="899"/>
      <c r="DI127" s="899"/>
      <c r="DJ127" s="899"/>
      <c r="DK127" s="899"/>
      <c r="DL127" s="899" t="s">
        <v>175</v>
      </c>
      <c r="DM127" s="899"/>
      <c r="DN127" s="899"/>
      <c r="DO127" s="899"/>
      <c r="DP127" s="899"/>
      <c r="DQ127" s="899" t="s">
        <v>175</v>
      </c>
      <c r="DR127" s="899"/>
      <c r="DS127" s="899"/>
      <c r="DT127" s="899"/>
      <c r="DU127" s="899"/>
      <c r="DV127" s="876" t="s">
        <v>175</v>
      </c>
      <c r="DW127" s="876"/>
      <c r="DX127" s="876"/>
      <c r="DY127" s="876"/>
      <c r="DZ127" s="877"/>
    </row>
    <row r="128" spans="1:130" s="247" customFormat="1" ht="26.25" customHeight="1" thickBot="1" x14ac:dyDescent="0.2">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17163</v>
      </c>
      <c r="AB128" s="883"/>
      <c r="AC128" s="883"/>
      <c r="AD128" s="883"/>
      <c r="AE128" s="884"/>
      <c r="AF128" s="885">
        <v>13708</v>
      </c>
      <c r="AG128" s="883"/>
      <c r="AH128" s="883"/>
      <c r="AI128" s="883"/>
      <c r="AJ128" s="884"/>
      <c r="AK128" s="885">
        <v>10304</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175</v>
      </c>
      <c r="BG128" s="869"/>
      <c r="BH128" s="869"/>
      <c r="BI128" s="869"/>
      <c r="BJ128" s="869"/>
      <c r="BK128" s="869"/>
      <c r="BL128" s="892"/>
      <c r="BM128" s="868">
        <v>13.56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175</v>
      </c>
      <c r="DH128" s="873"/>
      <c r="DI128" s="873"/>
      <c r="DJ128" s="873"/>
      <c r="DK128" s="873"/>
      <c r="DL128" s="873" t="s">
        <v>175</v>
      </c>
      <c r="DM128" s="873"/>
      <c r="DN128" s="873"/>
      <c r="DO128" s="873"/>
      <c r="DP128" s="873"/>
      <c r="DQ128" s="873" t="s">
        <v>175</v>
      </c>
      <c r="DR128" s="873"/>
      <c r="DS128" s="873"/>
      <c r="DT128" s="873"/>
      <c r="DU128" s="873"/>
      <c r="DV128" s="874" t="s">
        <v>175</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8952812</v>
      </c>
      <c r="AB129" s="862"/>
      <c r="AC129" s="862"/>
      <c r="AD129" s="862"/>
      <c r="AE129" s="863"/>
      <c r="AF129" s="864">
        <v>8916951</v>
      </c>
      <c r="AG129" s="862"/>
      <c r="AH129" s="862"/>
      <c r="AI129" s="862"/>
      <c r="AJ129" s="863"/>
      <c r="AK129" s="864">
        <v>8789352</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175</v>
      </c>
      <c r="BG129" s="852"/>
      <c r="BH129" s="852"/>
      <c r="BI129" s="852"/>
      <c r="BJ129" s="852"/>
      <c r="BK129" s="852"/>
      <c r="BL129" s="853"/>
      <c r="BM129" s="851">
        <v>18.559999999999999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1188833</v>
      </c>
      <c r="AB130" s="862"/>
      <c r="AC130" s="862"/>
      <c r="AD130" s="862"/>
      <c r="AE130" s="863"/>
      <c r="AF130" s="864">
        <v>1159845</v>
      </c>
      <c r="AG130" s="862"/>
      <c r="AH130" s="862"/>
      <c r="AI130" s="862"/>
      <c r="AJ130" s="863"/>
      <c r="AK130" s="864">
        <v>1095361</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17.100000000000001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7763979</v>
      </c>
      <c r="AB131" s="845"/>
      <c r="AC131" s="845"/>
      <c r="AD131" s="845"/>
      <c r="AE131" s="846"/>
      <c r="AF131" s="847">
        <v>7757106</v>
      </c>
      <c r="AG131" s="845"/>
      <c r="AH131" s="845"/>
      <c r="AI131" s="845"/>
      <c r="AJ131" s="846"/>
      <c r="AK131" s="847">
        <v>7693991</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v>70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17.748785770000001</v>
      </c>
      <c r="AB132" s="825"/>
      <c r="AC132" s="825"/>
      <c r="AD132" s="825"/>
      <c r="AE132" s="826"/>
      <c r="AF132" s="827">
        <v>17.285776420000001</v>
      </c>
      <c r="AG132" s="825"/>
      <c r="AH132" s="825"/>
      <c r="AI132" s="825"/>
      <c r="AJ132" s="826"/>
      <c r="AK132" s="827">
        <v>16.363198239999999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20.100000000000001</v>
      </c>
      <c r="AB133" s="804"/>
      <c r="AC133" s="804"/>
      <c r="AD133" s="804"/>
      <c r="AE133" s="805"/>
      <c r="AF133" s="803">
        <v>18.399999999999999</v>
      </c>
      <c r="AG133" s="804"/>
      <c r="AH133" s="804"/>
      <c r="AI133" s="804"/>
      <c r="AJ133" s="805"/>
      <c r="AK133" s="803">
        <v>17.100000000000001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3nsc++2/nM305oo+TNai7b3J7YfcL84ng64QTiYcaGXD6xbvsnKGrR3wAeOlgBnJQwiUfieP8aCHN1Oq3DHH9w==" saltValue="5CGvvfVEg1qyJ+llr9SVN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topLeftCell="A38" zoomScale="55" zoomScaleNormal="85" zoomScaleSheetLayoutView="55" workbookViewId="0">
      <selection activeCell="W15" sqref="W15:AB1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fRa+tWt31Kd9TEk5vxElcQdVl44R5RrOxJ3B2FRHkJ35SLLZaRQuO1AAPcXHKFIOOUIn535SaQnNs+xnUFN6Q==" saltValue="jGEXB3uc+5mb15TagD0j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topLeftCell="N1" zoomScale="70" zoomScaleNormal="70" zoomScaleSheetLayoutView="55" workbookViewId="0">
      <selection activeCell="W15" sqref="W15:AB1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zoOY8+kOpZl67O1FY9JBL683RscO5Y6rGF/e3nXJLhzukPLJgqq0oNHjujvxZWOevMDPA2NxCzmgXgzzosy1g==" saltValue="A7ZEGDsL0kUK2Mm7YwltK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topLeftCell="S34" zoomScale="70" zoomScaleSheetLayoutView="70" workbookViewId="0">
      <selection activeCell="W15" sqref="W15:AB1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511</v>
      </c>
      <c r="AL9" s="1231"/>
      <c r="AM9" s="1231"/>
      <c r="AN9" s="1232"/>
      <c r="AO9" s="313">
        <v>2059954</v>
      </c>
      <c r="AP9" s="313">
        <v>62264</v>
      </c>
      <c r="AQ9" s="314">
        <v>90613</v>
      </c>
      <c r="AR9" s="315">
        <v>-31.3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512</v>
      </c>
      <c r="AL10" s="1231"/>
      <c r="AM10" s="1231"/>
      <c r="AN10" s="1232"/>
      <c r="AO10" s="316">
        <v>143673</v>
      </c>
      <c r="AP10" s="316">
        <v>4343</v>
      </c>
      <c r="AQ10" s="317">
        <v>7525</v>
      </c>
      <c r="AR10" s="318">
        <v>-42.3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513</v>
      </c>
      <c r="AL11" s="1231"/>
      <c r="AM11" s="1231"/>
      <c r="AN11" s="1232"/>
      <c r="AO11" s="316">
        <v>610146</v>
      </c>
      <c r="AP11" s="316">
        <v>18442</v>
      </c>
      <c r="AQ11" s="317">
        <v>9582</v>
      </c>
      <c r="AR11" s="318">
        <v>92.5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514</v>
      </c>
      <c r="AL12" s="1231"/>
      <c r="AM12" s="1231"/>
      <c r="AN12" s="1232"/>
      <c r="AO12" s="316">
        <v>59972</v>
      </c>
      <c r="AP12" s="316">
        <v>1813</v>
      </c>
      <c r="AQ12" s="317">
        <v>1356</v>
      </c>
      <c r="AR12" s="318">
        <v>33.700000000000003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516</v>
      </c>
      <c r="AP13" s="316" t="s">
        <v>516</v>
      </c>
      <c r="AQ13" s="317">
        <v>2</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517</v>
      </c>
      <c r="AL14" s="1231"/>
      <c r="AM14" s="1231"/>
      <c r="AN14" s="1232"/>
      <c r="AO14" s="316">
        <v>149948</v>
      </c>
      <c r="AP14" s="316">
        <v>4532</v>
      </c>
      <c r="AQ14" s="317">
        <v>4182</v>
      </c>
      <c r="AR14" s="318">
        <v>8.4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518</v>
      </c>
      <c r="AL15" s="1231"/>
      <c r="AM15" s="1231"/>
      <c r="AN15" s="1232"/>
      <c r="AO15" s="316">
        <v>83157</v>
      </c>
      <c r="AP15" s="316">
        <v>2514</v>
      </c>
      <c r="AQ15" s="317">
        <v>2331</v>
      </c>
      <c r="AR15" s="318">
        <v>7.9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519</v>
      </c>
      <c r="AL16" s="1234"/>
      <c r="AM16" s="1234"/>
      <c r="AN16" s="1235"/>
      <c r="AO16" s="316">
        <v>-213334</v>
      </c>
      <c r="AP16" s="316">
        <v>-6448</v>
      </c>
      <c r="AQ16" s="317">
        <v>-8270</v>
      </c>
      <c r="AR16" s="318">
        <v>-22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2893516</v>
      </c>
      <c r="AP17" s="316">
        <v>87460</v>
      </c>
      <c r="AQ17" s="317">
        <v>107322</v>
      </c>
      <c r="AR17" s="318">
        <v>-18.5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524</v>
      </c>
      <c r="AL21" s="1228"/>
      <c r="AM21" s="1228"/>
      <c r="AN21" s="1229"/>
      <c r="AO21" s="328">
        <v>7.44</v>
      </c>
      <c r="AP21" s="329">
        <v>10.18</v>
      </c>
      <c r="AQ21" s="330">
        <v>-2.74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525</v>
      </c>
      <c r="AL22" s="1228"/>
      <c r="AM22" s="1228"/>
      <c r="AN22" s="1229"/>
      <c r="AO22" s="333">
        <v>92.1</v>
      </c>
      <c r="AP22" s="334">
        <v>97.7</v>
      </c>
      <c r="AQ22" s="335">
        <v>-5.6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529</v>
      </c>
      <c r="AL32" s="1219"/>
      <c r="AM32" s="1219"/>
      <c r="AN32" s="1220"/>
      <c r="AO32" s="343">
        <v>1621582</v>
      </c>
      <c r="AP32" s="343">
        <v>49014</v>
      </c>
      <c r="AQ32" s="344">
        <v>67619</v>
      </c>
      <c r="AR32" s="345">
        <v>-27.5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530</v>
      </c>
      <c r="AL33" s="1219"/>
      <c r="AM33" s="1219"/>
      <c r="AN33" s="1220"/>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531</v>
      </c>
      <c r="AL34" s="1219"/>
      <c r="AM34" s="1219"/>
      <c r="AN34" s="1220"/>
      <c r="AO34" s="343" t="s">
        <v>516</v>
      </c>
      <c r="AP34" s="343" t="s">
        <v>516</v>
      </c>
      <c r="AQ34" s="344">
        <v>3</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532</v>
      </c>
      <c r="AL35" s="1219"/>
      <c r="AM35" s="1219"/>
      <c r="AN35" s="1220"/>
      <c r="AO35" s="343">
        <v>682722</v>
      </c>
      <c r="AP35" s="343">
        <v>20636</v>
      </c>
      <c r="AQ35" s="344">
        <v>17835</v>
      </c>
      <c r="AR35" s="345">
        <v>15.7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533</v>
      </c>
      <c r="AL36" s="1219"/>
      <c r="AM36" s="1219"/>
      <c r="AN36" s="1220"/>
      <c r="AO36" s="343">
        <v>55412</v>
      </c>
      <c r="AP36" s="343">
        <v>1675</v>
      </c>
      <c r="AQ36" s="344">
        <v>2401</v>
      </c>
      <c r="AR36" s="345">
        <v>-30.2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534</v>
      </c>
      <c r="AL37" s="1219"/>
      <c r="AM37" s="1219"/>
      <c r="AN37" s="1220"/>
      <c r="AO37" s="343">
        <v>4932</v>
      </c>
      <c r="AP37" s="343">
        <v>149</v>
      </c>
      <c r="AQ37" s="344">
        <v>732</v>
      </c>
      <c r="AR37" s="345">
        <v>-79.599999999999994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535</v>
      </c>
      <c r="AL38" s="1222"/>
      <c r="AM38" s="1222"/>
      <c r="AN38" s="1223"/>
      <c r="AO38" s="346" t="s">
        <v>516</v>
      </c>
      <c r="AP38" s="346" t="s">
        <v>516</v>
      </c>
      <c r="AQ38" s="347">
        <v>5</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536</v>
      </c>
      <c r="AL39" s="1222"/>
      <c r="AM39" s="1222"/>
      <c r="AN39" s="1223"/>
      <c r="AO39" s="343">
        <v>-10304</v>
      </c>
      <c r="AP39" s="343">
        <v>-311</v>
      </c>
      <c r="AQ39" s="344">
        <v>-3806</v>
      </c>
      <c r="AR39" s="345">
        <v>-91.8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537</v>
      </c>
      <c r="AL40" s="1219"/>
      <c r="AM40" s="1219"/>
      <c r="AN40" s="1220"/>
      <c r="AO40" s="343">
        <v>-1095361</v>
      </c>
      <c r="AP40" s="343">
        <v>-33108</v>
      </c>
      <c r="AQ40" s="344">
        <v>-59049</v>
      </c>
      <c r="AR40" s="345">
        <v>-43.9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1258983</v>
      </c>
      <c r="AP41" s="343">
        <v>38054</v>
      </c>
      <c r="AQ41" s="344">
        <v>25740</v>
      </c>
      <c r="AR41" s="345">
        <v>47.8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506</v>
      </c>
      <c r="AN49" s="1213" t="s">
        <v>541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1243333</v>
      </c>
      <c r="AN51" s="365">
        <v>35522</v>
      </c>
      <c r="AO51" s="366">
        <v>12.7</v>
      </c>
      <c r="AP51" s="367">
        <v>85459</v>
      </c>
      <c r="AQ51" s="368">
        <v>-19.8</v>
      </c>
      <c r="AR51" s="369">
        <v>32.5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383117</v>
      </c>
      <c r="AN52" s="373">
        <v>10946</v>
      </c>
      <c r="AO52" s="374">
        <v>-11.4</v>
      </c>
      <c r="AP52" s="375">
        <v>44378</v>
      </c>
      <c r="AQ52" s="376">
        <v>-2.6</v>
      </c>
      <c r="AR52" s="377">
        <v>-8.8000000000000007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870375</v>
      </c>
      <c r="AN53" s="365">
        <v>25182</v>
      </c>
      <c r="AO53" s="366">
        <v>-29.1</v>
      </c>
      <c r="AP53" s="367">
        <v>83280</v>
      </c>
      <c r="AQ53" s="368">
        <v>-2.5</v>
      </c>
      <c r="AR53" s="369">
        <v>-26.6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255439</v>
      </c>
      <c r="AN54" s="373">
        <v>7390</v>
      </c>
      <c r="AO54" s="374">
        <v>-32.5</v>
      </c>
      <c r="AP54" s="375">
        <v>43123</v>
      </c>
      <c r="AQ54" s="376">
        <v>-2.8</v>
      </c>
      <c r="AR54" s="377">
        <v>-29.7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1022216</v>
      </c>
      <c r="AN55" s="365">
        <v>30025</v>
      </c>
      <c r="AO55" s="366">
        <v>19.2</v>
      </c>
      <c r="AP55" s="367">
        <v>88968</v>
      </c>
      <c r="AQ55" s="368">
        <v>6.8</v>
      </c>
      <c r="AR55" s="369">
        <v>12.4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489648</v>
      </c>
      <c r="AN56" s="373">
        <v>14382</v>
      </c>
      <c r="AO56" s="374">
        <v>94.6</v>
      </c>
      <c r="AP56" s="375">
        <v>45482</v>
      </c>
      <c r="AQ56" s="376">
        <v>5.5</v>
      </c>
      <c r="AR56" s="377">
        <v>89.1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1509247</v>
      </c>
      <c r="AN57" s="365">
        <v>45053</v>
      </c>
      <c r="AO57" s="366">
        <v>50.1</v>
      </c>
      <c r="AP57" s="367">
        <v>85173</v>
      </c>
      <c r="AQ57" s="368">
        <v>-4.3</v>
      </c>
      <c r="AR57" s="369">
        <v>54.4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567054</v>
      </c>
      <c r="AN58" s="373">
        <v>16927</v>
      </c>
      <c r="AO58" s="374">
        <v>17.7</v>
      </c>
      <c r="AP58" s="375">
        <v>43913</v>
      </c>
      <c r="AQ58" s="376">
        <v>-3.4</v>
      </c>
      <c r="AR58" s="377">
        <v>21.1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3192109</v>
      </c>
      <c r="AN59" s="365">
        <v>96485</v>
      </c>
      <c r="AO59" s="366">
        <v>114.2</v>
      </c>
      <c r="AP59" s="367">
        <v>94081</v>
      </c>
      <c r="AQ59" s="368">
        <v>10.5</v>
      </c>
      <c r="AR59" s="369">
        <v>103.7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1071781</v>
      </c>
      <c r="AN60" s="373">
        <v>32396</v>
      </c>
      <c r="AO60" s="374">
        <v>91.4</v>
      </c>
      <c r="AP60" s="375">
        <v>48949</v>
      </c>
      <c r="AQ60" s="376">
        <v>11.5</v>
      </c>
      <c r="AR60" s="377">
        <v>79.900000000000006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1567456</v>
      </c>
      <c r="AN61" s="380">
        <v>46453</v>
      </c>
      <c r="AO61" s="381">
        <v>33.4</v>
      </c>
      <c r="AP61" s="382">
        <v>87392</v>
      </c>
      <c r="AQ61" s="383">
        <v>-1.9</v>
      </c>
      <c r="AR61" s="369">
        <v>35.299999999999997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553408</v>
      </c>
      <c r="AN62" s="373">
        <v>16408</v>
      </c>
      <c r="AO62" s="374">
        <v>32</v>
      </c>
      <c r="AP62" s="375">
        <v>45169</v>
      </c>
      <c r="AQ62" s="376">
        <v>1.6</v>
      </c>
      <c r="AR62" s="377">
        <v>30.4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A1UFWIFDAYpIDfLUG0yEjmpOo39S9ZmDk3hHROlZ1Dr4pYBm4izgCMqlUGD5tQs0/3fIsN4MlHdgoTJ2yfbuA==" saltValue="MZVJPPS+I568KSmER/eh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topLeftCell="A83" zoomScale="85" zoomScaleNormal="85" zoomScaleSheetLayoutView="55" workbookViewId="0">
      <selection activeCell="W15" sqref="W15:AB1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rRFfX66KJgh8EuQIc/gJYWSFKxIQxixoWa6G8OBn/tBgIr6VJ2bhDV9xJF7bE8ucQb+rkkyUQEqqPiMdLuZFjg==" saltValue="6nn4w+lW2rCSglk0Onm8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topLeftCell="A91" zoomScale="70" zoomScaleNormal="70" zoomScaleSheetLayoutView="55" workbookViewId="0">
      <selection activeCell="W15" sqref="W15:AB1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nKupBSlPa/UVegi157l37ND2lOTa4oQzy3Y2cb7Efjmaj7SjaupFv1BEycTGd8AzGZ3yNLIF3Z+ldDp+JdsusA==" saltValue="RBgKRFQfiiz8ISqVpYFK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1" zoomScale="55" zoomScaleNormal="55" zoomScaleSheetLayoutView="100" workbookViewId="0">
      <selection activeCell="W15" sqref="W15:AB1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6.51</v>
      </c>
      <c r="G47" s="12">
        <v>9.11</v>
      </c>
      <c r="H47" s="12">
        <v>10.67</v>
      </c>
      <c r="I47" s="12">
        <v>11.17</v>
      </c>
      <c r="J47" s="13">
        <v>13.12</v>
      </c>
    </row>
    <row r="48" spans="2:10" ht="57.75" customHeight="1" x14ac:dyDescent="0.15">
      <c r="B48" s="14"/>
      <c r="C48" s="1238" t="s">
        <v>4</v>
      </c>
      <c r="D48" s="1238"/>
      <c r="E48" s="1239"/>
      <c r="F48" s="15">
        <v>5.12</v>
      </c>
      <c r="G48" s="16">
        <v>2.9</v>
      </c>
      <c r="H48" s="16">
        <v>3.21</v>
      </c>
      <c r="I48" s="16">
        <v>3.67</v>
      </c>
      <c r="J48" s="17">
        <v>5.09</v>
      </c>
    </row>
    <row r="49" spans="2:10" ht="57.75" customHeight="1" thickBot="1" x14ac:dyDescent="0.2">
      <c r="B49" s="18"/>
      <c r="C49" s="1240" t="s">
        <v>5</v>
      </c>
      <c r="D49" s="1240"/>
      <c r="E49" s="1241"/>
      <c r="F49" s="19">
        <v>2.36</v>
      </c>
      <c r="G49" s="20">
        <v>0.34</v>
      </c>
      <c r="H49" s="20">
        <v>1.75</v>
      </c>
      <c r="I49" s="20">
        <v>0.9</v>
      </c>
      <c r="J49" s="21">
        <v>3.16</v>
      </c>
    </row>
    <row r="50" spans="2:10" ht="13.5" customHeight="1" x14ac:dyDescent="0.15"/>
  </sheetData>
  <sheetProtection algorithmName="SHA-512" hashValue="1lNrssuQ1XMqOPnx/SD279Jw3B7oo/tJPygiW8gQ3bmtv/TGHKZaD4lwfpf9bwyOK6Rl8jJq2tix47YhonjCyg==" saltValue="sKW53bT9z4NNyxATGoMY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2021-09-21T04:11:56Z</cp:lastPrinted>
  <dcterms:modified xsi:type="dcterms:W3CDTF">2021-10-14T02:44:52Z</dcterms:modified>
</cp:coreProperties>
</file>