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15" yWindow="4020" windowWidth="20520" windowHeight="40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AM37" i="9"/>
  <c r="AM36" i="9"/>
  <c r="C34" i="9"/>
  <c r="C35" i="9" l="1"/>
  <c r="C36" i="9" s="1"/>
  <c r="C37" i="9" s="1"/>
  <c r="C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l="1"/>
  <c r="BE36" i="9" l="1"/>
  <c r="BE37" i="9" l="1"/>
  <c r="BW34" i="9"/>
  <c r="BW35" i="9" s="1"/>
  <c r="BW36" i="9" s="1"/>
  <c r="BW37" i="9" s="1"/>
  <c r="BW38" i="9" s="1"/>
  <c r="BW39" i="9" s="1"/>
  <c r="BW40" i="9" s="1"/>
  <c r="BW41" i="9" s="1"/>
  <c r="CO34" i="9" l="1"/>
  <c r="CO35" i="9" s="1"/>
  <c r="CO36" i="9" s="1"/>
  <c r="CO37" i="9" s="1"/>
  <c r="CO38" i="9" s="1"/>
</calcChain>
</file>

<file path=xl/sharedStrings.xml><?xml version="1.0" encoding="utf-8"?>
<sst xmlns="http://schemas.openxmlformats.org/spreadsheetml/2006/main" count="920" uniqueCount="560">
  <si>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</si>
  <si>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</si>
  <si>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</si>
  <si>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</si>
  <si>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</si>
  <si>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</si>
  <si>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</si>
  <si>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</si>
  <si>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</si>
  <si>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</si>
  <si>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</si>
  <si>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</si>
  <si>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</si>
  <si>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</si>
  <si>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</si>
  <si>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</si>
  <si>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</si>
  <si>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</si>
  <si>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</si>
  <si>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</si>
  <si>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</si>
  <si>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</si>
  <si>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</si>
  <si>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</si>
  <si>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</si>
  <si>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</si>
  <si>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</si>
  <si>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</si>
  <si>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</si>
  <si>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</si>
  <si>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</si>
  <si>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</si>
  <si>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</si>
  <si>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</si>
  <si>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</si>
  <si>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</si>
  <si>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</si>
  <si>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</si>
  <si>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</si>
  <si>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</si>
  <si>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</si>
  <si>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</si>
  <si>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</si>
  <si>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</si>
  <si>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</si>
  <si>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</si>
  <si>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</si>
  <si>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</si>
  <si>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</si>
  <si>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</si>
  <si>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</si>
  <si>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</si>
  <si>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</si>
  <si>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</si>
  <si>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</si>
  <si>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</si>
  <si>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</si>
  <si>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</si>
  <si>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</si>
  <si>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</si>
  <si>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</si>
  <si>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</si>
  <si>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</si>
  <si>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</si>
  <si>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</si>
  <si>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</si>
  <si>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</si>
  <si>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</si>
  <si>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</si>
  <si>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</si>
  <si>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</si>
  <si>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</si>
  <si>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</si>
  <si>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</si>
  <si>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</si>
  <si>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</si>
  <si>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</si>
  <si>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</si>
  <si>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</si>
  <si>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</si>
  <si>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</si>
  <si>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</si>
  <si>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</si>
  <si>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</si>
  <si>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</si>
  <si>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</si>
  <si>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</si>
  <si>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</si>
  <si>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</si>
  <si>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</si>
  <si>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</si>
  <si>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</si>
  <si>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</si>
  <si>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</si>
  <si>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</si>
  <si>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</si>
  <si>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</si>
  <si>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</si>
  <si>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</si>
  <si>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</si>
  <si>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</si>
  <si>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</si>
  <si>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</si>
  <si>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</si>
  <si>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</si>
  <si>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</si>
  <si>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</si>
  <si>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</si>
  <si>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</si>
  <si>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</si>
  <si>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</si>
  <si>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</si>
  <si>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</si>
  <si>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</si>
  <si>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</si>
  <si>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</si>
  <si>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</si>
  <si>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</si>
  <si>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</si>
  <si>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</si>
  <si>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</si>
  <si>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</si>
  <si>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</si>
  <si>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</si>
  <si>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</si>
  <si>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</si>
  <si>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</si>
  <si>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</si>
  <si>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</si>
  <si>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</si>
  <si>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</si>
  <si>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</si>
  <si>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</si>
  <si>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</si>
  <si>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</si>
  <si>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</si>
  <si>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</si>
  <si>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</si>
  <si>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</si>
  <si>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</si>
  <si>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</si>
  <si>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</si>
  <si>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</si>
  <si>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</si>
  <si>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</si>
  <si>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</si>
  <si>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</si>
  <si>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</si>
  <si>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</si>
  <si>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</si>
  <si>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</si>
  <si>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</si>
  <si>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</si>
  <si>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</si>
  <si>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</si>
  <si>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</si>
  <si>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</si>
  <si>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</si>
  <si>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</si>
  <si>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</si>
  <si>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</si>
  <si>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</si>
  <si>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</si>
  <si>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</si>
  <si>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</si>
  <si>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</si>
  <si>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</si>
  <si>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</si>
  <si>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</si>
  <si>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</si>
  <si>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</si>
  <si>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</si>
  <si>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</si>
  <si>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</si>
  <si>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</si>
  <si>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</si>
  <si>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</si>
  <si>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</si>
  <si>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</si>
  <si>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</si>
  <si>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</si>
  <si>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</si>
  <si>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</si>
  <si>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</si>
  <si>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</si>
  <si>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</si>
  <si>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</si>
  <si>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</si>
  <si>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</si>
  <si>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</si>
  <si>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</si>
  <si>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</si>
  <si>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</si>
  <si>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</si>
  <si>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青森県八戸市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</si>
  <si>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</si>
  <si>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</si>
  <si>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</si>
  <si>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</si>
  <si>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</si>
  <si>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</si>
  <si>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</si>
  <si>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</si>
  <si>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</si>
  <si>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</si>
  <si>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</si>
  <si>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</si>
  <si>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</si>
  <si>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</si>
  <si>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</si>
  <si>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</si>
  <si>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</si>
  <si>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</si>
  <si>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</si>
  <si>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</si>
  <si>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</si>
  <si>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</si>
  <si>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</si>
  <si>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</si>
  <si>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</si>
  <si>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</si>
  <si>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</si>
  <si>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</si>
  <si>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</si>
  <si>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</si>
  <si>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</si>
  <si>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</si>
  <si>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</si>
  <si>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</si>
  <si>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</si>
  <si>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</si>
  <si>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</si>
  <si>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</si>
  <si>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</si>
  <si>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</si>
  <si>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</si>
  <si>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</si>
  <si>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</si>
  <si>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</si>
  <si>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</si>
  <si>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</si>
  <si>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</si>
  <si>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</si>
  <si>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</si>
  <si>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</si>
  <si>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</si>
  <si>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</si>
  <si>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</si>
  <si>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</si>
  <si>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</si>
  <si>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</si>
  <si>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</si>
  <si>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</si>
  <si>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</si>
  <si>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</si>
  <si>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</si>
  <si>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</si>
  <si>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</si>
  <si>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</si>
  <si>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</si>
  <si>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</si>
  <si>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</si>
  <si>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</si>
  <si>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</si>
  <si>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</si>
  <si>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</si>
  <si>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</si>
  <si>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</si>
  <si>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</si>
  <si>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</si>
  <si>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</si>
  <si>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</si>
  <si>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</si>
  <si>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</si>
  <si>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</si>
  <si>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</si>
  <si>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</si>
  <si>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</si>
  <si>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</si>
  <si>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</si>
  <si>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</si>
  <si>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</si>
  <si>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</si>
  <si>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</si>
  <si>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</si>
  <si>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</si>
  <si>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</si>
  <si>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</si>
  <si>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</si>
  <si>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</si>
  <si>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</si>
  <si>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</si>
  <si>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</si>
  <si>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</si>
  <si>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</si>
  <si>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</si>
  <si>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</si>
  <si>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</si>
  <si>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</si>
  <si>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</si>
  <si>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</si>
  <si>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</si>
  <si>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</si>
  <si>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</si>
  <si>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</si>
  <si>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</si>
  <si>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</si>
  <si>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</si>
  <si>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</si>
  <si>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</si>
  <si>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</si>
  <si>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</si>
  <si>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</si>
  <si>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</si>
  <si>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</si>
  <si>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</si>
  <si>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</si>
  <si>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</si>
  <si>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</si>
  <si>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</si>
  <si>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</si>
  <si>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</si>
  <si>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</si>
  <si>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</si>
  <si>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</si>
  <si>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</si>
  <si>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</si>
  <si>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</si>
  <si>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</si>
  <si>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</si>
  <si>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</si>
  <si>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</si>
  <si>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</si>
  <si>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</si>
  <si>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</si>
  <si>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</si>
  <si>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</si>
  <si>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</si>
  <si>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</si>
  <si>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</si>
  <si>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</si>
  <si>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</si>
  <si>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青森県八戸市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</si>
  <si>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</si>
  <si>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</si>
  <si>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</si>
  <si>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</si>
  <si>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</si>
  <si>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</si>
  <si>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</si>
  <si>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</si>
  <si>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</si>
  <si>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</si>
  <si>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</si>
  <si>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</si>
  <si>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</si>
  <si>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</si>
  <si>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</si>
  <si>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</si>
  <si>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</si>
  <si>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</si>
  <si>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</si>
  <si>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</si>
  <si>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</si>
  <si>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</si>
  <si>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公共用地先行取得事業特別会計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</si>
  <si>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</si>
  <si>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</si>
  <si>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</si>
  <si>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</si>
  <si>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</si>
  <si>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</si>
  <si>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</si>
  <si>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</si>
  <si>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</si>
  <si>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</si>
  <si>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</si>
  <si>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</si>
  <si>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</si>
  <si>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</si>
  <si>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</si>
  <si>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</si>
  <si>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</si>
  <si>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</si>
  <si>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</si>
  <si>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自動車運送事業会計</t>
    <phoneticPr fontId="5"/>
  </si>
  <si>
    <t>法適用企業</t>
    <phoneticPr fontId="5"/>
  </si>
  <si>
    <t>市民病院事業会計</t>
    <phoneticPr fontId="5"/>
  </si>
  <si>
    <t>魚市場特別会計</t>
    <phoneticPr fontId="5"/>
  </si>
  <si>
    <t>法非適用企業</t>
    <phoneticPr fontId="5"/>
  </si>
  <si>
    <t>中央卸売市場特別会計</t>
    <phoneticPr fontId="5"/>
  </si>
  <si>
    <t>都市計画下水道事業特別会計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</si>
  <si>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</si>
  <si>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</si>
  <si>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</si>
  <si>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</si>
  <si>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</si>
  <si>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</si>
  <si>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</si>
  <si>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</si>
  <si>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</si>
  <si>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</si>
  <si>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</si>
  <si>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</si>
  <si>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</si>
  <si>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</si>
  <si>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</si>
  <si>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</si>
  <si>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</si>
  <si>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</si>
  <si>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</si>
  <si>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</si>
  <si>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</si>
  <si>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</si>
  <si>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</si>
  <si>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</si>
  <si>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</si>
  <si>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</si>
  <si>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</si>
  <si>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</si>
  <si>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</si>
  <si>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</si>
  <si>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</si>
  <si>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</si>
  <si>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</si>
  <si>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</si>
  <si>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</si>
  <si>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</si>
  <si>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</si>
  <si>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</si>
  <si>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</si>
  <si>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</si>
  <si>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</si>
  <si>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</si>
  <si>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</si>
  <si>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</si>
  <si>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</si>
  <si>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</si>
  <si>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</si>
  <si>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</si>
  <si>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</si>
  <si>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</si>
  <si>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</si>
  <si>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</si>
  <si>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</si>
  <si>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都市計画下水道事業特別会計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</si>
  <si>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</si>
  <si>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</si>
  <si>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</si>
  <si>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</si>
  <si>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中央卸売市場特別会計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</si>
  <si>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</si>
  <si>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</si>
  <si>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</si>
  <si>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</si>
  <si>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</si>
  <si>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</si>
  <si>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</si>
  <si>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</si>
  <si>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</si>
  <si>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</si>
  <si>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</si>
  <si>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</si>
  <si>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</si>
  <si>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</si>
  <si>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</si>
  <si>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</si>
  <si>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</si>
  <si>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</si>
  <si>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</si>
  <si>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</si>
  <si>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</si>
  <si>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</si>
  <si>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</si>
  <si>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</si>
  <si>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</si>
  <si>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</si>
  <si>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</si>
  <si>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</si>
  <si>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</si>
  <si>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</si>
  <si>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</si>
  <si>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</si>
  <si>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</si>
  <si>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</si>
  <si>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</si>
  <si>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</si>
  <si>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</si>
  <si>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</si>
  <si>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</si>
  <si>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</si>
  <si>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</si>
  <si>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</si>
  <si>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</si>
  <si>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</si>
  <si>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</si>
  <si>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</si>
  <si>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</si>
  <si>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</si>
  <si>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</si>
  <si>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</si>
  <si>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</si>
  <si>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</si>
  <si>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</si>
  <si>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</si>
  <si>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</si>
  <si>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</si>
  <si>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</si>
  <si>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</si>
  <si>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</si>
  <si>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</si>
  <si>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</si>
  <si>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</si>
  <si>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</si>
  <si>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</si>
  <si>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</si>
  <si>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</si>
  <si>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</si>
  <si>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</si>
  <si>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</si>
  <si>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</si>
  <si>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</si>
  <si>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</si>
  <si>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</si>
  <si>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</si>
  <si>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</si>
  <si>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</si>
  <si>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</si>
  <si>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</si>
  <si>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</si>
  <si>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0.27</t>
  </si>
  <si>
    <t>▲ 1.12</t>
  </si>
  <si>
    <t>市民病院事業会計</t>
  </si>
  <si>
    <t>一般会計</t>
  </si>
  <si>
    <t>国民健康保険特別会計</t>
  </si>
  <si>
    <t>介護保険特別会計</t>
  </si>
  <si>
    <t>自動車運送事業会計</t>
  </si>
  <si>
    <t>▲ 1.22</t>
  </si>
  <si>
    <t>▲ 1.00</t>
  </si>
  <si>
    <t>▲ 0.40</t>
  </si>
  <si>
    <t>都市計画下水道事業特別会計</t>
  </si>
  <si>
    <t>後期高齢者医療特別会計</t>
  </si>
  <si>
    <t>魚市場特別会計</t>
  </si>
  <si>
    <t>その他会計（赤字）</t>
  </si>
  <si>
    <t>その他会計（黒字）</t>
  </si>
  <si>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5"/>
  </si>
  <si>
    <t>八戸市階上町田代小学校中学校組合</t>
    <rPh sb="0" eb="3">
      <t>ハチノヘシ</t>
    </rPh>
    <rPh sb="3" eb="5">
      <t>ハシカミ</t>
    </rPh>
    <rPh sb="5" eb="6">
      <t>マチ</t>
    </rPh>
    <rPh sb="6" eb="8">
      <t>タシロ</t>
    </rPh>
    <rPh sb="8" eb="11">
      <t>ショウガッコウ</t>
    </rPh>
    <rPh sb="11" eb="14">
      <t>チュウガッコウ</t>
    </rPh>
    <rPh sb="14" eb="16">
      <t>クミアイ</t>
    </rPh>
    <phoneticPr fontId="5"/>
  </si>
  <si>
    <t>三戸郡福祉事務組合</t>
    <rPh sb="0" eb="3">
      <t>サンノヘグン</t>
    </rPh>
    <rPh sb="3" eb="5">
      <t>フクシ</t>
    </rPh>
    <rPh sb="5" eb="7">
      <t>ジム</t>
    </rPh>
    <rPh sb="7" eb="9">
      <t>クミアイ</t>
    </rPh>
    <phoneticPr fontId="5"/>
  </si>
  <si>
    <t>八戸圏域水道企業団</t>
    <rPh sb="0" eb="2">
      <t>ハチノヘ</t>
    </rPh>
    <rPh sb="2" eb="4">
      <t>ケンイキ</t>
    </rPh>
    <rPh sb="4" eb="6">
      <t>スイドウ</t>
    </rPh>
    <rPh sb="6" eb="8">
      <t>キギョウ</t>
    </rPh>
    <rPh sb="8" eb="9">
      <t>ダン</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</si>
  <si>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</si>
  <si>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5"/>
  </si>
  <si>
    <t>青森県交通災害共済組合</t>
    <rPh sb="0" eb="3">
      <t>アオモリケン</t>
    </rPh>
    <rPh sb="3" eb="5">
      <t>コウツウ</t>
    </rPh>
    <rPh sb="5" eb="7">
      <t>サイガイ</t>
    </rPh>
    <rPh sb="7" eb="9">
      <t>キョウサイ</t>
    </rPh>
    <rPh sb="9" eb="11">
      <t>クミアイ</t>
    </rPh>
    <phoneticPr fontId="5"/>
  </si>
  <si>
    <t>青森県市長会館管理組合</t>
    <rPh sb="0" eb="3">
      <t>アオモリケン</t>
    </rPh>
    <rPh sb="3" eb="5">
      <t>シチョウ</t>
    </rPh>
    <rPh sb="5" eb="7">
      <t>カイカン</t>
    </rPh>
    <rPh sb="7" eb="9">
      <t>カンリ</t>
    </rPh>
    <rPh sb="9" eb="11">
      <t>クミアイ</t>
    </rPh>
    <phoneticPr fontId="5"/>
  </si>
  <si>
    <t>八戸土地開発公社</t>
    <rPh sb="0" eb="2">
      <t>ハチノヘ</t>
    </rPh>
    <rPh sb="2" eb="4">
      <t>トチ</t>
    </rPh>
    <rPh sb="4" eb="6">
      <t>カイハツ</t>
    </rPh>
    <rPh sb="6" eb="8">
      <t>コウシャ</t>
    </rPh>
    <phoneticPr fontId="5"/>
  </si>
  <si>
    <t>（一財）八戸地域地場産業振興センター</t>
    <rPh sb="1" eb="2">
      <t>イチ</t>
    </rPh>
    <rPh sb="2" eb="3">
      <t>ザイ</t>
    </rPh>
    <rPh sb="4" eb="6">
      <t>ハチノヘ</t>
    </rPh>
    <rPh sb="6" eb="8">
      <t>チイキ</t>
    </rPh>
    <rPh sb="8" eb="10">
      <t>ジバ</t>
    </rPh>
    <rPh sb="10" eb="12">
      <t>サンギョウ</t>
    </rPh>
    <rPh sb="12" eb="14">
      <t>シンコウ</t>
    </rPh>
    <phoneticPr fontId="5"/>
  </si>
  <si>
    <t>（一財）八戸市総合健診センター</t>
    <rPh sb="1" eb="2">
      <t>イチ</t>
    </rPh>
    <rPh sb="2" eb="3">
      <t>ザイ</t>
    </rPh>
    <rPh sb="4" eb="6">
      <t>ハチノヘ</t>
    </rPh>
    <rPh sb="6" eb="7">
      <t>シ</t>
    </rPh>
    <rPh sb="7" eb="9">
      <t>ソウゴウ</t>
    </rPh>
    <rPh sb="9" eb="11">
      <t>ケンシン</t>
    </rPh>
    <phoneticPr fontId="5"/>
  </si>
  <si>
    <t>（一財）八戸地域高度技術振興センター</t>
    <rPh sb="1" eb="2">
      <t>イチ</t>
    </rPh>
    <rPh sb="2" eb="3">
      <t>ザイ</t>
    </rPh>
    <rPh sb="4" eb="6">
      <t>ハチノヘ</t>
    </rPh>
    <rPh sb="6" eb="8">
      <t>チイキ</t>
    </rPh>
    <rPh sb="8" eb="10">
      <t>コウド</t>
    </rPh>
    <rPh sb="10" eb="12">
      <t>ギジュツ</t>
    </rPh>
    <rPh sb="12" eb="14">
      <t>シンコウ</t>
    </rPh>
    <phoneticPr fontId="5"/>
  </si>
  <si>
    <t>グリーンプラザなんごう（株）</t>
    <rPh sb="12" eb="13">
      <t>カブ</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</si>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</sst>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52147</c:v>
                </c:pt>
                <c:pt idx="1">
                  <c:v>57731</c:v>
                </c:pt>
                <c:pt idx="2">
                  <c:v>58848</c:v>
                </c:pt>
                <c:pt idx="3">
                  <c:v>47612</c:v>
                </c:pt>
                <c:pt idx="4">
                  <c:v>44772</c:v>
                </c:pt>
              </c:numCache>
            </c:numRef>
          </c:val>
          <c:smooth val="0"/>
        </c:ser>
        <c:dLbls>
          <c:showLegendKey val="0"/>
          <c:showVal val="0"/>
          <c:showCatName val="0"/>
          <c:showSerName val="0"/>
          <c:showPercent val="0"/>
          <c:showBubbleSize val="0"/>
        </c:dLbls>
        <c:marker val="1"/>
        <c:smooth val="0"/>
        <c:axId val="192346680"/>
        <c:axId val="192347072"/>
      </c:lineChart>
      <c:catAx>
        <c:axId val="192346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347072"/>
        <c:crosses val="autoZero"/>
        <c:auto val="1"/>
        <c:lblAlgn val="ctr"/>
        <c:lblOffset val="100"/>
        <c:tickLblSkip val="1"/>
        <c:tickMarkSkip val="1"/>
        <c:noMultiLvlLbl val="0"/>
      </c:catAx>
      <c:valAx>
        <c:axId val="1923470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346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5.81</c:v>
                </c:pt>
                <c:pt idx="1">
                  <c:v>5.49</c:v>
                </c:pt>
                <c:pt idx="2">
                  <c:v>5.36</c:v>
                </c:pt>
                <c:pt idx="3">
                  <c:v>4.01</c:v>
                </c:pt>
                <c:pt idx="4">
                  <c:v>2.61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3.48</c:v>
                </c:pt>
                <c:pt idx="1">
                  <c:v>5.09</c:v>
                </c:pt>
                <c:pt idx="2">
                  <c:v>6.26</c:v>
                </c:pt>
                <c:pt idx="3">
                  <c:v>7.04</c:v>
                </c:pt>
                <c:pt idx="4">
                  <c:v>7.38</c:v>
                </c:pt>
              </c:numCache>
            </c:numRef>
          </c:val>
        </c:ser>
        <c:dLbls>
          <c:showLegendKey val="0"/>
          <c:showVal val="0"/>
          <c:showCatName val="0"/>
          <c:showSerName val="0"/>
          <c:showPercent val="0"/>
          <c:showBubbleSize val="0"/>
        </c:dLbls>
        <c:gapWidth val="250"/>
        <c:overlap val="100"/>
        <c:axId val="192347856"/>
        <c:axId val="192348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2.2000000000000002</c:v>
                </c:pt>
                <c:pt idx="1">
                  <c:v>1.67</c:v>
                </c:pt>
                <c:pt idx="2">
                  <c:v>1.1100000000000001</c:v>
                </c:pt>
                <c:pt idx="3">
                  <c:v>-0.27</c:v>
                </c:pt>
                <c:pt idx="4">
                  <c:v>-1.1200000000000001</c:v>
                </c:pt>
              </c:numCache>
            </c:numRef>
          </c:val>
          <c:smooth val="0"/>
        </c:ser>
        <c:dLbls>
          <c:showLegendKey val="0"/>
          <c:showVal val="0"/>
          <c:showCatName val="0"/>
          <c:showSerName val="0"/>
          <c:showPercent val="0"/>
          <c:showBubbleSize val="0"/>
        </c:dLbls>
        <c:marker val="1"/>
        <c:smooth val="0"/>
        <c:axId val="192347856"/>
        <c:axId val="192348248"/>
      </c:lineChart>
      <c:catAx>
        <c:axId val="19234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348248"/>
        <c:crosses val="autoZero"/>
        <c:auto val="1"/>
        <c:lblAlgn val="ctr"/>
        <c:lblOffset val="100"/>
        <c:tickLblSkip val="1"/>
        <c:tickMarkSkip val="1"/>
        <c:noMultiLvlLbl val="0"/>
      </c:catAx>
      <c:valAx>
        <c:axId val="192348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4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0.11</c:v>
                </c:pt>
                <c:pt idx="2">
                  <c:v>#N/A</c:v>
                </c:pt>
                <c:pt idx="3">
                  <c:v>0.16</c:v>
                </c:pt>
                <c:pt idx="4">
                  <c:v>#N/A</c:v>
                </c:pt>
                <c:pt idx="5">
                  <c:v>0.14000000000000001</c:v>
                </c:pt>
                <c:pt idx="6">
                  <c:v>#N/A</c:v>
                </c:pt>
                <c:pt idx="7">
                  <c:v>0.15</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魚市場特別会計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0.05</c:v>
                </c:pt>
                <c:pt idx="8">
                  <c:v>#N/A</c:v>
                </c:pt>
                <c:pt idx="9">
                  <c:v>0.05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0.11</c:v>
                </c:pt>
                <c:pt idx="2">
                  <c:v>#N/A</c:v>
                </c:pt>
                <c:pt idx="3">
                  <c:v>0.12</c:v>
                </c:pt>
                <c:pt idx="4">
                  <c:v>#N/A</c:v>
                </c:pt>
                <c:pt idx="5">
                  <c:v>0.12</c:v>
                </c:pt>
                <c:pt idx="6">
                  <c:v>#N/A</c:v>
                </c:pt>
                <c:pt idx="7">
                  <c:v>0.09</c:v>
                </c:pt>
                <c:pt idx="8">
                  <c:v>#N/A</c:v>
                </c:pt>
                <c:pt idx="9">
                  <c:v>0.15</c:v>
                </c:pt>
              </c:numCache>
            </c:numRef>
          </c:val>
        </c:ser>
        <c:ser>
          <c:idx val="4"/>
          <c:order val="4"/>
          <c:tx>
            <c:strRef>
              <c:f>データシート!$A$31</c:f>
              <c:strCache>
                <c:ptCount val="1"/>
                <c:pt idx="0">
                  <c:v>都市計画下水道事業特別会計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0.2</c:v>
                </c:pt>
                <c:pt idx="4">
                  <c:v>#N/A</c:v>
                </c:pt>
                <c:pt idx="5">
                  <c:v>0.19</c:v>
                </c:pt>
                <c:pt idx="6">
                  <c:v>#N/A</c:v>
                </c:pt>
                <c:pt idx="7">
                  <c:v>0.16</c:v>
                </c:pt>
                <c:pt idx="8">
                  <c:v>#N/A</c:v>
                </c:pt>
                <c:pt idx="9">
                  <c:v>0.19</c:v>
                </c:pt>
              </c:numCache>
            </c:numRef>
          </c:val>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1.22</c:v>
                </c:pt>
                <c:pt idx="1">
                  <c:v>#N/A</c:v>
                </c:pt>
                <c:pt idx="2">
                  <c:v>1</c:v>
                </c:pt>
                <c:pt idx="3">
                  <c:v>#N/A</c:v>
                </c:pt>
                <c:pt idx="4">
                  <c:v>0.4</c:v>
                </c:pt>
                <c:pt idx="5">
                  <c:v>#N/A</c:v>
                </c:pt>
                <c:pt idx="6">
                  <c:v>#N/A</c:v>
                </c:pt>
                <c:pt idx="7">
                  <c:v>0.04</c:v>
                </c:pt>
                <c:pt idx="8">
                  <c:v>#N/A</c:v>
                </c:pt>
                <c:pt idx="9">
                  <c:v>0.41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c:v>
                </c:pt>
                <c:pt idx="2">
                  <c:v>#N/A</c:v>
                </c:pt>
                <c:pt idx="3">
                  <c:v>0.32</c:v>
                </c:pt>
                <c:pt idx="4">
                  <c:v>#N/A</c:v>
                </c:pt>
                <c:pt idx="5">
                  <c:v>0.45</c:v>
                </c:pt>
                <c:pt idx="6">
                  <c:v>#N/A</c:v>
                </c:pt>
                <c:pt idx="7">
                  <c:v>0.39</c:v>
                </c:pt>
                <c:pt idx="8">
                  <c:v>#N/A</c:v>
                </c:pt>
                <c:pt idx="9">
                  <c:v>0.62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2.52</c:v>
                </c:pt>
                <c:pt idx="2">
                  <c:v>#N/A</c:v>
                </c:pt>
                <c:pt idx="3">
                  <c:v>0.93</c:v>
                </c:pt>
                <c:pt idx="4">
                  <c:v>#N/A</c:v>
                </c:pt>
                <c:pt idx="5">
                  <c:v>0.98</c:v>
                </c:pt>
                <c:pt idx="6">
                  <c:v>#N/A</c:v>
                </c:pt>
                <c:pt idx="7">
                  <c:v>1.25</c:v>
                </c:pt>
                <c:pt idx="8">
                  <c:v>#N/A</c:v>
                </c:pt>
                <c:pt idx="9">
                  <c:v>0.85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5.76</c:v>
                </c:pt>
                <c:pt idx="2">
                  <c:v>#N/A</c:v>
                </c:pt>
                <c:pt idx="3">
                  <c:v>5.42</c:v>
                </c:pt>
                <c:pt idx="4">
                  <c:v>#N/A</c:v>
                </c:pt>
                <c:pt idx="5">
                  <c:v>5.85</c:v>
                </c:pt>
                <c:pt idx="6">
                  <c:v>#N/A</c:v>
                </c:pt>
                <c:pt idx="7">
                  <c:v>3.94</c:v>
                </c:pt>
                <c:pt idx="8">
                  <c:v>#N/A</c:v>
                </c:pt>
                <c:pt idx="9">
                  <c:v>2.52</c:v>
                </c:pt>
              </c:numCache>
            </c:numRef>
          </c:val>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2.66</c:v>
                </c:pt>
                <c:pt idx="2">
                  <c:v>#N/A</c:v>
                </c:pt>
                <c:pt idx="3">
                  <c:v>6.5</c:v>
                </c:pt>
                <c:pt idx="4">
                  <c:v>#N/A</c:v>
                </c:pt>
                <c:pt idx="5">
                  <c:v>10.63</c:v>
                </c:pt>
                <c:pt idx="6">
                  <c:v>#N/A</c:v>
                </c:pt>
                <c:pt idx="7">
                  <c:v>14.04</c:v>
                </c:pt>
                <c:pt idx="8">
                  <c:v>#N/A</c:v>
                </c:pt>
                <c:pt idx="9">
                  <c:v>17.79</c:v>
                </c:pt>
              </c:numCache>
            </c:numRef>
          </c:val>
        </c:ser>
        <c:dLbls>
          <c:showLegendKey val="0"/>
          <c:showVal val="0"/>
          <c:showCatName val="0"/>
          <c:showSerName val="0"/>
          <c:showPercent val="0"/>
          <c:showBubbleSize val="0"/>
        </c:dLbls>
        <c:gapWidth val="150"/>
        <c:overlap val="100"/>
        <c:axId val="192349032"/>
        <c:axId val="192349424"/>
      </c:barChart>
      <c:catAx>
        <c:axId val="19234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349424"/>
        <c:crosses val="autoZero"/>
        <c:auto val="1"/>
        <c:lblAlgn val="ctr"/>
        <c:lblOffset val="100"/>
        <c:tickLblSkip val="1"/>
        <c:tickMarkSkip val="1"/>
        <c:noMultiLvlLbl val="0"/>
      </c:catAx>
      <c:valAx>
        <c:axId val="19234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49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8975</c:v>
                </c:pt>
                <c:pt idx="5">
                  <c:v>8959</c:v>
                </c:pt>
                <c:pt idx="8">
                  <c:v>9097</c:v>
                </c:pt>
                <c:pt idx="11">
                  <c:v>9354</c:v>
                </c:pt>
                <c:pt idx="14">
                  <c:v>9365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192</c:v>
                </c:pt>
                <c:pt idx="3">
                  <c:v>196</c:v>
                </c:pt>
                <c:pt idx="6">
                  <c:v>208</c:v>
                </c:pt>
                <c:pt idx="9">
                  <c:v>198</c:v>
                </c:pt>
                <c:pt idx="12">
                  <c:v>196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989</c:v>
                </c:pt>
                <c:pt idx="3">
                  <c:v>689</c:v>
                </c:pt>
                <c:pt idx="6">
                  <c:v>604</c:v>
                </c:pt>
                <c:pt idx="9">
                  <c:v>614</c:v>
                </c:pt>
                <c:pt idx="12">
                  <c:v>548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4042</c:v>
                </c:pt>
                <c:pt idx="3">
                  <c:v>4094</c:v>
                </c:pt>
                <c:pt idx="6">
                  <c:v>4125</c:v>
                </c:pt>
                <c:pt idx="9">
                  <c:v>4119</c:v>
                </c:pt>
                <c:pt idx="12">
                  <c:v>3997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99</c:v>
                </c:pt>
                <c:pt idx="3">
                  <c:v>99</c:v>
                </c:pt>
                <c:pt idx="6">
                  <c:v>99</c:v>
                </c:pt>
                <c:pt idx="9">
                  <c:v>99</c:v>
                </c:pt>
                <c:pt idx="12">
                  <c:v>99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10112</c:v>
                </c:pt>
                <c:pt idx="3">
                  <c:v>10191</c:v>
                </c:pt>
                <c:pt idx="6">
                  <c:v>10067</c:v>
                </c:pt>
                <c:pt idx="9">
                  <c:v>9827</c:v>
                </c:pt>
                <c:pt idx="12">
                  <c:v>9611</c:v>
                </c:pt>
              </c:numCache>
            </c:numRef>
          </c:val>
        </c:ser>
        <c:dLbls>
          <c:showLegendKey val="0"/>
          <c:showVal val="0"/>
          <c:showCatName val="0"/>
          <c:showSerName val="0"/>
          <c:showPercent val="0"/>
          <c:showBubbleSize val="0"/>
        </c:dLbls>
        <c:gapWidth val="100"/>
        <c:overlap val="100"/>
        <c:axId val="192350208"/>
        <c:axId val="192350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6461</c:v>
                </c:pt>
                <c:pt idx="2">
                  <c:v>#N/A</c:v>
                </c:pt>
                <c:pt idx="3">
                  <c:v>#N/A</c:v>
                </c:pt>
                <c:pt idx="4">
                  <c:v>6310</c:v>
                </c:pt>
                <c:pt idx="5">
                  <c:v>#N/A</c:v>
                </c:pt>
                <c:pt idx="6">
                  <c:v>#N/A</c:v>
                </c:pt>
                <c:pt idx="7">
                  <c:v>6007</c:v>
                </c:pt>
                <c:pt idx="8">
                  <c:v>#N/A</c:v>
                </c:pt>
                <c:pt idx="9">
                  <c:v>#N/A</c:v>
                </c:pt>
                <c:pt idx="10">
                  <c:v>5503</c:v>
                </c:pt>
                <c:pt idx="11">
                  <c:v>#N/A</c:v>
                </c:pt>
                <c:pt idx="12">
                  <c:v>#N/A</c:v>
                </c:pt>
                <c:pt idx="13">
                  <c:v>5086</c:v>
                </c:pt>
                <c:pt idx="14">
                  <c:v>#N/A</c:v>
                </c:pt>
              </c:numCache>
            </c:numRef>
          </c:val>
          <c:smooth val="0"/>
        </c:ser>
        <c:dLbls>
          <c:showLegendKey val="0"/>
          <c:showVal val="0"/>
          <c:showCatName val="0"/>
          <c:showSerName val="0"/>
          <c:showPercent val="0"/>
          <c:showBubbleSize val="0"/>
        </c:dLbls>
        <c:marker val="1"/>
        <c:smooth val="0"/>
        <c:axId val="192350208"/>
        <c:axId val="192350600"/>
      </c:lineChart>
      <c:catAx>
        <c:axId val="19235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350600"/>
        <c:crosses val="autoZero"/>
        <c:auto val="1"/>
        <c:lblAlgn val="ctr"/>
        <c:lblOffset val="100"/>
        <c:tickLblSkip val="1"/>
        <c:tickMarkSkip val="1"/>
        <c:noMultiLvlLbl val="0"/>
      </c:catAx>
      <c:valAx>
        <c:axId val="192350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5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101457</c:v>
                </c:pt>
                <c:pt idx="5">
                  <c:v>102717</c:v>
                </c:pt>
                <c:pt idx="8">
                  <c:v>102692</c:v>
                </c:pt>
                <c:pt idx="11">
                  <c:v>104038</c:v>
                </c:pt>
                <c:pt idx="14">
                  <c:v>103085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2407</c:v>
                </c:pt>
                <c:pt idx="5">
                  <c:v>2755</c:v>
                </c:pt>
                <c:pt idx="8">
                  <c:v>2594</c:v>
                </c:pt>
                <c:pt idx="11">
                  <c:v>2461</c:v>
                </c:pt>
                <c:pt idx="14">
                  <c:v>2370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7411</c:v>
                </c:pt>
                <c:pt idx="5">
                  <c:v>9859</c:v>
                </c:pt>
                <c:pt idx="8">
                  <c:v>10731</c:v>
                </c:pt>
                <c:pt idx="11">
                  <c:v>11321</c:v>
                </c:pt>
                <c:pt idx="14">
                  <c:v>11512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651</c:v>
                </c:pt>
                <c:pt idx="3">
                  <c:v>436</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52</c:v>
                </c:pt>
                <c:pt idx="3">
                  <c:v>34</c:v>
                </c:pt>
                <c:pt idx="6">
                  <c:v>18</c:v>
                </c:pt>
                <c:pt idx="9">
                  <c:v>14</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12800</c:v>
                </c:pt>
                <c:pt idx="3">
                  <c:v>12180</c:v>
                </c:pt>
                <c:pt idx="6">
                  <c:v>11630</c:v>
                </c:pt>
                <c:pt idx="9">
                  <c:v>11049</c:v>
                </c:pt>
                <c:pt idx="12">
                  <c:v>10165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3478</c:v>
                </c:pt>
                <c:pt idx="3">
                  <c:v>3710</c:v>
                </c:pt>
                <c:pt idx="6">
                  <c:v>3261</c:v>
                </c:pt>
                <c:pt idx="9">
                  <c:v>3125</c:v>
                </c:pt>
                <c:pt idx="12">
                  <c:v>3167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60270</c:v>
                </c:pt>
                <c:pt idx="3">
                  <c:v>58414</c:v>
                </c:pt>
                <c:pt idx="6">
                  <c:v>57136</c:v>
                </c:pt>
                <c:pt idx="9">
                  <c:v>56224</c:v>
                </c:pt>
                <c:pt idx="12">
                  <c:v>54598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1570</c:v>
                </c:pt>
                <c:pt idx="3">
                  <c:v>1458</c:v>
                </c:pt>
                <c:pt idx="6">
                  <c:v>1319</c:v>
                </c:pt>
                <c:pt idx="9">
                  <c:v>1171</c:v>
                </c:pt>
                <c:pt idx="12">
                  <c:v>1018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97531</c:v>
                </c:pt>
                <c:pt idx="3">
                  <c:v>96728</c:v>
                </c:pt>
                <c:pt idx="6">
                  <c:v>96419</c:v>
                </c:pt>
                <c:pt idx="9">
                  <c:v>96259</c:v>
                </c:pt>
                <c:pt idx="12">
                  <c:v>94685</c:v>
                </c:pt>
              </c:numCache>
            </c:numRef>
          </c:val>
        </c:ser>
        <c:dLbls>
          <c:showLegendKey val="0"/>
          <c:showVal val="0"/>
          <c:showCatName val="0"/>
          <c:showSerName val="0"/>
          <c:showPercent val="0"/>
          <c:showBubbleSize val="0"/>
        </c:dLbls>
        <c:gapWidth val="100"/>
        <c:overlap val="100"/>
        <c:axId val="452916304"/>
        <c:axId val="452916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65078</c:v>
                </c:pt>
                <c:pt idx="2">
                  <c:v>#N/A</c:v>
                </c:pt>
                <c:pt idx="3">
                  <c:v>#N/A</c:v>
                </c:pt>
                <c:pt idx="4">
                  <c:v>57628</c:v>
                </c:pt>
                <c:pt idx="5">
                  <c:v>#N/A</c:v>
                </c:pt>
                <c:pt idx="6">
                  <c:v>#N/A</c:v>
                </c:pt>
                <c:pt idx="7">
                  <c:v>53766</c:v>
                </c:pt>
                <c:pt idx="8">
                  <c:v>#N/A</c:v>
                </c:pt>
                <c:pt idx="9">
                  <c:v>#N/A</c:v>
                </c:pt>
                <c:pt idx="10">
                  <c:v>50023</c:v>
                </c:pt>
                <c:pt idx="11">
                  <c:v>#N/A</c:v>
                </c:pt>
                <c:pt idx="12">
                  <c:v>#N/A</c:v>
                </c:pt>
                <c:pt idx="13">
                  <c:v>46675</c:v>
                </c:pt>
                <c:pt idx="14">
                  <c:v>#N/A</c:v>
                </c:pt>
              </c:numCache>
            </c:numRef>
          </c:val>
          <c:smooth val="0"/>
        </c:ser>
        <c:dLbls>
          <c:showLegendKey val="0"/>
          <c:showVal val="0"/>
          <c:showCatName val="0"/>
          <c:showSerName val="0"/>
          <c:showPercent val="0"/>
          <c:showBubbleSize val="0"/>
        </c:dLbls>
        <c:marker val="1"/>
        <c:smooth val="0"/>
        <c:axId val="452916304"/>
        <c:axId val="452916696"/>
      </c:lineChart>
      <c:catAx>
        <c:axId val="45291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2916696"/>
        <c:crosses val="autoZero"/>
        <c:auto val="1"/>
        <c:lblAlgn val="ctr"/>
        <c:lblOffset val="100"/>
        <c:tickLblSkip val="1"/>
        <c:tickMarkSkip val="1"/>
        <c:noMultiLvlLbl val="0"/>
      </c:catAx>
      <c:valAx>
        <c:axId val="452916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91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237,550
236,741
305.54
97,232,406
93,818,273
1,323,526
50,674,294
94,138,472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自主財源の多寡を示す財政力指数は、</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横ばい</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で推移している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全国平均、県内平均を上回っているが、類似団体との比較では平均を下回り、比較的下位に位置している。これは主要な自主財源である市税の多寡によるところが大きく、その内容は人口</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市税のうち個人市民税の差、つまりは所得の差から主に生じている。この点は一朝一夕に解消されるものではなく、標準的な行政サービスを提供するためには、依存財源である地方交付税制度に負うところが大きいと言え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7" name="直線コネクタ 66"/>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0" name="直線コネクタ 69"/>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3" name="直線コネクタ 72"/>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85725</xdr:rowOff>
    </xdr:to>
    <xdr:cxnSp macro="">
      <xdr:nvCxnSpPr>
        <xdr:cNvPr id="76" name="直線コネクタ 75"/>
        <xdr:cNvCxnSpPr/>
      </xdr:nvCxnSpPr>
      <xdr:spPr>
        <a:xfrm>
          <a:off x="1447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6" name="円/楕円 85"/>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7"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9" name="テキスト ボックス 88"/>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2" name="円/楕円 91"/>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93" name="テキスト ボックス 92"/>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4" name="円/楕円 93"/>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95" name="テキスト ボックス 94"/>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水準にある。これは定員管理の状況からも明らかなように人件費が比較的低く抑えられていることによる。一方、義務的経費である公債費は、類似団体比較では若干高めであり、同じく義務的経費の扶助費が全国的傾向として増加していく中、公債費の適正規模での管理が今後財政の弾力性をそがないために重要になる。また、物件費や補助費等のその他の経費についても、地方財政の見通し等から地方交付税の交付団体では経常一般財源の増加が見込めず、ｽｸﾗｯﾌﾟｱﾝﾄﾞﾋﾞﾙﾄﾞを心掛けなければなら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62</xdr:row>
      <xdr:rowOff>140970</xdr:rowOff>
    </xdr:to>
    <xdr:cxnSp macro="">
      <xdr:nvCxnSpPr>
        <xdr:cNvPr id="130" name="直線コネクタ 129"/>
        <xdr:cNvCxnSpPr/>
      </xdr:nvCxnSpPr>
      <xdr:spPr>
        <a:xfrm>
          <a:off x="4114800" y="1063413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4233</xdr:rowOff>
    </xdr:to>
    <xdr:cxnSp macro="">
      <xdr:nvCxnSpPr>
        <xdr:cNvPr id="133" name="直線コネクタ 132"/>
        <xdr:cNvCxnSpPr/>
      </xdr:nvCxnSpPr>
      <xdr:spPr>
        <a:xfrm>
          <a:off x="3225800" y="1062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68580</xdr:rowOff>
    </xdr:to>
    <xdr:cxnSp macro="">
      <xdr:nvCxnSpPr>
        <xdr:cNvPr id="136" name="直線コネクタ 135"/>
        <xdr:cNvCxnSpPr/>
      </xdr:nvCxnSpPr>
      <xdr:spPr>
        <a:xfrm flipV="1">
          <a:off x="2336800" y="1062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62</xdr:row>
      <xdr:rowOff>68580</xdr:rowOff>
    </xdr:to>
    <xdr:cxnSp macro="">
      <xdr:nvCxnSpPr>
        <xdr:cNvPr id="139" name="直線コネクタ 138"/>
        <xdr:cNvCxnSpPr/>
      </xdr:nvCxnSpPr>
      <xdr:spPr>
        <a:xfrm>
          <a:off x="1447800" y="104893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9" name="円/楕円 148"/>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0"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1" name="円/楕円 150"/>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2" name="テキスト ボックス 151"/>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3" name="円/楕円 152"/>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57167</xdr:rowOff>
    </xdr:from>
    <xdr:ext cx="762000" cy="259045"/>
    <xdr:sp macro="" textlink="">
      <xdr:nvSpPr>
        <xdr:cNvPr id="154" name="テキスト ボックス 153"/>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151554</xdr:rowOff>
    </xdr:from>
    <xdr:to>
      <xdr:col>2</xdr:col>
      <xdr:colOff>127000</xdr:colOff>
      <xdr:row>61</xdr:row>
      <xdr:rowOff>81704</xdr:rowOff>
    </xdr:to>
    <xdr:sp macro="" textlink="">
      <xdr:nvSpPr>
        <xdr:cNvPr id="157" name="円/楕円 156"/>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91881</xdr:rowOff>
    </xdr:from>
    <xdr:ext cx="762000" cy="259045"/>
    <xdr:sp macro="" textlink="">
      <xdr:nvSpPr>
        <xdr:cNvPr id="158" name="テキスト ボックス 157"/>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人口１人あたりのコストは９万円前後で増減を繰り返しており、平成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類似団体平均に近づいているものの、依然、全国及び県内平均との比較では大きく下回っている。ごみやし尿処理業務や消防業務等を一部事務組合で行っており、これらの業務に係る人件費等が負担金として支出されていることも要因だが、負担金から人件費等に換算した場合、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年度の当市のコストは</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千円程度となる。他団体平均との単純比較はできないが、それでも全国及び県内平均を下回っており、効率的な行政運営が行われていると言える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61644</xdr:rowOff>
    </xdr:from>
    <xdr:to>
      <xdr:col>7</xdr:col>
      <xdr:colOff>152400</xdr:colOff>
      <xdr:row>82</xdr:row>
      <xdr:rowOff>94402</xdr:rowOff>
    </xdr:to>
    <xdr:cxnSp macro="">
      <xdr:nvCxnSpPr>
        <xdr:cNvPr id="197" name="直線コネクタ 196"/>
        <xdr:cNvCxnSpPr/>
      </xdr:nvCxnSpPr>
      <xdr:spPr>
        <a:xfrm>
          <a:off x="4114800" y="14120544"/>
          <a:ext cx="8382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61644</xdr:rowOff>
    </xdr:from>
    <xdr:to>
      <xdr:col>6</xdr:col>
      <xdr:colOff>0</xdr:colOff>
      <xdr:row>83</xdr:row>
      <xdr:rowOff>17</xdr:rowOff>
    </xdr:to>
    <xdr:cxnSp macro="">
      <xdr:nvCxnSpPr>
        <xdr:cNvPr id="200" name="直線コネクタ 199"/>
        <xdr:cNvCxnSpPr/>
      </xdr:nvCxnSpPr>
      <xdr:spPr>
        <a:xfrm flipV="1">
          <a:off x="3225800" y="14120544"/>
          <a:ext cx="889000" cy="10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xdr:rowOff>
    </xdr:from>
    <xdr:to>
      <xdr:col>4</xdr:col>
      <xdr:colOff>482600</xdr:colOff>
      <xdr:row>83</xdr:row>
      <xdr:rowOff>38066</xdr:rowOff>
    </xdr:to>
    <xdr:cxnSp macro="">
      <xdr:nvCxnSpPr>
        <xdr:cNvPr id="203" name="直線コネクタ 202"/>
        <xdr:cNvCxnSpPr/>
      </xdr:nvCxnSpPr>
      <xdr:spPr>
        <a:xfrm flipV="1">
          <a:off x="2336800" y="14230367"/>
          <a:ext cx="889000" cy="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135368</xdr:rowOff>
    </xdr:from>
    <xdr:to>
      <xdr:col>3</xdr:col>
      <xdr:colOff>279400</xdr:colOff>
      <xdr:row>83</xdr:row>
      <xdr:rowOff>38066</xdr:rowOff>
    </xdr:to>
    <xdr:cxnSp macro="">
      <xdr:nvCxnSpPr>
        <xdr:cNvPr id="206" name="直線コネクタ 205"/>
        <xdr:cNvCxnSpPr/>
      </xdr:nvCxnSpPr>
      <xdr:spPr>
        <a:xfrm>
          <a:off x="1447800" y="14022818"/>
          <a:ext cx="889000" cy="24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43602</xdr:rowOff>
    </xdr:from>
    <xdr:to>
      <xdr:col>7</xdr:col>
      <xdr:colOff>203200</xdr:colOff>
      <xdr:row>82</xdr:row>
      <xdr:rowOff>145202</xdr:rowOff>
    </xdr:to>
    <xdr:sp macro="" textlink="">
      <xdr:nvSpPr>
        <xdr:cNvPr id="216" name="円/楕円 215"/>
        <xdr:cNvSpPr/>
      </xdr:nvSpPr>
      <xdr:spPr>
        <a:xfrm>
          <a:off x="4902200" y="141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60129</xdr:rowOff>
    </xdr:from>
    <xdr:ext cx="762000" cy="259045"/>
    <xdr:sp macro="" textlink="">
      <xdr:nvSpPr>
        <xdr:cNvPr id="217" name="人件費・物件費等の状況該当値テキスト"/>
        <xdr:cNvSpPr txBox="1"/>
      </xdr:nvSpPr>
      <xdr:spPr>
        <a:xfrm>
          <a:off x="5041900" y="1394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10844</xdr:rowOff>
    </xdr:from>
    <xdr:to>
      <xdr:col>6</xdr:col>
      <xdr:colOff>50800</xdr:colOff>
      <xdr:row>82</xdr:row>
      <xdr:rowOff>112444</xdr:rowOff>
    </xdr:to>
    <xdr:sp macro="" textlink="">
      <xdr:nvSpPr>
        <xdr:cNvPr id="218" name="円/楕円 217"/>
        <xdr:cNvSpPr/>
      </xdr:nvSpPr>
      <xdr:spPr>
        <a:xfrm>
          <a:off x="4064000" y="1406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122621</xdr:rowOff>
    </xdr:from>
    <xdr:ext cx="736600" cy="259045"/>
    <xdr:sp macro="" textlink="">
      <xdr:nvSpPr>
        <xdr:cNvPr id="219" name="テキスト ボックス 218"/>
        <xdr:cNvSpPr txBox="1"/>
      </xdr:nvSpPr>
      <xdr:spPr>
        <a:xfrm>
          <a:off x="3733800" y="13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120667</xdr:rowOff>
    </xdr:from>
    <xdr:to>
      <xdr:col>4</xdr:col>
      <xdr:colOff>533400</xdr:colOff>
      <xdr:row>83</xdr:row>
      <xdr:rowOff>50817</xdr:rowOff>
    </xdr:to>
    <xdr:sp macro="" textlink="">
      <xdr:nvSpPr>
        <xdr:cNvPr id="220" name="円/楕円 219"/>
        <xdr:cNvSpPr/>
      </xdr:nvSpPr>
      <xdr:spPr>
        <a:xfrm>
          <a:off x="3175000" y="141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60994</xdr:rowOff>
    </xdr:from>
    <xdr:ext cx="762000" cy="259045"/>
    <xdr:sp macro="" textlink="">
      <xdr:nvSpPr>
        <xdr:cNvPr id="221" name="テキスト ボックス 220"/>
        <xdr:cNvSpPr txBox="1"/>
      </xdr:nvSpPr>
      <xdr:spPr>
        <a:xfrm>
          <a:off x="2844800" y="139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158716</xdr:rowOff>
    </xdr:from>
    <xdr:to>
      <xdr:col>3</xdr:col>
      <xdr:colOff>330200</xdr:colOff>
      <xdr:row>83</xdr:row>
      <xdr:rowOff>88866</xdr:rowOff>
    </xdr:to>
    <xdr:sp macro="" textlink="">
      <xdr:nvSpPr>
        <xdr:cNvPr id="222" name="円/楕円 221"/>
        <xdr:cNvSpPr/>
      </xdr:nvSpPr>
      <xdr:spPr>
        <a:xfrm>
          <a:off x="2286000" y="142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99043</xdr:rowOff>
    </xdr:from>
    <xdr:ext cx="762000" cy="259045"/>
    <xdr:sp macro="" textlink="">
      <xdr:nvSpPr>
        <xdr:cNvPr id="223" name="テキスト ボックス 222"/>
        <xdr:cNvSpPr txBox="1"/>
      </xdr:nvSpPr>
      <xdr:spPr>
        <a:xfrm>
          <a:off x="1955800" y="1398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97,682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84568</xdr:rowOff>
    </xdr:from>
    <xdr:to>
      <xdr:col>2</xdr:col>
      <xdr:colOff>127000</xdr:colOff>
      <xdr:row>82</xdr:row>
      <xdr:rowOff>14718</xdr:rowOff>
    </xdr:to>
    <xdr:sp macro="" textlink="">
      <xdr:nvSpPr>
        <xdr:cNvPr id="224" name="円/楕円 223"/>
        <xdr:cNvSpPr/>
      </xdr:nvSpPr>
      <xdr:spPr>
        <a:xfrm>
          <a:off x="1397000" y="1397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24895</xdr:rowOff>
    </xdr:from>
    <xdr:ext cx="762000" cy="259045"/>
    <xdr:sp macro="" textlink="">
      <xdr:nvSpPr>
        <xdr:cNvPr id="225" name="テキスト ボックス 224"/>
        <xdr:cNvSpPr txBox="1"/>
      </xdr:nvSpPr>
      <xdr:spPr>
        <a:xfrm>
          <a:off x="1066800" y="1374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平均１００．２</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より低い水準となっている。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今後も質の高い行政サービスの提供と給与の適正化を図っていく。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4" name="直線コネクタ 253"/>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5"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6" name="直線コネクタ 255"/>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8" name="直線コネクタ 25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26105</xdr:rowOff>
    </xdr:from>
    <xdr:to>
      <xdr:col>24</xdr:col>
      <xdr:colOff>558800</xdr:colOff>
      <xdr:row>83</xdr:row>
      <xdr:rowOff>26105</xdr:rowOff>
    </xdr:to>
    <xdr:cxnSp macro="">
      <xdr:nvCxnSpPr>
        <xdr:cNvPr id="259" name="直線コネクタ 258"/>
        <xdr:cNvCxnSpPr/>
      </xdr:nvCxnSpPr>
      <xdr:spPr>
        <a:xfrm>
          <a:off x="16179800" y="14256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1" name="フローチャート : 判断 26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26105</xdr:rowOff>
    </xdr:from>
    <xdr:to>
      <xdr:col>23</xdr:col>
      <xdr:colOff>406400</xdr:colOff>
      <xdr:row>89</xdr:row>
      <xdr:rowOff>83255</xdr:rowOff>
    </xdr:to>
    <xdr:cxnSp macro="">
      <xdr:nvCxnSpPr>
        <xdr:cNvPr id="262" name="直線コネクタ 261"/>
        <xdr:cNvCxnSpPr/>
      </xdr:nvCxnSpPr>
      <xdr:spPr>
        <a:xfrm flipV="1">
          <a:off x="15290800" y="1425645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3" name="フローチャート : 判断 262"/>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4" name="テキスト ボックス 263"/>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83255</xdr:rowOff>
    </xdr:to>
    <xdr:cxnSp macro="">
      <xdr:nvCxnSpPr>
        <xdr:cNvPr id="265" name="直線コネクタ 264"/>
        <xdr:cNvCxnSpPr/>
      </xdr:nvCxnSpPr>
      <xdr:spPr>
        <a:xfrm>
          <a:off x="14401800" y="1532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6" name="フローチャート : 判断 265"/>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1005</xdr:rowOff>
    </xdr:from>
    <xdr:ext cx="762000" cy="259045"/>
    <xdr:sp macro="" textlink="">
      <xdr:nvSpPr>
        <xdr:cNvPr id="267" name="テキスト ボックス 266"/>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69850</xdr:rowOff>
    </xdr:to>
    <xdr:cxnSp macro="">
      <xdr:nvCxnSpPr>
        <xdr:cNvPr id="268" name="直線コネクタ 267"/>
        <xdr:cNvCxnSpPr/>
      </xdr:nvCxnSpPr>
      <xdr:spPr>
        <a:xfrm>
          <a:off x="13512800" y="14283266"/>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9" name="フローチャート : 判断 268"/>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0" name="テキスト ボックス 269"/>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71" name="フローチャート : 判断 270"/>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72" name="テキスト ボックス 271"/>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78" name="円/楕円 277"/>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163282</xdr:rowOff>
    </xdr:from>
    <xdr:ext cx="762000" cy="259045"/>
    <xdr:sp macro="" textlink="">
      <xdr:nvSpPr>
        <xdr:cNvPr id="279"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80" name="円/楕円 279"/>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81" name="テキスト ボックス 280"/>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32455</xdr:rowOff>
    </xdr:from>
    <xdr:to>
      <xdr:col>22</xdr:col>
      <xdr:colOff>254000</xdr:colOff>
      <xdr:row>89</xdr:row>
      <xdr:rowOff>134055</xdr:rowOff>
    </xdr:to>
    <xdr:sp macro="" textlink="">
      <xdr:nvSpPr>
        <xdr:cNvPr id="282" name="円/楕円 281"/>
        <xdr:cNvSpPr/>
      </xdr:nvSpPr>
      <xdr:spPr>
        <a:xfrm>
          <a:off x="15240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144232</xdr:rowOff>
    </xdr:from>
    <xdr:ext cx="762000" cy="259045"/>
    <xdr:sp macro="" textlink="">
      <xdr:nvSpPr>
        <xdr:cNvPr id="283" name="テキスト ボックス 282"/>
        <xdr:cNvSpPr txBox="1"/>
      </xdr:nvSpPr>
      <xdr:spPr>
        <a:xfrm>
          <a:off x="14909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4" name="円/楕円 283"/>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5" name="テキスト ボックス 284"/>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6" name="円/楕円 285"/>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7" name="テキスト ボックス 286"/>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類似団体平均、全国平均、県内平均を下回っている状況であるが、ごみ処理業務や消防業務を一部事務組合で行っているため全国平均を下回っている側面もあるので、今後も第</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次行財政改革大綱に基づき、人材育成の充実、市民との協働の取り組み等を通じ、質の高い行政サービスの提供と職員数の適正化を図っていく。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89988</xdr:rowOff>
    </xdr:from>
    <xdr:to>
      <xdr:col>24</xdr:col>
      <xdr:colOff>558800</xdr:colOff>
      <xdr:row>59</xdr:row>
      <xdr:rowOff>110672</xdr:rowOff>
    </xdr:to>
    <xdr:cxnSp macro="">
      <xdr:nvCxnSpPr>
        <xdr:cNvPr id="324" name="直線コネクタ 323"/>
        <xdr:cNvCxnSpPr/>
      </xdr:nvCxnSpPr>
      <xdr:spPr>
        <a:xfrm>
          <a:off x="16179800" y="1020553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5"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89988</xdr:rowOff>
    </xdr:from>
    <xdr:to>
      <xdr:col>23</xdr:col>
      <xdr:colOff>406400</xdr:colOff>
      <xdr:row>59</xdr:row>
      <xdr:rowOff>89988</xdr:rowOff>
    </xdr:to>
    <xdr:cxnSp macro="">
      <xdr:nvCxnSpPr>
        <xdr:cNvPr id="327" name="直線コネクタ 326"/>
        <xdr:cNvCxnSpPr/>
      </xdr:nvCxnSpPr>
      <xdr:spPr>
        <a:xfrm>
          <a:off x="15290800" y="10205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29" name="テキスト ボックス 328"/>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89988</xdr:rowOff>
    </xdr:from>
    <xdr:to>
      <xdr:col>22</xdr:col>
      <xdr:colOff>203200</xdr:colOff>
      <xdr:row>59</xdr:row>
      <xdr:rowOff>127907</xdr:rowOff>
    </xdr:to>
    <xdr:cxnSp macro="">
      <xdr:nvCxnSpPr>
        <xdr:cNvPr id="330" name="直線コネクタ 329"/>
        <xdr:cNvCxnSpPr/>
      </xdr:nvCxnSpPr>
      <xdr:spPr>
        <a:xfrm flipV="1">
          <a:off x="14401800" y="1020553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2" name="テキスト ボックス 331"/>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127907</xdr:rowOff>
    </xdr:from>
    <xdr:to>
      <xdr:col>21</xdr:col>
      <xdr:colOff>0</xdr:colOff>
      <xdr:row>59</xdr:row>
      <xdr:rowOff>134801</xdr:rowOff>
    </xdr:to>
    <xdr:cxnSp macro="">
      <xdr:nvCxnSpPr>
        <xdr:cNvPr id="333" name="直線コネクタ 332"/>
        <xdr:cNvCxnSpPr/>
      </xdr:nvCxnSpPr>
      <xdr:spPr>
        <a:xfrm flipV="1">
          <a:off x="13512800" y="102434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5" name="テキスト ボックス 334"/>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7" name="テキスト ボックス 336"/>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59872</xdr:rowOff>
    </xdr:from>
    <xdr:to>
      <xdr:col>24</xdr:col>
      <xdr:colOff>609600</xdr:colOff>
      <xdr:row>59</xdr:row>
      <xdr:rowOff>161472</xdr:rowOff>
    </xdr:to>
    <xdr:sp macro="" textlink="">
      <xdr:nvSpPr>
        <xdr:cNvPr id="343" name="円/楕円 342"/>
        <xdr:cNvSpPr/>
      </xdr:nvSpPr>
      <xdr:spPr>
        <a:xfrm>
          <a:off x="16967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76399</xdr:rowOff>
    </xdr:from>
    <xdr:ext cx="762000" cy="259045"/>
    <xdr:sp macro="" textlink="">
      <xdr:nvSpPr>
        <xdr:cNvPr id="344" name="定員管理の状況該当値テキスト"/>
        <xdr:cNvSpPr txBox="1"/>
      </xdr:nvSpPr>
      <xdr:spPr>
        <a:xfrm>
          <a:off x="17106900" y="100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39188</xdr:rowOff>
    </xdr:from>
    <xdr:to>
      <xdr:col>23</xdr:col>
      <xdr:colOff>457200</xdr:colOff>
      <xdr:row>59</xdr:row>
      <xdr:rowOff>140788</xdr:rowOff>
    </xdr:to>
    <xdr:sp macro="" textlink="">
      <xdr:nvSpPr>
        <xdr:cNvPr id="345" name="円/楕円 344"/>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150965</xdr:rowOff>
    </xdr:from>
    <xdr:ext cx="736600" cy="259045"/>
    <xdr:sp macro="" textlink="">
      <xdr:nvSpPr>
        <xdr:cNvPr id="346" name="テキスト ボックス 345"/>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39188</xdr:rowOff>
    </xdr:from>
    <xdr:to>
      <xdr:col>22</xdr:col>
      <xdr:colOff>254000</xdr:colOff>
      <xdr:row>59</xdr:row>
      <xdr:rowOff>140788</xdr:rowOff>
    </xdr:to>
    <xdr:sp macro="" textlink="">
      <xdr:nvSpPr>
        <xdr:cNvPr id="347" name="円/楕円 346"/>
        <xdr:cNvSpPr/>
      </xdr:nvSpPr>
      <xdr:spPr>
        <a:xfrm>
          <a:off x="15240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150965</xdr:rowOff>
    </xdr:from>
    <xdr:ext cx="762000" cy="259045"/>
    <xdr:sp macro="" textlink="">
      <xdr:nvSpPr>
        <xdr:cNvPr id="348" name="テキスト ボックス 347"/>
        <xdr:cNvSpPr txBox="1"/>
      </xdr:nvSpPr>
      <xdr:spPr>
        <a:xfrm>
          <a:off x="14909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77107</xdr:rowOff>
    </xdr:from>
    <xdr:to>
      <xdr:col>21</xdr:col>
      <xdr:colOff>50800</xdr:colOff>
      <xdr:row>60</xdr:row>
      <xdr:rowOff>7257</xdr:rowOff>
    </xdr:to>
    <xdr:sp macro="" textlink="">
      <xdr:nvSpPr>
        <xdr:cNvPr id="349" name="円/楕円 348"/>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17434</xdr:rowOff>
    </xdr:from>
    <xdr:ext cx="762000" cy="259045"/>
    <xdr:sp macro="" textlink="">
      <xdr:nvSpPr>
        <xdr:cNvPr id="350" name="テキスト ボックス 349"/>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84001</xdr:rowOff>
    </xdr:from>
    <xdr:to>
      <xdr:col>19</xdr:col>
      <xdr:colOff>533400</xdr:colOff>
      <xdr:row>60</xdr:row>
      <xdr:rowOff>14151</xdr:rowOff>
    </xdr:to>
    <xdr:sp macro="" textlink="">
      <xdr:nvSpPr>
        <xdr:cNvPr id="351" name="円/楕円 350"/>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24328</xdr:rowOff>
    </xdr:from>
    <xdr:ext cx="762000" cy="259045"/>
    <xdr:sp macro="" textlink="">
      <xdr:nvSpPr>
        <xdr:cNvPr id="352" name="テキスト ボックス 351"/>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公債費や</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一部事務組合等が起こした地方債の元利償還金に対する負担金等が減少してきているため、実質公債比率は減少傾向にある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の比較では比率が高くなっているが、公債費負担の多寡以外に、償還財源として都市計画税を当市が設けていないことも要因である。こうした税収構造の違いを考慮せず当該比率を類似都市並みに低減しようとすれば、投資的経費を必要以上に抑制することになりかねない</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早期健全化基準を大きく下回っている中において、今後とも公債費の負担が過度にならないよう留意し財政運営に努めていく。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5624</xdr:rowOff>
    </xdr:from>
    <xdr:to>
      <xdr:col>24</xdr:col>
      <xdr:colOff>558800</xdr:colOff>
      <xdr:row>43</xdr:row>
      <xdr:rowOff>74567</xdr:rowOff>
    </xdr:to>
    <xdr:cxnSp macro="">
      <xdr:nvCxnSpPr>
        <xdr:cNvPr id="387" name="直線コネクタ 386"/>
        <xdr:cNvCxnSpPr/>
      </xdr:nvCxnSpPr>
      <xdr:spPr>
        <a:xfrm flipV="1">
          <a:off x="16179800" y="737797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88"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74567</xdr:rowOff>
    </xdr:from>
    <xdr:to>
      <xdr:col>23</xdr:col>
      <xdr:colOff>406400</xdr:colOff>
      <xdr:row>43</xdr:row>
      <xdr:rowOff>136616</xdr:rowOff>
    </xdr:to>
    <xdr:cxnSp macro="">
      <xdr:nvCxnSpPr>
        <xdr:cNvPr id="390" name="直線コネクタ 389"/>
        <xdr:cNvCxnSpPr/>
      </xdr:nvCxnSpPr>
      <xdr:spPr>
        <a:xfrm flipV="1">
          <a:off x="15290800" y="74469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2" name="テキスト ボックス 39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136616</xdr:rowOff>
    </xdr:from>
    <xdr:to>
      <xdr:col>22</xdr:col>
      <xdr:colOff>203200</xdr:colOff>
      <xdr:row>43</xdr:row>
      <xdr:rowOff>171087</xdr:rowOff>
    </xdr:to>
    <xdr:cxnSp macro="">
      <xdr:nvCxnSpPr>
        <xdr:cNvPr id="393" name="直線コネクタ 392"/>
        <xdr:cNvCxnSpPr/>
      </xdr:nvCxnSpPr>
      <xdr:spPr>
        <a:xfrm flipV="1">
          <a:off x="14401800" y="75089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5" name="テキスト ボックス 394"/>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171087</xdr:rowOff>
    </xdr:from>
    <xdr:to>
      <xdr:col>21</xdr:col>
      <xdr:colOff>0</xdr:colOff>
      <xdr:row>44</xdr:row>
      <xdr:rowOff>54791</xdr:rowOff>
    </xdr:to>
    <xdr:cxnSp macro="">
      <xdr:nvCxnSpPr>
        <xdr:cNvPr id="396" name="直線コネクタ 395"/>
        <xdr:cNvCxnSpPr/>
      </xdr:nvCxnSpPr>
      <xdr:spPr>
        <a:xfrm flipV="1">
          <a:off x="13512800" y="75434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398" name="テキスト ボックス 397"/>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0" name="テキスト ボックス 399"/>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126274</xdr:rowOff>
    </xdr:from>
    <xdr:to>
      <xdr:col>24</xdr:col>
      <xdr:colOff>609600</xdr:colOff>
      <xdr:row>43</xdr:row>
      <xdr:rowOff>56424</xdr:rowOff>
    </xdr:to>
    <xdr:sp macro="" textlink="">
      <xdr:nvSpPr>
        <xdr:cNvPr id="406" name="円/楕円 405"/>
        <xdr:cNvSpPr/>
      </xdr:nvSpPr>
      <xdr:spPr>
        <a:xfrm>
          <a:off x="169672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98351</xdr:rowOff>
    </xdr:from>
    <xdr:ext cx="762000" cy="259045"/>
    <xdr:sp macro="" textlink="">
      <xdr:nvSpPr>
        <xdr:cNvPr id="407" name="公債費負担の状況該当値テキスト"/>
        <xdr:cNvSpPr txBox="1"/>
      </xdr:nvSpPr>
      <xdr:spPr>
        <a:xfrm>
          <a:off x="17106900" y="729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23767</xdr:rowOff>
    </xdr:from>
    <xdr:to>
      <xdr:col>23</xdr:col>
      <xdr:colOff>457200</xdr:colOff>
      <xdr:row>43</xdr:row>
      <xdr:rowOff>125367</xdr:rowOff>
    </xdr:to>
    <xdr:sp macro="" textlink="">
      <xdr:nvSpPr>
        <xdr:cNvPr id="408" name="円/楕円 407"/>
        <xdr:cNvSpPr/>
      </xdr:nvSpPr>
      <xdr:spPr>
        <a:xfrm>
          <a:off x="16129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110144</xdr:rowOff>
    </xdr:from>
    <xdr:ext cx="736600" cy="259045"/>
    <xdr:sp macro="" textlink="">
      <xdr:nvSpPr>
        <xdr:cNvPr id="409" name="テキスト ボックス 408"/>
        <xdr:cNvSpPr txBox="1"/>
      </xdr:nvSpPr>
      <xdr:spPr>
        <a:xfrm>
          <a:off x="15798800" y="748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85816</xdr:rowOff>
    </xdr:from>
    <xdr:to>
      <xdr:col>22</xdr:col>
      <xdr:colOff>254000</xdr:colOff>
      <xdr:row>44</xdr:row>
      <xdr:rowOff>15966</xdr:rowOff>
    </xdr:to>
    <xdr:sp macro="" textlink="">
      <xdr:nvSpPr>
        <xdr:cNvPr id="410" name="円/楕円 409"/>
        <xdr:cNvSpPr/>
      </xdr:nvSpPr>
      <xdr:spPr>
        <a:xfrm>
          <a:off x="15240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743</xdr:rowOff>
    </xdr:from>
    <xdr:ext cx="762000" cy="259045"/>
    <xdr:sp macro="" textlink="">
      <xdr:nvSpPr>
        <xdr:cNvPr id="411" name="テキスト ボックス 410"/>
        <xdr:cNvSpPr txBox="1"/>
      </xdr:nvSpPr>
      <xdr:spPr>
        <a:xfrm>
          <a:off x="14909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120287</xdr:rowOff>
    </xdr:from>
    <xdr:to>
      <xdr:col>21</xdr:col>
      <xdr:colOff>50800</xdr:colOff>
      <xdr:row>44</xdr:row>
      <xdr:rowOff>50437</xdr:rowOff>
    </xdr:to>
    <xdr:sp macro="" textlink="">
      <xdr:nvSpPr>
        <xdr:cNvPr id="412" name="円/楕円 411"/>
        <xdr:cNvSpPr/>
      </xdr:nvSpPr>
      <xdr:spPr>
        <a:xfrm>
          <a:off x="14351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35214</xdr:rowOff>
    </xdr:from>
    <xdr:ext cx="762000" cy="259045"/>
    <xdr:sp macro="" textlink="">
      <xdr:nvSpPr>
        <xdr:cNvPr id="413" name="テキスト ボックス 412"/>
        <xdr:cNvSpPr txBox="1"/>
      </xdr:nvSpPr>
      <xdr:spPr>
        <a:xfrm>
          <a:off x="14020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3991</xdr:rowOff>
    </xdr:from>
    <xdr:to>
      <xdr:col>19</xdr:col>
      <xdr:colOff>533400</xdr:colOff>
      <xdr:row>44</xdr:row>
      <xdr:rowOff>105591</xdr:rowOff>
    </xdr:to>
    <xdr:sp macro="" textlink="">
      <xdr:nvSpPr>
        <xdr:cNvPr id="414" name="円/楕円 413"/>
        <xdr:cNvSpPr/>
      </xdr:nvSpPr>
      <xdr:spPr>
        <a:xfrm>
          <a:off x="13462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90368</xdr:rowOff>
    </xdr:from>
    <xdr:ext cx="762000" cy="259045"/>
    <xdr:sp macro="" textlink="">
      <xdr:nvSpPr>
        <xdr:cNvPr id="415" name="テキスト ボックス 414"/>
        <xdr:cNvSpPr txBox="1"/>
      </xdr:nvSpPr>
      <xdr:spPr>
        <a:xfrm>
          <a:off x="13131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将来負担比率は減少傾向で推移しているが、その要因は、地方債の現在高、公営企業債の繰入見込額、退職手当負担見込額等が減少したこと、更には充当可能な基金が増えたことなどである。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しかしながら</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全国平均を上回る水準でもあり、適</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正</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な起債管理を行い将来世代の負担が過度にならないよう安定した財政運営に努め</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ていく</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40132</xdr:rowOff>
    </xdr:to>
    <xdr:cxnSp macro="">
      <xdr:nvCxnSpPr>
        <xdr:cNvPr id="442" name="直線コネクタ 441"/>
        <xdr:cNvCxnSpPr/>
      </xdr:nvCxnSpPr>
      <xdr:spPr>
        <a:xfrm flipV="1">
          <a:off x="17018000" y="2451100"/>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3"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4" name="直線コネクタ 443"/>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102159</xdr:rowOff>
    </xdr:from>
    <xdr:to>
      <xdr:col>24</xdr:col>
      <xdr:colOff>558800</xdr:colOff>
      <xdr:row>20</xdr:row>
      <xdr:rowOff>169723</xdr:rowOff>
    </xdr:to>
    <xdr:cxnSp macro="">
      <xdr:nvCxnSpPr>
        <xdr:cNvPr id="447" name="直線コネクタ 446"/>
        <xdr:cNvCxnSpPr/>
      </xdr:nvCxnSpPr>
      <xdr:spPr>
        <a:xfrm flipV="1">
          <a:off x="16179800" y="3531159"/>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108932</xdr:rowOff>
    </xdr:from>
    <xdr:ext cx="762000" cy="259045"/>
    <xdr:sp macro="" textlink="">
      <xdr:nvSpPr>
        <xdr:cNvPr id="448" name="将来負担の状況平均値テキスト"/>
        <xdr:cNvSpPr txBox="1"/>
      </xdr:nvSpPr>
      <xdr:spPr>
        <a:xfrm>
          <a:off x="17106900" y="268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92405</xdr:rowOff>
    </xdr:from>
    <xdr:to>
      <xdr:col>24</xdr:col>
      <xdr:colOff>609600</xdr:colOff>
      <xdr:row>17</xdr:row>
      <xdr:rowOff>22555</xdr:rowOff>
    </xdr:to>
    <xdr:sp macro="" textlink="">
      <xdr:nvSpPr>
        <xdr:cNvPr id="449" name="フローチャート : 判断 448"/>
        <xdr:cNvSpPr/>
      </xdr:nvSpPr>
      <xdr:spPr>
        <a:xfrm>
          <a:off x="16967200" y="283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169723</xdr:rowOff>
    </xdr:from>
    <xdr:to>
      <xdr:col>23</xdr:col>
      <xdr:colOff>406400</xdr:colOff>
      <xdr:row>21</xdr:row>
      <xdr:rowOff>100584</xdr:rowOff>
    </xdr:to>
    <xdr:cxnSp macro="">
      <xdr:nvCxnSpPr>
        <xdr:cNvPr id="450" name="直線コネクタ 449"/>
        <xdr:cNvCxnSpPr/>
      </xdr:nvCxnSpPr>
      <xdr:spPr>
        <a:xfrm flipV="1">
          <a:off x="15290800" y="3598723"/>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137770</xdr:rowOff>
    </xdr:from>
    <xdr:to>
      <xdr:col>23</xdr:col>
      <xdr:colOff>457200</xdr:colOff>
      <xdr:row>17</xdr:row>
      <xdr:rowOff>67920</xdr:rowOff>
    </xdr:to>
    <xdr:sp macro="" textlink="">
      <xdr:nvSpPr>
        <xdr:cNvPr id="451" name="フローチャート : 判断 450"/>
        <xdr:cNvSpPr/>
      </xdr:nvSpPr>
      <xdr:spPr>
        <a:xfrm>
          <a:off x="16129000" y="288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78097</xdr:rowOff>
    </xdr:from>
    <xdr:ext cx="736600" cy="259045"/>
    <xdr:sp macro="" textlink="">
      <xdr:nvSpPr>
        <xdr:cNvPr id="452" name="テキスト ボックス 451"/>
        <xdr:cNvSpPr txBox="1"/>
      </xdr:nvSpPr>
      <xdr:spPr>
        <a:xfrm>
          <a:off x="15798800" y="2649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100584</xdr:rowOff>
    </xdr:from>
    <xdr:to>
      <xdr:col>22</xdr:col>
      <xdr:colOff>203200</xdr:colOff>
      <xdr:row>22</xdr:row>
      <xdr:rowOff>24689</xdr:rowOff>
    </xdr:to>
    <xdr:cxnSp macro="">
      <xdr:nvCxnSpPr>
        <xdr:cNvPr id="453" name="直線コネクタ 452"/>
        <xdr:cNvCxnSpPr/>
      </xdr:nvCxnSpPr>
      <xdr:spPr>
        <a:xfrm flipV="1">
          <a:off x="14401800" y="3701034"/>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43536</xdr:rowOff>
    </xdr:from>
    <xdr:to>
      <xdr:col>22</xdr:col>
      <xdr:colOff>254000</xdr:colOff>
      <xdr:row>17</xdr:row>
      <xdr:rowOff>145136</xdr:rowOff>
    </xdr:to>
    <xdr:sp macro="" textlink="">
      <xdr:nvSpPr>
        <xdr:cNvPr id="454" name="フローチャート : 判断 453"/>
        <xdr:cNvSpPr/>
      </xdr:nvSpPr>
      <xdr:spPr>
        <a:xfrm>
          <a:off x="15240000" y="295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155313</xdr:rowOff>
    </xdr:from>
    <xdr:ext cx="762000" cy="259045"/>
    <xdr:sp macro="" textlink="">
      <xdr:nvSpPr>
        <xdr:cNvPr id="455" name="テキスト ボックス 454"/>
        <xdr:cNvSpPr txBox="1"/>
      </xdr:nvSpPr>
      <xdr:spPr>
        <a:xfrm>
          <a:off x="14909800" y="272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24689</xdr:rowOff>
    </xdr:from>
    <xdr:to>
      <xdr:col>21</xdr:col>
      <xdr:colOff>0</xdr:colOff>
      <xdr:row>23</xdr:row>
      <xdr:rowOff>23114</xdr:rowOff>
    </xdr:to>
    <xdr:cxnSp macro="">
      <xdr:nvCxnSpPr>
        <xdr:cNvPr id="456" name="直線コネクタ 455"/>
        <xdr:cNvCxnSpPr/>
      </xdr:nvCxnSpPr>
      <xdr:spPr>
        <a:xfrm flipV="1">
          <a:off x="13512800" y="3796589"/>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88900</xdr:rowOff>
    </xdr:from>
    <xdr:to>
      <xdr:col>21</xdr:col>
      <xdr:colOff>50800</xdr:colOff>
      <xdr:row>18</xdr:row>
      <xdr:rowOff>19050</xdr:rowOff>
    </xdr:to>
    <xdr:sp macro="" textlink="">
      <xdr:nvSpPr>
        <xdr:cNvPr id="457" name="フローチャート : 判断 456"/>
        <xdr:cNvSpPr/>
      </xdr:nvSpPr>
      <xdr:spPr>
        <a:xfrm>
          <a:off x="14351000" y="300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29227</xdr:rowOff>
    </xdr:from>
    <xdr:ext cx="762000" cy="259045"/>
    <xdr:sp macro="" textlink="">
      <xdr:nvSpPr>
        <xdr:cNvPr id="458" name="テキスト ボックス 457"/>
        <xdr:cNvSpPr txBox="1"/>
      </xdr:nvSpPr>
      <xdr:spPr>
        <a:xfrm>
          <a:off x="140208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41961</xdr:rowOff>
    </xdr:from>
    <xdr:to>
      <xdr:col>19</xdr:col>
      <xdr:colOff>533400</xdr:colOff>
      <xdr:row>18</xdr:row>
      <xdr:rowOff>143561</xdr:rowOff>
    </xdr:to>
    <xdr:sp macro="" textlink="">
      <xdr:nvSpPr>
        <xdr:cNvPr id="459" name="フローチャート : 判断 458"/>
        <xdr:cNvSpPr/>
      </xdr:nvSpPr>
      <xdr:spPr>
        <a:xfrm>
          <a:off x="13462000" y="312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153738</xdr:rowOff>
    </xdr:from>
    <xdr:ext cx="762000" cy="259045"/>
    <xdr:sp macro="" textlink="">
      <xdr:nvSpPr>
        <xdr:cNvPr id="460" name="テキスト ボックス 459"/>
        <xdr:cNvSpPr txBox="1"/>
      </xdr:nvSpPr>
      <xdr:spPr>
        <a:xfrm>
          <a:off x="13131800" y="289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51359</xdr:rowOff>
    </xdr:from>
    <xdr:to>
      <xdr:col>24</xdr:col>
      <xdr:colOff>609600</xdr:colOff>
      <xdr:row>20</xdr:row>
      <xdr:rowOff>152959</xdr:rowOff>
    </xdr:to>
    <xdr:sp macro="" textlink="">
      <xdr:nvSpPr>
        <xdr:cNvPr id="466" name="円/楕円 465"/>
        <xdr:cNvSpPr/>
      </xdr:nvSpPr>
      <xdr:spPr>
        <a:xfrm>
          <a:off x="16967200" y="34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23436</xdr:rowOff>
    </xdr:from>
    <xdr:ext cx="762000" cy="259045"/>
    <xdr:sp macro="" textlink="">
      <xdr:nvSpPr>
        <xdr:cNvPr id="467" name="将来負担の状況該当値テキスト"/>
        <xdr:cNvSpPr txBox="1"/>
      </xdr:nvSpPr>
      <xdr:spPr>
        <a:xfrm>
          <a:off x="17106900" y="345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118923</xdr:rowOff>
    </xdr:from>
    <xdr:to>
      <xdr:col>23</xdr:col>
      <xdr:colOff>457200</xdr:colOff>
      <xdr:row>21</xdr:row>
      <xdr:rowOff>49073</xdr:rowOff>
    </xdr:to>
    <xdr:sp macro="" textlink="">
      <xdr:nvSpPr>
        <xdr:cNvPr id="468" name="円/楕円 467"/>
        <xdr:cNvSpPr/>
      </xdr:nvSpPr>
      <xdr:spPr>
        <a:xfrm>
          <a:off x="16129000" y="35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33850</xdr:rowOff>
    </xdr:from>
    <xdr:ext cx="736600" cy="259045"/>
    <xdr:sp macro="" textlink="">
      <xdr:nvSpPr>
        <xdr:cNvPr id="469" name="テキスト ボックス 468"/>
        <xdr:cNvSpPr txBox="1"/>
      </xdr:nvSpPr>
      <xdr:spPr>
        <a:xfrm>
          <a:off x="15798800" y="36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49784</xdr:rowOff>
    </xdr:from>
    <xdr:to>
      <xdr:col>22</xdr:col>
      <xdr:colOff>254000</xdr:colOff>
      <xdr:row>21</xdr:row>
      <xdr:rowOff>151384</xdr:rowOff>
    </xdr:to>
    <xdr:sp macro="" textlink="">
      <xdr:nvSpPr>
        <xdr:cNvPr id="470" name="円/楕円 469"/>
        <xdr:cNvSpPr/>
      </xdr:nvSpPr>
      <xdr:spPr>
        <a:xfrm>
          <a:off x="15240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136161</xdr:rowOff>
    </xdr:from>
    <xdr:ext cx="762000" cy="259045"/>
    <xdr:sp macro="" textlink="">
      <xdr:nvSpPr>
        <xdr:cNvPr id="471" name="テキスト ボックス 470"/>
        <xdr:cNvSpPr txBox="1"/>
      </xdr:nvSpPr>
      <xdr:spPr>
        <a:xfrm>
          <a:off x="14909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145339</xdr:rowOff>
    </xdr:from>
    <xdr:to>
      <xdr:col>21</xdr:col>
      <xdr:colOff>50800</xdr:colOff>
      <xdr:row>22</xdr:row>
      <xdr:rowOff>75489</xdr:rowOff>
    </xdr:to>
    <xdr:sp macro="" textlink="">
      <xdr:nvSpPr>
        <xdr:cNvPr id="472" name="円/楕円 471"/>
        <xdr:cNvSpPr/>
      </xdr:nvSpPr>
      <xdr:spPr>
        <a:xfrm>
          <a:off x="14351000" y="3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60266</xdr:rowOff>
    </xdr:from>
    <xdr:ext cx="762000" cy="259045"/>
    <xdr:sp macro="" textlink="">
      <xdr:nvSpPr>
        <xdr:cNvPr id="473" name="テキスト ボックス 472"/>
        <xdr:cNvSpPr txBox="1"/>
      </xdr:nvSpPr>
      <xdr:spPr>
        <a:xfrm>
          <a:off x="14020800" y="38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143764</xdr:rowOff>
    </xdr:from>
    <xdr:to>
      <xdr:col>19</xdr:col>
      <xdr:colOff>533400</xdr:colOff>
      <xdr:row>23</xdr:row>
      <xdr:rowOff>73914</xdr:rowOff>
    </xdr:to>
    <xdr:sp macro="" textlink="">
      <xdr:nvSpPr>
        <xdr:cNvPr id="474" name="円/楕円 473"/>
        <xdr:cNvSpPr/>
      </xdr:nvSpPr>
      <xdr:spPr>
        <a:xfrm>
          <a:off x="13462000" y="39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58691</xdr:rowOff>
    </xdr:from>
    <xdr:ext cx="762000" cy="259045"/>
    <xdr:sp macro="" textlink="">
      <xdr:nvSpPr>
        <xdr:cNvPr id="475" name="テキスト ボックス 474"/>
        <xdr:cNvSpPr txBox="1"/>
      </xdr:nvSpPr>
      <xdr:spPr>
        <a:xfrm>
          <a:off x="13131800" y="400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237,550
236,741
305.54
97,232,406
93,818,273
1,323,526
50,674,294
94,138,472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111.9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かかる経常収支比率は、類似団体平均を大きく下回っている。要因としては、民間委託や指定管理の活用、組織・機構の簡素・合理化等を推進していることが挙げられるほか、ごみ処理業務や消防業務等を一部事務組合で行っているという側面もあるため、今後も比率の水準に注視しつつ、第</a:t>
          </a:r>
          <a:r>
            <a:rPr kumimoji="0"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0"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次行財政改革大綱に基づき人事育成の充実、市民との協働の取り組みを通じて、質の高い行政サービスの提供に努めていく。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155575</xdr:rowOff>
    </xdr:from>
    <xdr:to>
      <xdr:col>7</xdr:col>
      <xdr:colOff>15875</xdr:colOff>
      <xdr:row>41</xdr:row>
      <xdr:rowOff>60325</xdr:rowOff>
    </xdr:to>
    <xdr:cxnSp macro="">
      <xdr:nvCxnSpPr>
        <xdr:cNvPr id="63" name="直線コネクタ 62"/>
        <xdr:cNvCxnSpPr/>
      </xdr:nvCxnSpPr>
      <xdr:spPr>
        <a:xfrm flipV="1">
          <a:off x="4826000" y="581342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32402</xdr:rowOff>
    </xdr:from>
    <xdr:ext cx="762000" cy="259045"/>
    <xdr:sp macro="" textlink="">
      <xdr:nvSpPr>
        <xdr:cNvPr id="64"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41</xdr:row>
      <xdr:rowOff>60325</xdr:rowOff>
    </xdr:from>
    <xdr:to>
      <xdr:col>7</xdr:col>
      <xdr:colOff>104775</xdr:colOff>
      <xdr:row>41</xdr:row>
      <xdr:rowOff>60325</xdr:rowOff>
    </xdr:to>
    <xdr:cxnSp macro="">
      <xdr:nvCxnSpPr>
        <xdr:cNvPr id="65" name="直線コネクタ 64"/>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70502</xdr:rowOff>
    </xdr:from>
    <xdr:ext cx="762000" cy="259045"/>
    <xdr:sp macro="" textlink="">
      <xdr:nvSpPr>
        <xdr:cNvPr id="66" name="人件費最大値テキスト"/>
        <xdr:cNvSpPr txBox="1"/>
      </xdr:nvSpPr>
      <xdr:spPr>
        <a:xfrm>
          <a:off x="4914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33</xdr:row>
      <xdr:rowOff>155575</xdr:rowOff>
    </xdr:from>
    <xdr:to>
      <xdr:col>7</xdr:col>
      <xdr:colOff>104775</xdr:colOff>
      <xdr:row>33</xdr:row>
      <xdr:rowOff>155575</xdr:rowOff>
    </xdr:to>
    <xdr:cxnSp macro="">
      <xdr:nvCxnSpPr>
        <xdr:cNvPr id="67" name="直線コネクタ 66"/>
        <xdr:cNvCxnSpPr/>
      </xdr:nvCxnSpPr>
      <xdr:spPr>
        <a:xfrm>
          <a:off x="4737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69850</xdr:rowOff>
    </xdr:from>
    <xdr:to>
      <xdr:col>7</xdr:col>
      <xdr:colOff>15875</xdr:colOff>
      <xdr:row>33</xdr:row>
      <xdr:rowOff>155575</xdr:rowOff>
    </xdr:to>
    <xdr:cxnSp macro="">
      <xdr:nvCxnSpPr>
        <xdr:cNvPr id="68" name="直線コネクタ 67"/>
        <xdr:cNvCxnSpPr/>
      </xdr:nvCxnSpPr>
      <xdr:spPr>
        <a:xfrm>
          <a:off x="3987800" y="57277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57802</xdr:rowOff>
    </xdr:from>
    <xdr:ext cx="762000" cy="259045"/>
    <xdr:sp macro="" textlink="">
      <xdr:nvSpPr>
        <xdr:cNvPr id="69" name="人件費平均値テキスト"/>
        <xdr:cNvSpPr txBox="1"/>
      </xdr:nvSpPr>
      <xdr:spPr>
        <a:xfrm>
          <a:off x="4914900" y="640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85725</xdr:rowOff>
    </xdr:from>
    <xdr:to>
      <xdr:col>7</xdr:col>
      <xdr:colOff>66675</xdr:colOff>
      <xdr:row>38</xdr:row>
      <xdr:rowOff>15875</xdr:rowOff>
    </xdr:to>
    <xdr:sp macro="" textlink="">
      <xdr:nvSpPr>
        <xdr:cNvPr id="70" name="フローチャート : 判断 69"/>
        <xdr:cNvSpPr/>
      </xdr:nvSpPr>
      <xdr:spPr>
        <a:xfrm>
          <a:off x="47752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34</xdr:row>
      <xdr:rowOff>3175</xdr:rowOff>
    </xdr:to>
    <xdr:cxnSp macro="">
      <xdr:nvCxnSpPr>
        <xdr:cNvPr id="71" name="直線コネクタ 70"/>
        <xdr:cNvCxnSpPr/>
      </xdr:nvCxnSpPr>
      <xdr:spPr>
        <a:xfrm flipV="1">
          <a:off x="3098800" y="57277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66675</xdr:rowOff>
    </xdr:from>
    <xdr:to>
      <xdr:col>5</xdr:col>
      <xdr:colOff>600075</xdr:colOff>
      <xdr:row>37</xdr:row>
      <xdr:rowOff>168275</xdr:rowOff>
    </xdr:to>
    <xdr:sp macro="" textlink="">
      <xdr:nvSpPr>
        <xdr:cNvPr id="72" name="フローチャート : 判断 71"/>
        <xdr:cNvSpPr/>
      </xdr:nvSpPr>
      <xdr:spPr>
        <a:xfrm>
          <a:off x="39370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153052</xdr:rowOff>
    </xdr:from>
    <xdr:ext cx="736600" cy="259045"/>
    <xdr:sp macro="" textlink="">
      <xdr:nvSpPr>
        <xdr:cNvPr id="73" name="テキスト ボックス 72"/>
        <xdr:cNvSpPr txBox="1"/>
      </xdr:nvSpPr>
      <xdr:spPr>
        <a:xfrm>
          <a:off x="3606800" y="649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3175</xdr:rowOff>
    </xdr:from>
    <xdr:to>
      <xdr:col>4</xdr:col>
      <xdr:colOff>346075</xdr:colOff>
      <xdr:row>34</xdr:row>
      <xdr:rowOff>88900</xdr:rowOff>
    </xdr:to>
    <xdr:cxnSp macro="">
      <xdr:nvCxnSpPr>
        <xdr:cNvPr id="74" name="直線コネクタ 73"/>
        <xdr:cNvCxnSpPr/>
      </xdr:nvCxnSpPr>
      <xdr:spPr>
        <a:xfrm flipV="1">
          <a:off x="2209800" y="5832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161925</xdr:rowOff>
    </xdr:from>
    <xdr:to>
      <xdr:col>4</xdr:col>
      <xdr:colOff>396875</xdr:colOff>
      <xdr:row>38</xdr:row>
      <xdr:rowOff>92075</xdr:rowOff>
    </xdr:to>
    <xdr:sp macro="" textlink="">
      <xdr:nvSpPr>
        <xdr:cNvPr id="75" name="フローチャート : 判断 74"/>
        <xdr:cNvSpPr/>
      </xdr:nvSpPr>
      <xdr:spPr>
        <a:xfrm>
          <a:off x="3048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76852</xdr:rowOff>
    </xdr:from>
    <xdr:ext cx="762000" cy="259045"/>
    <xdr:sp macro="" textlink="">
      <xdr:nvSpPr>
        <xdr:cNvPr id="76" name="テキスト ボックス 75"/>
        <xdr:cNvSpPr txBox="1"/>
      </xdr:nvSpPr>
      <xdr:spPr>
        <a:xfrm>
          <a:off x="2717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41275</xdr:rowOff>
    </xdr:from>
    <xdr:to>
      <xdr:col>3</xdr:col>
      <xdr:colOff>142875</xdr:colOff>
      <xdr:row>34</xdr:row>
      <xdr:rowOff>88900</xdr:rowOff>
    </xdr:to>
    <xdr:cxnSp macro="">
      <xdr:nvCxnSpPr>
        <xdr:cNvPr id="77" name="直線コネクタ 76"/>
        <xdr:cNvCxnSpPr/>
      </xdr:nvCxnSpPr>
      <xdr:spPr>
        <a:xfrm>
          <a:off x="1320800" y="5870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104775</xdr:rowOff>
    </xdr:from>
    <xdr:to>
      <xdr:col>3</xdr:col>
      <xdr:colOff>193675</xdr:colOff>
      <xdr:row>39</xdr:row>
      <xdr:rowOff>34925</xdr:rowOff>
    </xdr:to>
    <xdr:sp macro="" textlink="">
      <xdr:nvSpPr>
        <xdr:cNvPr id="78" name="フローチャート : 判断 77"/>
        <xdr:cNvSpPr/>
      </xdr:nvSpPr>
      <xdr:spPr>
        <a:xfrm>
          <a:off x="2159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19702</xdr:rowOff>
    </xdr:from>
    <xdr:ext cx="762000" cy="259045"/>
    <xdr:sp macro="" textlink="">
      <xdr:nvSpPr>
        <xdr:cNvPr id="79" name="テキスト ボックス 78"/>
        <xdr:cNvSpPr txBox="1"/>
      </xdr:nvSpPr>
      <xdr:spPr>
        <a:xfrm>
          <a:off x="1828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95250</xdr:rowOff>
    </xdr:from>
    <xdr:to>
      <xdr:col>1</xdr:col>
      <xdr:colOff>676275</xdr:colOff>
      <xdr:row>39</xdr:row>
      <xdr:rowOff>25400</xdr:rowOff>
    </xdr:to>
    <xdr:sp macro="" textlink="">
      <xdr:nvSpPr>
        <xdr:cNvPr id="80" name="フローチャート : 判断 79"/>
        <xdr:cNvSpPr/>
      </xdr:nvSpPr>
      <xdr:spPr>
        <a:xfrm>
          <a:off x="1270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10177</xdr:rowOff>
    </xdr:from>
    <xdr:ext cx="762000" cy="259045"/>
    <xdr:sp macro="" textlink="">
      <xdr:nvSpPr>
        <xdr:cNvPr id="81" name="テキスト ボックス 80"/>
        <xdr:cNvSpPr txBox="1"/>
      </xdr:nvSpPr>
      <xdr:spPr>
        <a:xfrm>
          <a:off x="939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104775</xdr:rowOff>
    </xdr:from>
    <xdr:to>
      <xdr:col>7</xdr:col>
      <xdr:colOff>66675</xdr:colOff>
      <xdr:row>34</xdr:row>
      <xdr:rowOff>34925</xdr:rowOff>
    </xdr:to>
    <xdr:sp macro="" textlink="">
      <xdr:nvSpPr>
        <xdr:cNvPr id="87" name="円/楕円 86"/>
        <xdr:cNvSpPr/>
      </xdr:nvSpPr>
      <xdr:spPr>
        <a:xfrm>
          <a:off x="47752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13352</xdr:rowOff>
    </xdr:from>
    <xdr:ext cx="762000" cy="259045"/>
    <xdr:sp macro="" textlink="">
      <xdr:nvSpPr>
        <xdr:cNvPr id="88" name="人件費該当値テキスト"/>
        <xdr:cNvSpPr txBox="1"/>
      </xdr:nvSpPr>
      <xdr:spPr>
        <a:xfrm>
          <a:off x="4914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19050</xdr:rowOff>
    </xdr:from>
    <xdr:to>
      <xdr:col>5</xdr:col>
      <xdr:colOff>600075</xdr:colOff>
      <xdr:row>33</xdr:row>
      <xdr:rowOff>120650</xdr:rowOff>
    </xdr:to>
    <xdr:sp macro="" textlink="">
      <xdr:nvSpPr>
        <xdr:cNvPr id="89" name="円/楕円 88"/>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130827</xdr:rowOff>
    </xdr:from>
    <xdr:ext cx="736600" cy="259045"/>
    <xdr:sp macro="" textlink="">
      <xdr:nvSpPr>
        <xdr:cNvPr id="90" name="テキスト ボックス 89"/>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123825</xdr:rowOff>
    </xdr:from>
    <xdr:to>
      <xdr:col>4</xdr:col>
      <xdr:colOff>396875</xdr:colOff>
      <xdr:row>34</xdr:row>
      <xdr:rowOff>53975</xdr:rowOff>
    </xdr:to>
    <xdr:sp macro="" textlink="">
      <xdr:nvSpPr>
        <xdr:cNvPr id="91" name="円/楕円 90"/>
        <xdr:cNvSpPr/>
      </xdr:nvSpPr>
      <xdr:spPr>
        <a:xfrm>
          <a:off x="30480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64152</xdr:rowOff>
    </xdr:from>
    <xdr:ext cx="762000" cy="259045"/>
    <xdr:sp macro="" textlink="">
      <xdr:nvSpPr>
        <xdr:cNvPr id="92" name="テキスト ボックス 91"/>
        <xdr:cNvSpPr txBox="1"/>
      </xdr:nvSpPr>
      <xdr:spPr>
        <a:xfrm>
          <a:off x="2717800" y="555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3" name="円/楕円 92"/>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4" name="テキスト ボックス 93"/>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161925</xdr:rowOff>
    </xdr:from>
    <xdr:to>
      <xdr:col>1</xdr:col>
      <xdr:colOff>676275</xdr:colOff>
      <xdr:row>34</xdr:row>
      <xdr:rowOff>92075</xdr:rowOff>
    </xdr:to>
    <xdr:sp macro="" textlink="">
      <xdr:nvSpPr>
        <xdr:cNvPr id="95" name="円/楕円 94"/>
        <xdr:cNvSpPr/>
      </xdr:nvSpPr>
      <xdr:spPr>
        <a:xfrm>
          <a:off x="12700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102252</xdr:rowOff>
    </xdr:from>
    <xdr:ext cx="762000" cy="259045"/>
    <xdr:sp macro="" textlink="">
      <xdr:nvSpPr>
        <xdr:cNvPr id="96" name="テキスト ボックス 95"/>
        <xdr:cNvSpPr txBox="1"/>
      </xdr:nvSpPr>
      <xdr:spPr>
        <a:xfrm>
          <a:off x="939800" y="55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物件費にかかる経常収支比率は類似団体平均を下回る水準で推移している。今後も経常的な経費のスクラップアンドビルドを徹底しながら比率の改善に努めていく。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4" name="直線コネクタ 123"/>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7"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8" name="直線コネクタ 127"/>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44450</xdr:rowOff>
    </xdr:from>
    <xdr:to>
      <xdr:col>24</xdr:col>
      <xdr:colOff>31750</xdr:colOff>
      <xdr:row>15</xdr:row>
      <xdr:rowOff>146050</xdr:rowOff>
    </xdr:to>
    <xdr:cxnSp macro="">
      <xdr:nvCxnSpPr>
        <xdr:cNvPr id="129" name="直線コネクタ 128"/>
        <xdr:cNvCxnSpPr/>
      </xdr:nvCxnSpPr>
      <xdr:spPr>
        <a:xfrm>
          <a:off x="15671800" y="2616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30"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31" name="フローチャート : 判断 130"/>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139700</xdr:rowOff>
    </xdr:from>
    <xdr:to>
      <xdr:col>22</xdr:col>
      <xdr:colOff>565150</xdr:colOff>
      <xdr:row>15</xdr:row>
      <xdr:rowOff>44450</xdr:rowOff>
    </xdr:to>
    <xdr:cxnSp macro="">
      <xdr:nvCxnSpPr>
        <xdr:cNvPr id="132" name="直線コネクタ 131"/>
        <xdr:cNvCxnSpPr/>
      </xdr:nvCxnSpPr>
      <xdr:spPr>
        <a:xfrm>
          <a:off x="14782800" y="254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3" name="フローチャート : 判断 132"/>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4" name="テキスト ボックス 133"/>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76200</xdr:rowOff>
    </xdr:from>
    <xdr:to>
      <xdr:col>21</xdr:col>
      <xdr:colOff>361950</xdr:colOff>
      <xdr:row>14</xdr:row>
      <xdr:rowOff>139700</xdr:rowOff>
    </xdr:to>
    <xdr:cxnSp macro="">
      <xdr:nvCxnSpPr>
        <xdr:cNvPr id="135" name="直線コネクタ 134"/>
        <xdr:cNvCxnSpPr/>
      </xdr:nvCxnSpPr>
      <xdr:spPr>
        <a:xfrm>
          <a:off x="13893800" y="247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6" name="フローチャート : 判断 135"/>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7" name="テキスト ボックス 136"/>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76200</xdr:rowOff>
    </xdr:to>
    <xdr:cxnSp macro="">
      <xdr:nvCxnSpPr>
        <xdr:cNvPr id="138" name="直線コネクタ 137"/>
        <xdr:cNvCxnSpPr/>
      </xdr:nvCxnSpPr>
      <xdr:spPr>
        <a:xfrm>
          <a:off x="13004800" y="242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9" name="フローチャート : 判断 138"/>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40" name="テキスト ボックス 139"/>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41" name="フローチャート : 判断 140"/>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2" name="テキスト ボックス 141"/>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8" name="円/楕円 147"/>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9"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165100</xdr:rowOff>
    </xdr:from>
    <xdr:to>
      <xdr:col>22</xdr:col>
      <xdr:colOff>615950</xdr:colOff>
      <xdr:row>15</xdr:row>
      <xdr:rowOff>95250</xdr:rowOff>
    </xdr:to>
    <xdr:sp macro="" textlink="">
      <xdr:nvSpPr>
        <xdr:cNvPr id="150" name="円/楕円 149"/>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105427</xdr:rowOff>
    </xdr:from>
    <xdr:ext cx="736600" cy="259045"/>
    <xdr:sp macro="" textlink="">
      <xdr:nvSpPr>
        <xdr:cNvPr id="151" name="テキスト ボックス 150"/>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88900</xdr:rowOff>
    </xdr:from>
    <xdr:to>
      <xdr:col>21</xdr:col>
      <xdr:colOff>412750</xdr:colOff>
      <xdr:row>15</xdr:row>
      <xdr:rowOff>19050</xdr:rowOff>
    </xdr:to>
    <xdr:sp macro="" textlink="">
      <xdr:nvSpPr>
        <xdr:cNvPr id="152" name="円/楕円 151"/>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29227</xdr:rowOff>
    </xdr:from>
    <xdr:ext cx="762000" cy="259045"/>
    <xdr:sp macro="" textlink="">
      <xdr:nvSpPr>
        <xdr:cNvPr id="153" name="テキスト ボックス 152"/>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54" name="円/楕円 153"/>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5" name="テキスト ボックス 154"/>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146050</xdr:rowOff>
    </xdr:from>
    <xdr:to>
      <xdr:col>19</xdr:col>
      <xdr:colOff>6350</xdr:colOff>
      <xdr:row>14</xdr:row>
      <xdr:rowOff>76200</xdr:rowOff>
    </xdr:to>
    <xdr:sp macro="" textlink="">
      <xdr:nvSpPr>
        <xdr:cNvPr id="156" name="円/楕円 155"/>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86377</xdr:rowOff>
    </xdr:from>
    <xdr:ext cx="762000" cy="259045"/>
    <xdr:sp macro="" textlink="">
      <xdr:nvSpPr>
        <xdr:cNvPr id="157" name="テキスト ボックス 156"/>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扶助費にかかる経常収支比率は概ね類似団体と同水準で推移している。生活保護費や障害者自立支援等の国の制度に基づいた支出が主なものであるため、今後も国の施策の動向を注視しながら適</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正</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な事業の実施に努めていく</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5" name="直線コネクタ 184"/>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6"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7" name="直線コネクタ 186"/>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8"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9" name="直線コネクタ 188"/>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120650</xdr:rowOff>
    </xdr:to>
    <xdr:cxnSp macro="">
      <xdr:nvCxnSpPr>
        <xdr:cNvPr id="190" name="直線コネクタ 189"/>
        <xdr:cNvCxnSpPr/>
      </xdr:nvCxnSpPr>
      <xdr:spPr>
        <a:xfrm>
          <a:off x="3987800" y="9842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91"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2" name="フローチャート : 判断 191"/>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6350</xdr:rowOff>
    </xdr:from>
    <xdr:to>
      <xdr:col>5</xdr:col>
      <xdr:colOff>549275</xdr:colOff>
      <xdr:row>57</xdr:row>
      <xdr:rowOff>69850</xdr:rowOff>
    </xdr:to>
    <xdr:cxnSp macro="">
      <xdr:nvCxnSpPr>
        <xdr:cNvPr id="193" name="直線コネクタ 192"/>
        <xdr:cNvCxnSpPr/>
      </xdr:nvCxnSpPr>
      <xdr:spPr>
        <a:xfrm>
          <a:off x="3098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4" name="フローチャート :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57</xdr:row>
      <xdr:rowOff>6350</xdr:rowOff>
    </xdr:to>
    <xdr:cxnSp macro="">
      <xdr:nvCxnSpPr>
        <xdr:cNvPr id="196" name="直線コネクタ 195"/>
        <xdr:cNvCxnSpPr/>
      </xdr:nvCxnSpPr>
      <xdr:spPr>
        <a:xfrm>
          <a:off x="2209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7" name="フローチャート : 判断 196"/>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8" name="テキスト ボックス 197"/>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56</xdr:row>
      <xdr:rowOff>139700</xdr:rowOff>
    </xdr:to>
    <xdr:cxnSp macro="">
      <xdr:nvCxnSpPr>
        <xdr:cNvPr id="199" name="直線コネクタ 198"/>
        <xdr:cNvCxnSpPr/>
      </xdr:nvCxnSpPr>
      <xdr:spPr>
        <a:xfrm flipV="1">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200" name="フローチャート : 判断 199"/>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201" name="テキスト ボックス 200"/>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2" name="フローチャート :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3" name="テキスト ボックス 202"/>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9" name="円/楕円 208"/>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10"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127000</xdr:rowOff>
    </xdr:from>
    <xdr:to>
      <xdr:col>4</xdr:col>
      <xdr:colOff>396875</xdr:colOff>
      <xdr:row>57</xdr:row>
      <xdr:rowOff>57150</xdr:rowOff>
    </xdr:to>
    <xdr:sp macro="" textlink="">
      <xdr:nvSpPr>
        <xdr:cNvPr id="213" name="円/楕円 212"/>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214" name="テキスト ボックス 213"/>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5" name="円/楕円 214"/>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216" name="テキスト ボックス 215"/>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7" name="円/楕円 216"/>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8" name="テキスト ボックス 217"/>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にかかる経常収支比率は、類似団体平均を上回る水準で推移している。主な要因は公営企業（非法適）への繰出金が大きいためである。下水道事業における使用料の確保など収入の確保に努めながら、経常的歳出の削減に努めてい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6" name="直線コネクタ 245"/>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7"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8" name="直線コネクタ 247"/>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120650</xdr:rowOff>
    </xdr:from>
    <xdr:to>
      <xdr:col>24</xdr:col>
      <xdr:colOff>31750</xdr:colOff>
      <xdr:row>58</xdr:row>
      <xdr:rowOff>12700</xdr:rowOff>
    </xdr:to>
    <xdr:cxnSp macro="">
      <xdr:nvCxnSpPr>
        <xdr:cNvPr id="251" name="直線コネクタ 250"/>
        <xdr:cNvCxnSpPr/>
      </xdr:nvCxnSpPr>
      <xdr:spPr>
        <a:xfrm flipV="1">
          <a:off x="15671800" y="9893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139700</xdr:rowOff>
    </xdr:from>
    <xdr:to>
      <xdr:col>22</xdr:col>
      <xdr:colOff>565150</xdr:colOff>
      <xdr:row>58</xdr:row>
      <xdr:rowOff>12700</xdr:rowOff>
    </xdr:to>
    <xdr:cxnSp macro="">
      <xdr:nvCxnSpPr>
        <xdr:cNvPr id="254" name="直線コネクタ 253"/>
        <xdr:cNvCxnSpPr/>
      </xdr:nvCxnSpPr>
      <xdr:spPr>
        <a:xfrm>
          <a:off x="14782800" y="9740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5" name="フローチャート :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139700</xdr:rowOff>
    </xdr:from>
    <xdr:to>
      <xdr:col>21</xdr:col>
      <xdr:colOff>361950</xdr:colOff>
      <xdr:row>57</xdr:row>
      <xdr:rowOff>31750</xdr:rowOff>
    </xdr:to>
    <xdr:cxnSp macro="">
      <xdr:nvCxnSpPr>
        <xdr:cNvPr id="257" name="直線コネクタ 256"/>
        <xdr:cNvCxnSpPr/>
      </xdr:nvCxnSpPr>
      <xdr:spPr>
        <a:xfrm flipV="1">
          <a:off x="13893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8" name="フローチャート : 判断 257"/>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9" name="テキスト ボックス 258"/>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76200</xdr:rowOff>
    </xdr:from>
    <xdr:to>
      <xdr:col>20</xdr:col>
      <xdr:colOff>158750</xdr:colOff>
      <xdr:row>57</xdr:row>
      <xdr:rowOff>31750</xdr:rowOff>
    </xdr:to>
    <xdr:cxnSp macro="">
      <xdr:nvCxnSpPr>
        <xdr:cNvPr id="260" name="直線コネクタ 259"/>
        <xdr:cNvCxnSpPr/>
      </xdr:nvCxnSpPr>
      <xdr:spPr>
        <a:xfrm>
          <a:off x="13004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61" name="フローチャート : 判断 260"/>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2" name="テキスト ボックス 261"/>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3" name="フローチャート : 判断 262"/>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4" name="テキスト ボックス 263"/>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69850</xdr:rowOff>
    </xdr:from>
    <xdr:to>
      <xdr:col>24</xdr:col>
      <xdr:colOff>82550</xdr:colOff>
      <xdr:row>58</xdr:row>
      <xdr:rowOff>0</xdr:rowOff>
    </xdr:to>
    <xdr:sp macro="" textlink="">
      <xdr:nvSpPr>
        <xdr:cNvPr id="270" name="円/楕円 269"/>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41927</xdr:rowOff>
    </xdr:from>
    <xdr:ext cx="762000" cy="259045"/>
    <xdr:sp macro="" textlink="">
      <xdr:nvSpPr>
        <xdr:cNvPr id="271" name="その他該当値テキスト"/>
        <xdr:cNvSpPr txBox="1"/>
      </xdr:nvSpPr>
      <xdr:spPr>
        <a:xfrm>
          <a:off x="16598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2" name="円/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88900</xdr:rowOff>
    </xdr:from>
    <xdr:to>
      <xdr:col>21</xdr:col>
      <xdr:colOff>412750</xdr:colOff>
      <xdr:row>57</xdr:row>
      <xdr:rowOff>19050</xdr:rowOff>
    </xdr:to>
    <xdr:sp macro="" textlink="">
      <xdr:nvSpPr>
        <xdr:cNvPr id="274" name="円/楕円 273"/>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3827</xdr:rowOff>
    </xdr:from>
    <xdr:ext cx="762000" cy="259045"/>
    <xdr:sp macro="" textlink="">
      <xdr:nvSpPr>
        <xdr:cNvPr id="275" name="テキスト ボックス 274"/>
        <xdr:cNvSpPr txBox="1"/>
      </xdr:nvSpPr>
      <xdr:spPr>
        <a:xfrm>
          <a:off x="14401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25400</xdr:rowOff>
    </xdr:from>
    <xdr:to>
      <xdr:col>19</xdr:col>
      <xdr:colOff>6350</xdr:colOff>
      <xdr:row>56</xdr:row>
      <xdr:rowOff>127000</xdr:rowOff>
    </xdr:to>
    <xdr:sp macro="" textlink="">
      <xdr:nvSpPr>
        <xdr:cNvPr id="278" name="円/楕円 277"/>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111777</xdr:rowOff>
    </xdr:from>
    <xdr:ext cx="762000" cy="259045"/>
    <xdr:sp macro="" textlink="">
      <xdr:nvSpPr>
        <xdr:cNvPr id="279" name="テキスト ボックス 278"/>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の経常収支比率は、類似団体平均を上回る水準で推移している。主な要因として、ごみ・し尿処理や消防業務等を周辺町村と共同処理しており、一部事務組合負担金が大きいことが挙げられる。今後も一部事務組合における手数料収入等の経常的な収入の確保に努め、負担金の増嵩につながらないよう留意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6" name="直線コネクタ 305"/>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7"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8" name="直線コネクタ 307"/>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9"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10" name="直線コネクタ 309"/>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39</xdr:row>
      <xdr:rowOff>24130</xdr:rowOff>
    </xdr:to>
    <xdr:cxnSp macro="">
      <xdr:nvCxnSpPr>
        <xdr:cNvPr id="311" name="直線コネクタ 310"/>
        <xdr:cNvCxnSpPr/>
      </xdr:nvCxnSpPr>
      <xdr:spPr>
        <a:xfrm>
          <a:off x="15671800" y="6664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12"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3" name="フローチャート : 判断 312"/>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39</xdr:row>
      <xdr:rowOff>54610</xdr:rowOff>
    </xdr:to>
    <xdr:cxnSp macro="">
      <xdr:nvCxnSpPr>
        <xdr:cNvPr id="314" name="直線コネクタ 313"/>
        <xdr:cNvCxnSpPr/>
      </xdr:nvCxnSpPr>
      <xdr:spPr>
        <a:xfrm flipV="1">
          <a:off x="14782800" y="666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5" name="フローチャート :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6" name="テキスト ボックス 315"/>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54610</xdr:rowOff>
    </xdr:from>
    <xdr:to>
      <xdr:col>21</xdr:col>
      <xdr:colOff>361950</xdr:colOff>
      <xdr:row>39</xdr:row>
      <xdr:rowOff>77470</xdr:rowOff>
    </xdr:to>
    <xdr:cxnSp macro="">
      <xdr:nvCxnSpPr>
        <xdr:cNvPr id="317" name="直線コネクタ 316"/>
        <xdr:cNvCxnSpPr/>
      </xdr:nvCxnSpPr>
      <xdr:spPr>
        <a:xfrm flipV="1">
          <a:off x="13893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8" name="フローチャート :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9" name="テキスト ボックス 318"/>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54610</xdr:rowOff>
    </xdr:from>
    <xdr:to>
      <xdr:col>20</xdr:col>
      <xdr:colOff>158750</xdr:colOff>
      <xdr:row>39</xdr:row>
      <xdr:rowOff>77470</xdr:rowOff>
    </xdr:to>
    <xdr:cxnSp macro="">
      <xdr:nvCxnSpPr>
        <xdr:cNvPr id="320" name="直線コネクタ 319"/>
        <xdr:cNvCxnSpPr/>
      </xdr:nvCxnSpPr>
      <xdr:spPr>
        <a:xfrm>
          <a:off x="13004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3" name="フローチャート : 判断 322"/>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24" name="テキスト ボックス 323"/>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30" name="円/楕円 329"/>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31"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32" name="円/楕円 331"/>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33" name="テキスト ボックス 332"/>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3810</xdr:rowOff>
    </xdr:from>
    <xdr:to>
      <xdr:col>21</xdr:col>
      <xdr:colOff>412750</xdr:colOff>
      <xdr:row>39</xdr:row>
      <xdr:rowOff>105410</xdr:rowOff>
    </xdr:to>
    <xdr:sp macro="" textlink="">
      <xdr:nvSpPr>
        <xdr:cNvPr id="334" name="円/楕円 333"/>
        <xdr:cNvSpPr/>
      </xdr:nvSpPr>
      <xdr:spPr>
        <a:xfrm>
          <a:off x="14732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90187</xdr:rowOff>
    </xdr:from>
    <xdr:ext cx="762000" cy="259045"/>
    <xdr:sp macro="" textlink="">
      <xdr:nvSpPr>
        <xdr:cNvPr id="335" name="テキスト ボックス 334"/>
        <xdr:cNvSpPr txBox="1"/>
      </xdr:nvSpPr>
      <xdr:spPr>
        <a:xfrm>
          <a:off x="14401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26670</xdr:rowOff>
    </xdr:from>
    <xdr:to>
      <xdr:col>20</xdr:col>
      <xdr:colOff>209550</xdr:colOff>
      <xdr:row>39</xdr:row>
      <xdr:rowOff>128270</xdr:rowOff>
    </xdr:to>
    <xdr:sp macro="" textlink="">
      <xdr:nvSpPr>
        <xdr:cNvPr id="336" name="円/楕円 335"/>
        <xdr:cNvSpPr/>
      </xdr:nvSpPr>
      <xdr:spPr>
        <a:xfrm>
          <a:off x="13843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113047</xdr:rowOff>
    </xdr:from>
    <xdr:ext cx="762000" cy="259045"/>
    <xdr:sp macro="" textlink="">
      <xdr:nvSpPr>
        <xdr:cNvPr id="337" name="テキスト ボックス 336"/>
        <xdr:cNvSpPr txBox="1"/>
      </xdr:nvSpPr>
      <xdr:spPr>
        <a:xfrm>
          <a:off x="13512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3810</xdr:rowOff>
    </xdr:from>
    <xdr:to>
      <xdr:col>19</xdr:col>
      <xdr:colOff>6350</xdr:colOff>
      <xdr:row>39</xdr:row>
      <xdr:rowOff>105410</xdr:rowOff>
    </xdr:to>
    <xdr:sp macro="" textlink="">
      <xdr:nvSpPr>
        <xdr:cNvPr id="338" name="円/楕円 337"/>
        <xdr:cNvSpPr/>
      </xdr:nvSpPr>
      <xdr:spPr>
        <a:xfrm>
          <a:off x="12954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90187</xdr:rowOff>
    </xdr:from>
    <xdr:ext cx="762000" cy="259045"/>
    <xdr:sp macro="" textlink="">
      <xdr:nvSpPr>
        <xdr:cNvPr id="339" name="テキスト ボックス 338"/>
        <xdr:cNvSpPr txBox="1"/>
      </xdr:nvSpPr>
      <xdr:spPr>
        <a:xfrm>
          <a:off x="12623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公債費にかかる経常収支比率は低減傾向で推移してきているが、類似団体平均を上回る水準となっている。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今後も単年度のプライマリー収支の黒字化を図りながら公債費の縮減に努めていく。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5" name="直線コネクタ 364"/>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8"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9" name="直線コネクタ 368"/>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106426</xdr:rowOff>
    </xdr:to>
    <xdr:cxnSp macro="">
      <xdr:nvCxnSpPr>
        <xdr:cNvPr id="370" name="直線コネクタ 369"/>
        <xdr:cNvCxnSpPr/>
      </xdr:nvCxnSpPr>
      <xdr:spPr>
        <a:xfrm flipV="1">
          <a:off x="3987800" y="13262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71"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2" name="フローチャート : 判断 371"/>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161289</xdr:rowOff>
    </xdr:to>
    <xdr:cxnSp macro="">
      <xdr:nvCxnSpPr>
        <xdr:cNvPr id="373" name="直線コネクタ 372"/>
        <xdr:cNvCxnSpPr/>
      </xdr:nvCxnSpPr>
      <xdr:spPr>
        <a:xfrm flipV="1">
          <a:off x="3098800" y="133080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4" name="フローチャート : 判断 373"/>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5" name="テキスト ボックス 374"/>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8128</xdr:rowOff>
    </xdr:to>
    <xdr:cxnSp macro="">
      <xdr:nvCxnSpPr>
        <xdr:cNvPr id="376" name="直線コネクタ 375"/>
        <xdr:cNvCxnSpPr/>
      </xdr:nvCxnSpPr>
      <xdr:spPr>
        <a:xfrm flipV="1">
          <a:off x="2209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7" name="フローチャート : 判断 376"/>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8" name="テキスト ボックス 377"/>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78</xdr:row>
      <xdr:rowOff>8128</xdr:rowOff>
    </xdr:to>
    <xdr:cxnSp macro="">
      <xdr:nvCxnSpPr>
        <xdr:cNvPr id="379" name="直線コネクタ 378"/>
        <xdr:cNvCxnSpPr/>
      </xdr:nvCxnSpPr>
      <xdr:spPr>
        <a:xfrm>
          <a:off x="1320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0" name="フローチャート : 判断 379"/>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1" name="テキスト ボックス 380"/>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2" name="フローチャート : 判断 381"/>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3" name="テキスト ボックス 382"/>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9" name="円/楕円 388"/>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153433</xdr:rowOff>
    </xdr:from>
    <xdr:ext cx="762000" cy="259045"/>
    <xdr:sp macro="" textlink="">
      <xdr:nvSpPr>
        <xdr:cNvPr id="390" name="公債費該当値テキスト"/>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91" name="円/楕円 390"/>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142003</xdr:rowOff>
    </xdr:from>
    <xdr:ext cx="736600" cy="259045"/>
    <xdr:sp macro="" textlink="">
      <xdr:nvSpPr>
        <xdr:cNvPr id="392" name="テキスト ボックス 391"/>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3" name="円/楕円 392"/>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94" name="テキスト ボックス 393"/>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5" name="円/楕円 394"/>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96" name="テキスト ボックス 395"/>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7" name="円/楕円 396"/>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98" name="テキスト ボックス 397"/>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公債費以外の経常収支比率は類似団体平均を下回っている。今後も公債費以外の経常的収支の改善を図りつつ、全体の経常収支比率を押し上げている公債費の縮減に努めていく。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4" name="直線コネクタ 423"/>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5"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6" name="直線コネクタ 425"/>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7"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8" name="直線コネクタ 427"/>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117856</xdr:rowOff>
    </xdr:to>
    <xdr:cxnSp macro="">
      <xdr:nvCxnSpPr>
        <xdr:cNvPr id="429" name="直線コネクタ 428"/>
        <xdr:cNvCxnSpPr/>
      </xdr:nvCxnSpPr>
      <xdr:spPr>
        <a:xfrm>
          <a:off x="15671800" y="130474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0"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1" name="フローチャート : 判断 430"/>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17272</xdr:rowOff>
    </xdr:to>
    <xdr:cxnSp macro="">
      <xdr:nvCxnSpPr>
        <xdr:cNvPr id="432" name="直線コネクタ 431"/>
        <xdr:cNvCxnSpPr/>
      </xdr:nvCxnSpPr>
      <xdr:spPr>
        <a:xfrm>
          <a:off x="14782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3" name="フローチャート : 判断 432"/>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4" name="テキスト ボックス 433"/>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156718</xdr:rowOff>
    </xdr:from>
    <xdr:to>
      <xdr:col>21</xdr:col>
      <xdr:colOff>361950</xdr:colOff>
      <xdr:row>76</xdr:row>
      <xdr:rowOff>17272</xdr:rowOff>
    </xdr:to>
    <xdr:cxnSp macro="">
      <xdr:nvCxnSpPr>
        <xdr:cNvPr id="435" name="直線コネクタ 434"/>
        <xdr:cNvCxnSpPr/>
      </xdr:nvCxnSpPr>
      <xdr:spPr>
        <a:xfrm flipV="1">
          <a:off x="13893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6" name="フローチャート : 判断 435"/>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7" name="テキスト ボックス 436"/>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76</xdr:row>
      <xdr:rowOff>17272</xdr:rowOff>
    </xdr:to>
    <xdr:cxnSp macro="">
      <xdr:nvCxnSpPr>
        <xdr:cNvPr id="438" name="直線コネクタ 437"/>
        <xdr:cNvCxnSpPr/>
      </xdr:nvCxnSpPr>
      <xdr:spPr>
        <a:xfrm>
          <a:off x="13004800" y="129560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9" name="フローチャート : 判断 438"/>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40" name="テキスト ボックス 439"/>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1" name="フローチャート : 判断 440"/>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2" name="テキスト ボックス 441"/>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48" name="円/楕円 447"/>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49"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137922</xdr:rowOff>
    </xdr:from>
    <xdr:to>
      <xdr:col>22</xdr:col>
      <xdr:colOff>615950</xdr:colOff>
      <xdr:row>76</xdr:row>
      <xdr:rowOff>68072</xdr:rowOff>
    </xdr:to>
    <xdr:sp macro="" textlink="">
      <xdr:nvSpPr>
        <xdr:cNvPr id="450" name="円/楕円 449"/>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78249</xdr:rowOff>
    </xdr:from>
    <xdr:ext cx="736600" cy="259045"/>
    <xdr:sp macro="" textlink="">
      <xdr:nvSpPr>
        <xdr:cNvPr id="451" name="テキスト ボックス 450"/>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2" name="円/楕円 451"/>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3" name="テキスト ボックス 452"/>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137922</xdr:rowOff>
    </xdr:from>
    <xdr:to>
      <xdr:col>20</xdr:col>
      <xdr:colOff>209550</xdr:colOff>
      <xdr:row>76</xdr:row>
      <xdr:rowOff>68072</xdr:rowOff>
    </xdr:to>
    <xdr:sp macro="" textlink="">
      <xdr:nvSpPr>
        <xdr:cNvPr id="454" name="円/楕円 453"/>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78249</xdr:rowOff>
    </xdr:from>
    <xdr:ext cx="762000" cy="259045"/>
    <xdr:sp macro="" textlink="">
      <xdr:nvSpPr>
        <xdr:cNvPr id="455" name="テキスト ボックス 454"/>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56" name="円/楕円 455"/>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57" name="テキスト ボックス 456"/>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青森県八戸市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14376</xdr:rowOff>
    </xdr:from>
    <xdr:to>
      <xdr:col>4</xdr:col>
      <xdr:colOff>1117600</xdr:colOff>
      <xdr:row>18</xdr:row>
      <xdr:rowOff>104935</xdr:rowOff>
    </xdr:to>
    <xdr:cxnSp macro="">
      <xdr:nvCxnSpPr>
        <xdr:cNvPr id="52" name="直線コネクタ 51"/>
        <xdr:cNvCxnSpPr/>
      </xdr:nvCxnSpPr>
      <xdr:spPr bwMode="auto">
        <a:xfrm flipV="1">
          <a:off x="5003800" y="3148101"/>
          <a:ext cx="647700" cy="9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18295</xdr:rowOff>
    </xdr:from>
    <xdr:to>
      <xdr:col>4</xdr:col>
      <xdr:colOff>469900</xdr:colOff>
      <xdr:row>18</xdr:row>
      <xdr:rowOff>104935</xdr:rowOff>
    </xdr:to>
    <xdr:cxnSp macro="">
      <xdr:nvCxnSpPr>
        <xdr:cNvPr id="55" name="直線コネクタ 54"/>
        <xdr:cNvCxnSpPr/>
      </xdr:nvCxnSpPr>
      <xdr:spPr bwMode="auto">
        <a:xfrm>
          <a:off x="4305300" y="3152020"/>
          <a:ext cx="698500" cy="86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112936</xdr:rowOff>
    </xdr:from>
    <xdr:to>
      <xdr:col>3</xdr:col>
      <xdr:colOff>904875</xdr:colOff>
      <xdr:row>18</xdr:row>
      <xdr:rowOff>18295</xdr:rowOff>
    </xdr:to>
    <xdr:cxnSp macro="">
      <xdr:nvCxnSpPr>
        <xdr:cNvPr id="58" name="直線コネクタ 57"/>
        <xdr:cNvCxnSpPr/>
      </xdr:nvCxnSpPr>
      <xdr:spPr bwMode="auto">
        <a:xfrm>
          <a:off x="3606800" y="3075211"/>
          <a:ext cx="698500" cy="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112936</xdr:rowOff>
    </xdr:from>
    <xdr:to>
      <xdr:col>3</xdr:col>
      <xdr:colOff>206375</xdr:colOff>
      <xdr:row>17</xdr:row>
      <xdr:rowOff>134391</xdr:rowOff>
    </xdr:to>
    <xdr:cxnSp macro="">
      <xdr:nvCxnSpPr>
        <xdr:cNvPr id="61" name="直線コネクタ 60"/>
        <xdr:cNvCxnSpPr/>
      </xdr:nvCxnSpPr>
      <xdr:spPr bwMode="auto">
        <a:xfrm flipV="1">
          <a:off x="2908300" y="3075211"/>
          <a:ext cx="698500" cy="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135026</xdr:rowOff>
    </xdr:from>
    <xdr:to>
      <xdr:col>5</xdr:col>
      <xdr:colOff>34925</xdr:colOff>
      <xdr:row>18</xdr:row>
      <xdr:rowOff>65176</xdr:rowOff>
    </xdr:to>
    <xdr:sp macro="" textlink="">
      <xdr:nvSpPr>
        <xdr:cNvPr id="71" name="円/楕円 70"/>
        <xdr:cNvSpPr/>
      </xdr:nvSpPr>
      <xdr:spPr bwMode="auto">
        <a:xfrm>
          <a:off x="5600700" y="3097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107103</xdr:rowOff>
    </xdr:from>
    <xdr:ext cx="762000" cy="259045"/>
    <xdr:sp macro="" textlink="">
      <xdr:nvSpPr>
        <xdr:cNvPr id="72" name="人口1人当たり決算額の推移該当値テキスト130"/>
        <xdr:cNvSpPr txBox="1"/>
      </xdr:nvSpPr>
      <xdr:spPr>
        <a:xfrm>
          <a:off x="5740400" y="306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54135</xdr:rowOff>
    </xdr:from>
    <xdr:to>
      <xdr:col>4</xdr:col>
      <xdr:colOff>520700</xdr:colOff>
      <xdr:row>18</xdr:row>
      <xdr:rowOff>155735</xdr:rowOff>
    </xdr:to>
    <xdr:sp macro="" textlink="">
      <xdr:nvSpPr>
        <xdr:cNvPr id="73" name="円/楕円 72"/>
        <xdr:cNvSpPr/>
      </xdr:nvSpPr>
      <xdr:spPr bwMode="auto">
        <a:xfrm>
          <a:off x="4953000" y="318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140512</xdr:rowOff>
    </xdr:from>
    <xdr:ext cx="736600" cy="259045"/>
    <xdr:sp macro="" textlink="">
      <xdr:nvSpPr>
        <xdr:cNvPr id="74" name="テキスト ボックス 73"/>
        <xdr:cNvSpPr txBox="1"/>
      </xdr:nvSpPr>
      <xdr:spPr>
        <a:xfrm>
          <a:off x="4622800" y="327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138945</xdr:rowOff>
    </xdr:from>
    <xdr:to>
      <xdr:col>3</xdr:col>
      <xdr:colOff>955675</xdr:colOff>
      <xdr:row>18</xdr:row>
      <xdr:rowOff>69095</xdr:rowOff>
    </xdr:to>
    <xdr:sp macro="" textlink="">
      <xdr:nvSpPr>
        <xdr:cNvPr id="75" name="円/楕円 74"/>
        <xdr:cNvSpPr/>
      </xdr:nvSpPr>
      <xdr:spPr bwMode="auto">
        <a:xfrm>
          <a:off x="4254500" y="310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53872</xdr:rowOff>
    </xdr:from>
    <xdr:ext cx="762000" cy="259045"/>
    <xdr:sp macro="" textlink="">
      <xdr:nvSpPr>
        <xdr:cNvPr id="76" name="テキスト ボックス 75"/>
        <xdr:cNvSpPr txBox="1"/>
      </xdr:nvSpPr>
      <xdr:spPr>
        <a:xfrm>
          <a:off x="3924300" y="31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62136</xdr:rowOff>
    </xdr:from>
    <xdr:to>
      <xdr:col>3</xdr:col>
      <xdr:colOff>257175</xdr:colOff>
      <xdr:row>17</xdr:row>
      <xdr:rowOff>163736</xdr:rowOff>
    </xdr:to>
    <xdr:sp macro="" textlink="">
      <xdr:nvSpPr>
        <xdr:cNvPr id="77" name="円/楕円 76"/>
        <xdr:cNvSpPr/>
      </xdr:nvSpPr>
      <xdr:spPr bwMode="auto">
        <a:xfrm>
          <a:off x="3556000" y="302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148513</xdr:rowOff>
    </xdr:from>
    <xdr:ext cx="762000" cy="259045"/>
    <xdr:sp macro="" textlink="">
      <xdr:nvSpPr>
        <xdr:cNvPr id="78" name="テキスト ボックス 77"/>
        <xdr:cNvSpPr txBox="1"/>
      </xdr:nvSpPr>
      <xdr:spPr>
        <a:xfrm>
          <a:off x="3225800" y="311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83591</xdr:rowOff>
    </xdr:from>
    <xdr:to>
      <xdr:col>2</xdr:col>
      <xdr:colOff>692150</xdr:colOff>
      <xdr:row>18</xdr:row>
      <xdr:rowOff>13741</xdr:rowOff>
    </xdr:to>
    <xdr:sp macro="" textlink="">
      <xdr:nvSpPr>
        <xdr:cNvPr id="79" name="円/楕円 78"/>
        <xdr:cNvSpPr/>
      </xdr:nvSpPr>
      <xdr:spPr bwMode="auto">
        <a:xfrm>
          <a:off x="2857500" y="304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169968</xdr:rowOff>
    </xdr:from>
    <xdr:ext cx="762000" cy="259045"/>
    <xdr:sp macro="" textlink="">
      <xdr:nvSpPr>
        <xdr:cNvPr id="80" name="テキスト ボックス 79"/>
        <xdr:cNvSpPr txBox="1"/>
      </xdr:nvSpPr>
      <xdr:spPr>
        <a:xfrm>
          <a:off x="2527300" y="31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264389</xdr:rowOff>
    </xdr:from>
    <xdr:to>
      <xdr:col>4</xdr:col>
      <xdr:colOff>1117600</xdr:colOff>
      <xdr:row>34</xdr:row>
      <xdr:rowOff>317815</xdr:rowOff>
    </xdr:to>
    <xdr:cxnSp macro="">
      <xdr:nvCxnSpPr>
        <xdr:cNvPr id="115" name="直線コネクタ 114"/>
        <xdr:cNvCxnSpPr/>
      </xdr:nvCxnSpPr>
      <xdr:spPr bwMode="auto">
        <a:xfrm>
          <a:off x="5003800" y="6531839"/>
          <a:ext cx="647700" cy="53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260320</xdr:rowOff>
    </xdr:from>
    <xdr:ext cx="762000" cy="259045"/>
    <xdr:sp macro="" textlink="">
      <xdr:nvSpPr>
        <xdr:cNvPr id="116"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196919</xdr:rowOff>
    </xdr:from>
    <xdr:to>
      <xdr:col>4</xdr:col>
      <xdr:colOff>469900</xdr:colOff>
      <xdr:row>34</xdr:row>
      <xdr:rowOff>264389</xdr:rowOff>
    </xdr:to>
    <xdr:cxnSp macro="">
      <xdr:nvCxnSpPr>
        <xdr:cNvPr id="118" name="直線コネクタ 117"/>
        <xdr:cNvCxnSpPr/>
      </xdr:nvCxnSpPr>
      <xdr:spPr bwMode="auto">
        <a:xfrm>
          <a:off x="4305300" y="6464369"/>
          <a:ext cx="698500" cy="6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20" name="テキスト ボックス 119"/>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157012</xdr:rowOff>
    </xdr:from>
    <xdr:to>
      <xdr:col>3</xdr:col>
      <xdr:colOff>904875</xdr:colOff>
      <xdr:row>34</xdr:row>
      <xdr:rowOff>196919</xdr:rowOff>
    </xdr:to>
    <xdr:cxnSp macro="">
      <xdr:nvCxnSpPr>
        <xdr:cNvPr id="121" name="直線コネクタ 120"/>
        <xdr:cNvCxnSpPr/>
      </xdr:nvCxnSpPr>
      <xdr:spPr bwMode="auto">
        <a:xfrm>
          <a:off x="3606800" y="6424462"/>
          <a:ext cx="698500" cy="3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140585</xdr:rowOff>
    </xdr:from>
    <xdr:to>
      <xdr:col>3</xdr:col>
      <xdr:colOff>206375</xdr:colOff>
      <xdr:row>34</xdr:row>
      <xdr:rowOff>157012</xdr:rowOff>
    </xdr:to>
    <xdr:cxnSp macro="">
      <xdr:nvCxnSpPr>
        <xdr:cNvPr id="124" name="直線コネクタ 123"/>
        <xdr:cNvCxnSpPr/>
      </xdr:nvCxnSpPr>
      <xdr:spPr bwMode="auto">
        <a:xfrm>
          <a:off x="2908300" y="6408035"/>
          <a:ext cx="6985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267015</xdr:rowOff>
    </xdr:from>
    <xdr:to>
      <xdr:col>5</xdr:col>
      <xdr:colOff>34925</xdr:colOff>
      <xdr:row>35</xdr:row>
      <xdr:rowOff>25715</xdr:rowOff>
    </xdr:to>
    <xdr:sp macro="" textlink="">
      <xdr:nvSpPr>
        <xdr:cNvPr id="134" name="円/楕円 133"/>
        <xdr:cNvSpPr/>
      </xdr:nvSpPr>
      <xdr:spPr bwMode="auto">
        <a:xfrm>
          <a:off x="5600700" y="653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112093</xdr:rowOff>
    </xdr:from>
    <xdr:ext cx="762000" cy="259045"/>
    <xdr:sp macro="" textlink="">
      <xdr:nvSpPr>
        <xdr:cNvPr id="135" name="人口1人当たり決算額の推移該当値テキスト445"/>
        <xdr:cNvSpPr txBox="1"/>
      </xdr:nvSpPr>
      <xdr:spPr>
        <a:xfrm>
          <a:off x="5740400" y="63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213589</xdr:rowOff>
    </xdr:from>
    <xdr:to>
      <xdr:col>4</xdr:col>
      <xdr:colOff>520700</xdr:colOff>
      <xdr:row>34</xdr:row>
      <xdr:rowOff>315189</xdr:rowOff>
    </xdr:to>
    <xdr:sp macro="" textlink="">
      <xdr:nvSpPr>
        <xdr:cNvPr id="136" name="円/楕円 135"/>
        <xdr:cNvSpPr/>
      </xdr:nvSpPr>
      <xdr:spPr bwMode="auto">
        <a:xfrm>
          <a:off x="4953000" y="648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325366</xdr:rowOff>
    </xdr:from>
    <xdr:ext cx="736600" cy="259045"/>
    <xdr:sp macro="" textlink="">
      <xdr:nvSpPr>
        <xdr:cNvPr id="137" name="テキスト ボックス 136"/>
        <xdr:cNvSpPr txBox="1"/>
      </xdr:nvSpPr>
      <xdr:spPr>
        <a:xfrm>
          <a:off x="4622800" y="624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146119</xdr:rowOff>
    </xdr:from>
    <xdr:to>
      <xdr:col>3</xdr:col>
      <xdr:colOff>955675</xdr:colOff>
      <xdr:row>34</xdr:row>
      <xdr:rowOff>247719</xdr:rowOff>
    </xdr:to>
    <xdr:sp macro="" textlink="">
      <xdr:nvSpPr>
        <xdr:cNvPr id="138" name="円/楕円 137"/>
        <xdr:cNvSpPr/>
      </xdr:nvSpPr>
      <xdr:spPr bwMode="auto">
        <a:xfrm>
          <a:off x="4254500" y="641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257896</xdr:rowOff>
    </xdr:from>
    <xdr:ext cx="762000" cy="259045"/>
    <xdr:sp macro="" textlink="">
      <xdr:nvSpPr>
        <xdr:cNvPr id="139" name="テキスト ボックス 138"/>
        <xdr:cNvSpPr txBox="1"/>
      </xdr:nvSpPr>
      <xdr:spPr>
        <a:xfrm>
          <a:off x="3924300" y="618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106212</xdr:rowOff>
    </xdr:from>
    <xdr:to>
      <xdr:col>3</xdr:col>
      <xdr:colOff>257175</xdr:colOff>
      <xdr:row>34</xdr:row>
      <xdr:rowOff>207812</xdr:rowOff>
    </xdr:to>
    <xdr:sp macro="" textlink="">
      <xdr:nvSpPr>
        <xdr:cNvPr id="140" name="円/楕円 139"/>
        <xdr:cNvSpPr/>
      </xdr:nvSpPr>
      <xdr:spPr bwMode="auto">
        <a:xfrm>
          <a:off x="3556000" y="637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217989</xdr:rowOff>
    </xdr:from>
    <xdr:ext cx="762000" cy="259045"/>
    <xdr:sp macro="" textlink="">
      <xdr:nvSpPr>
        <xdr:cNvPr id="141" name="テキスト ボックス 140"/>
        <xdr:cNvSpPr txBox="1"/>
      </xdr:nvSpPr>
      <xdr:spPr>
        <a:xfrm>
          <a:off x="3225800" y="614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89785</xdr:rowOff>
    </xdr:from>
    <xdr:to>
      <xdr:col>2</xdr:col>
      <xdr:colOff>692150</xdr:colOff>
      <xdr:row>34</xdr:row>
      <xdr:rowOff>191385</xdr:rowOff>
    </xdr:to>
    <xdr:sp macro="" textlink="">
      <xdr:nvSpPr>
        <xdr:cNvPr id="142" name="円/楕円 141"/>
        <xdr:cNvSpPr/>
      </xdr:nvSpPr>
      <xdr:spPr bwMode="auto">
        <a:xfrm>
          <a:off x="2857500" y="635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201562</xdr:rowOff>
    </xdr:from>
    <xdr:ext cx="762000" cy="259045"/>
    <xdr:sp macro="" textlink="">
      <xdr:nvSpPr>
        <xdr:cNvPr id="143" name="テキスト ボックス 142"/>
        <xdr:cNvSpPr txBox="1"/>
      </xdr:nvSpPr>
      <xdr:spPr>
        <a:xfrm>
          <a:off x="2527300" y="612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財政調整基金残高の標準財政規模比は増加傾向にある</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が、実質収支額の標準財政規模比は前年度より減少した</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年度は両方合わせて</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11.05</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％と、ある程度の規模は確保しているところであるが、今後も健全な財政運営に努め</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ていく</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年度以降、市民病院事業会計の赤字は解消され、平成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年度からは黒字に転化している。</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自動車運送</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年度以降、自動車運送事業経営健全化計画に基づき、着実に</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赤字を</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させ、解消</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ところで</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全体として黒字額</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は横ばいに推移しており、</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今後も連結ベースでの財政健全化に努めていく。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普通会計の元利償還金は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横ばいの水準</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にあるものの、組合等が起した地方債の元利償還金に対する負担金等は減少しており、元利償還金等全体は緩やかな減少傾向。</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一方、交付税</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入公債費は高い水準であるため、実質公債費比率の分子は減少しており、実質的な公債費負担は軽減される傾向にある。</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今後も適切な起債管理を行い、安定的な財政運営に努め</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ていく</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年々減少傾向</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同様に</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債務負担行為に基づく支出予定額、公営企業債等繰入見込額、退職手当負担見込額</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についても</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減少傾向であ</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るため</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、将来負担額全体</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としても</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さら</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に、基準財政需要額算入見込額、充当可能基金</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はともに</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増加傾向にあり、将来負担比率の分子</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引き下げているため、将来負担比率</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についても</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今後も適正な債務管理を行うとともに、可能な限り充当可能基金の増加に努め、将来世代の負担が過大にならないよう、安定した財政</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97232406</v>
      </c>
      <c r="BO4" s="349"/>
      <c r="BP4" s="349"/>
      <c r="BQ4" s="349"/>
      <c r="BR4" s="349"/>
      <c r="BS4" s="349"/>
      <c r="BT4" s="349"/>
      <c r="BU4" s="350"/>
      <c r="BV4" s="348">
        <v>98398119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2.6</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93818273</v>
      </c>
      <c r="BO5" s="386"/>
      <c r="BP5" s="386"/>
      <c r="BQ5" s="386"/>
      <c r="BR5" s="386"/>
      <c r="BS5" s="386"/>
      <c r="BT5" s="386"/>
      <c r="BU5" s="387"/>
      <c r="BV5" s="385">
        <v>94966606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89.7</v>
      </c>
      <c r="CU5" s="383"/>
      <c r="CV5" s="383"/>
      <c r="CW5" s="383"/>
      <c r="CX5" s="383"/>
      <c r="CY5" s="383"/>
      <c r="CZ5" s="383"/>
      <c r="DA5" s="384"/>
      <c r="DB5" s="382">
        <v>88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3414133</v>
      </c>
      <c r="BO6" s="386"/>
      <c r="BP6" s="386"/>
      <c r="BQ6" s="386"/>
      <c r="BR6" s="386"/>
      <c r="BS6" s="386"/>
      <c r="BT6" s="386"/>
      <c r="BU6" s="387"/>
      <c r="BV6" s="385">
        <v>3431513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97.8</v>
      </c>
      <c r="CU6" s="423"/>
      <c r="CV6" s="423"/>
      <c r="CW6" s="423"/>
      <c r="CX6" s="423"/>
      <c r="CY6" s="423"/>
      <c r="CZ6" s="423"/>
      <c r="DA6" s="424"/>
      <c r="DB6" s="422">
        <v>96.5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2090607</v>
      </c>
      <c r="BO7" s="386"/>
      <c r="BP7" s="386"/>
      <c r="BQ7" s="386"/>
      <c r="BR7" s="386"/>
      <c r="BS7" s="386"/>
      <c r="BT7" s="386"/>
      <c r="BU7" s="387"/>
      <c r="BV7" s="385">
        <v>1386566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50674294</v>
      </c>
      <c r="CU7" s="386"/>
      <c r="CV7" s="386"/>
      <c r="CW7" s="386"/>
      <c r="CX7" s="386"/>
      <c r="CY7" s="386"/>
      <c r="CZ7" s="386"/>
      <c r="DA7" s="387"/>
      <c r="DB7" s="385">
        <v>50984964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1323526</v>
      </c>
      <c r="BO8" s="386"/>
      <c r="BP8" s="386"/>
      <c r="BQ8" s="386"/>
      <c r="BR8" s="386"/>
      <c r="BS8" s="386"/>
      <c r="BT8" s="386"/>
      <c r="BU8" s="387"/>
      <c r="BV8" s="385">
        <v>2044947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0.65</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237615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-721421</v>
      </c>
      <c r="BO9" s="386"/>
      <c r="BP9" s="386"/>
      <c r="BQ9" s="386"/>
      <c r="BR9" s="386"/>
      <c r="BS9" s="386"/>
      <c r="BT9" s="386"/>
      <c r="BU9" s="387"/>
      <c r="BV9" s="385">
        <v>-643182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15.1</v>
      </c>
      <c r="CU9" s="383"/>
      <c r="CV9" s="383"/>
      <c r="CW9" s="383"/>
      <c r="CX9" s="383"/>
      <c r="CY9" s="383"/>
      <c r="CZ9" s="383"/>
      <c r="DA9" s="384"/>
      <c r="DB9" s="382">
        <v>15.6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244700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902047</v>
      </c>
      <c r="BO10" s="386"/>
      <c r="BP10" s="386"/>
      <c r="BQ10" s="386"/>
      <c r="BR10" s="386"/>
      <c r="BS10" s="386"/>
      <c r="BT10" s="386"/>
      <c r="BU10" s="387"/>
      <c r="BV10" s="385">
        <v>1201789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53400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237550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750000</v>
      </c>
      <c r="BO12" s="386"/>
      <c r="BP12" s="386"/>
      <c r="BQ12" s="386"/>
      <c r="BR12" s="386"/>
      <c r="BS12" s="386"/>
      <c r="BT12" s="386"/>
      <c r="BU12" s="387"/>
      <c r="BV12" s="385">
        <v>750000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236741</v>
      </c>
      <c r="S13" s="467"/>
      <c r="T13" s="467"/>
      <c r="U13" s="467"/>
      <c r="V13" s="468"/>
      <c r="W13" s="401" t="s">
        <v>123</v>
      </c>
      <c r="X13" s="402"/>
      <c r="Y13" s="402"/>
      <c r="Z13" s="402"/>
      <c r="AA13" s="402"/>
      <c r="AB13" s="392"/>
      <c r="AC13" s="436">
        <v>3926</v>
      </c>
      <c r="AD13" s="437"/>
      <c r="AE13" s="437"/>
      <c r="AF13" s="437"/>
      <c r="AG13" s="476"/>
      <c r="AH13" s="436">
        <v>4723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-569374</v>
      </c>
      <c r="BO13" s="386"/>
      <c r="BP13" s="386"/>
      <c r="BQ13" s="386"/>
      <c r="BR13" s="386"/>
      <c r="BS13" s="386"/>
      <c r="BT13" s="386"/>
      <c r="BU13" s="387"/>
      <c r="BV13" s="385">
        <v>-137993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13.2</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238867</v>
      </c>
      <c r="S14" s="467"/>
      <c r="T14" s="467"/>
      <c r="U14" s="467"/>
      <c r="V14" s="468"/>
      <c r="W14" s="375"/>
      <c r="X14" s="376"/>
      <c r="Y14" s="376"/>
      <c r="Z14" s="376"/>
      <c r="AA14" s="376"/>
      <c r="AB14" s="365"/>
      <c r="AC14" s="469">
        <v>3.7</v>
      </c>
      <c r="AD14" s="470"/>
      <c r="AE14" s="470"/>
      <c r="AF14" s="470"/>
      <c r="AG14" s="471"/>
      <c r="AH14" s="469">
        <v>4.2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111.9</v>
      </c>
      <c r="CU14" s="481"/>
      <c r="CV14" s="481"/>
      <c r="CW14" s="481"/>
      <c r="CX14" s="481"/>
      <c r="CY14" s="481"/>
      <c r="CZ14" s="481"/>
      <c r="DA14" s="482"/>
      <c r="DB14" s="480">
        <v>118.9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238124</v>
      </c>
      <c r="S15" s="467"/>
      <c r="T15" s="467"/>
      <c r="U15" s="467"/>
      <c r="V15" s="468"/>
      <c r="W15" s="401" t="s">
        <v>130</v>
      </c>
      <c r="X15" s="402"/>
      <c r="Y15" s="402"/>
      <c r="Z15" s="402"/>
      <c r="AA15" s="402"/>
      <c r="AB15" s="392"/>
      <c r="AC15" s="436">
        <v>24456</v>
      </c>
      <c r="AD15" s="437"/>
      <c r="AE15" s="437"/>
      <c r="AF15" s="437"/>
      <c r="AG15" s="476"/>
      <c r="AH15" s="436">
        <v>26991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25020149</v>
      </c>
      <c r="BO15" s="349"/>
      <c r="BP15" s="349"/>
      <c r="BQ15" s="349"/>
      <c r="BR15" s="349"/>
      <c r="BS15" s="349"/>
      <c r="BT15" s="349"/>
      <c r="BU15" s="350"/>
      <c r="BV15" s="348">
        <v>24975463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23.1</v>
      </c>
      <c r="AD16" s="470"/>
      <c r="AE16" s="470"/>
      <c r="AF16" s="470"/>
      <c r="AG16" s="471"/>
      <c r="AH16" s="469">
        <v>23.8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38304819</v>
      </c>
      <c r="BO16" s="386"/>
      <c r="BP16" s="386"/>
      <c r="BQ16" s="386"/>
      <c r="BR16" s="386"/>
      <c r="BS16" s="386"/>
      <c r="BT16" s="386"/>
      <c r="BU16" s="387"/>
      <c r="BV16" s="385">
        <v>38143080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77412</v>
      </c>
      <c r="AD17" s="437"/>
      <c r="AE17" s="437"/>
      <c r="AF17" s="437"/>
      <c r="AG17" s="476"/>
      <c r="AH17" s="436">
        <v>81178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32337900</v>
      </c>
      <c r="BO17" s="386"/>
      <c r="BP17" s="386"/>
      <c r="BQ17" s="386"/>
      <c r="BR17" s="386"/>
      <c r="BS17" s="386"/>
      <c r="BT17" s="386"/>
      <c r="BU17" s="387"/>
      <c r="BV17" s="385">
        <v>32408899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305.54000000000002</v>
      </c>
      <c r="M18" s="498"/>
      <c r="N18" s="498"/>
      <c r="O18" s="498"/>
      <c r="P18" s="498"/>
      <c r="Q18" s="498"/>
      <c r="R18" s="499"/>
      <c r="S18" s="499"/>
      <c r="T18" s="499"/>
      <c r="U18" s="499"/>
      <c r="V18" s="500"/>
      <c r="W18" s="403"/>
      <c r="X18" s="404"/>
      <c r="Y18" s="404"/>
      <c r="Z18" s="404"/>
      <c r="AA18" s="404"/>
      <c r="AB18" s="395"/>
      <c r="AC18" s="501">
        <v>73.2</v>
      </c>
      <c r="AD18" s="502"/>
      <c r="AE18" s="502"/>
      <c r="AF18" s="502"/>
      <c r="AG18" s="503"/>
      <c r="AH18" s="501">
        <v>71.599999999999994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47725024</v>
      </c>
      <c r="BO18" s="386"/>
      <c r="BP18" s="386"/>
      <c r="BQ18" s="386"/>
      <c r="BR18" s="386"/>
      <c r="BS18" s="386"/>
      <c r="BT18" s="386"/>
      <c r="BU18" s="387"/>
      <c r="BV18" s="385">
        <v>46669510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778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61675905</v>
      </c>
      <c r="BO19" s="386"/>
      <c r="BP19" s="386"/>
      <c r="BQ19" s="386"/>
      <c r="BR19" s="386"/>
      <c r="BS19" s="386"/>
      <c r="BT19" s="386"/>
      <c r="BU19" s="387"/>
      <c r="BV19" s="385">
        <v>61858601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91917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94138472</v>
      </c>
      <c r="BO23" s="386"/>
      <c r="BP23" s="386"/>
      <c r="BQ23" s="386"/>
      <c r="BR23" s="386"/>
      <c r="BS23" s="386"/>
      <c r="BT23" s="386"/>
      <c r="BU23" s="387"/>
      <c r="BV23" s="385">
        <v>95767765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10210</v>
      </c>
      <c r="R24" s="437"/>
      <c r="S24" s="437"/>
      <c r="T24" s="437"/>
      <c r="U24" s="437"/>
      <c r="V24" s="476"/>
      <c r="W24" s="531"/>
      <c r="X24" s="519"/>
      <c r="Y24" s="520"/>
      <c r="Z24" s="435" t="s">
        <v>153</v>
      </c>
      <c r="AA24" s="415"/>
      <c r="AB24" s="415"/>
      <c r="AC24" s="415"/>
      <c r="AD24" s="415"/>
      <c r="AE24" s="415"/>
      <c r="AF24" s="415"/>
      <c r="AG24" s="416"/>
      <c r="AH24" s="436">
        <v>1130</v>
      </c>
      <c r="AI24" s="437"/>
      <c r="AJ24" s="437"/>
      <c r="AK24" s="437"/>
      <c r="AL24" s="476"/>
      <c r="AM24" s="436">
        <v>3496220</v>
      </c>
      <c r="AN24" s="437"/>
      <c r="AO24" s="437"/>
      <c r="AP24" s="437"/>
      <c r="AQ24" s="437"/>
      <c r="AR24" s="476"/>
      <c r="AS24" s="436">
        <v>3094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61625970</v>
      </c>
      <c r="BO24" s="386"/>
      <c r="BP24" s="386"/>
      <c r="BQ24" s="386"/>
      <c r="BR24" s="386"/>
      <c r="BS24" s="386"/>
      <c r="BT24" s="386"/>
      <c r="BU24" s="387"/>
      <c r="BV24" s="385">
        <v>62310659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8230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9866222</v>
      </c>
      <c r="BO25" s="349"/>
      <c r="BP25" s="349"/>
      <c r="BQ25" s="349"/>
      <c r="BR25" s="349"/>
      <c r="BS25" s="349"/>
      <c r="BT25" s="349"/>
      <c r="BU25" s="350"/>
      <c r="BV25" s="348">
        <v>8856062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7010</v>
      </c>
      <c r="R26" s="437"/>
      <c r="S26" s="437"/>
      <c r="T26" s="437"/>
      <c r="U26" s="437"/>
      <c r="V26" s="476"/>
      <c r="W26" s="531"/>
      <c r="X26" s="519"/>
      <c r="Y26" s="520"/>
      <c r="Z26" s="435" t="s">
        <v>159</v>
      </c>
      <c r="AA26" s="541"/>
      <c r="AB26" s="541"/>
      <c r="AC26" s="541"/>
      <c r="AD26" s="541"/>
      <c r="AE26" s="541"/>
      <c r="AF26" s="541"/>
      <c r="AG26" s="542"/>
      <c r="AH26" s="436">
        <v>133</v>
      </c>
      <c r="AI26" s="437"/>
      <c r="AJ26" s="437"/>
      <c r="AK26" s="437"/>
      <c r="AL26" s="476"/>
      <c r="AM26" s="436">
        <v>470687</v>
      </c>
      <c r="AN26" s="437"/>
      <c r="AO26" s="437"/>
      <c r="AP26" s="437"/>
      <c r="AQ26" s="437"/>
      <c r="AR26" s="476"/>
      <c r="AS26" s="436">
        <v>3539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6570</v>
      </c>
      <c r="R27" s="437"/>
      <c r="S27" s="437"/>
      <c r="T27" s="437"/>
      <c r="U27" s="437"/>
      <c r="V27" s="476"/>
      <c r="W27" s="531"/>
      <c r="X27" s="519"/>
      <c r="Y27" s="520"/>
      <c r="Z27" s="435" t="s">
        <v>162</v>
      </c>
      <c r="AA27" s="415"/>
      <c r="AB27" s="415"/>
      <c r="AC27" s="415"/>
      <c r="AD27" s="415"/>
      <c r="AE27" s="415"/>
      <c r="AF27" s="415"/>
      <c r="AG27" s="416"/>
      <c r="AH27" s="436">
        <v>22</v>
      </c>
      <c r="AI27" s="437"/>
      <c r="AJ27" s="437"/>
      <c r="AK27" s="437"/>
      <c r="AL27" s="476"/>
      <c r="AM27" s="436">
        <v>83094</v>
      </c>
      <c r="AN27" s="437"/>
      <c r="AO27" s="437"/>
      <c r="AP27" s="437"/>
      <c r="AQ27" s="437"/>
      <c r="AR27" s="476"/>
      <c r="AS27" s="436">
        <v>3777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v>213786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5990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3741461</v>
      </c>
      <c r="BO28" s="349"/>
      <c r="BP28" s="349"/>
      <c r="BQ28" s="349"/>
      <c r="BR28" s="349"/>
      <c r="BS28" s="349"/>
      <c r="BT28" s="349"/>
      <c r="BU28" s="350"/>
      <c r="BV28" s="348">
        <v>3589414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34</v>
      </c>
      <c r="M29" s="437"/>
      <c r="N29" s="437"/>
      <c r="O29" s="437"/>
      <c r="P29" s="476"/>
      <c r="Q29" s="436">
        <v>5710</v>
      </c>
      <c r="R29" s="437"/>
      <c r="S29" s="437"/>
      <c r="T29" s="437"/>
      <c r="U29" s="437"/>
      <c r="V29" s="476"/>
      <c r="W29" s="532"/>
      <c r="X29" s="533"/>
      <c r="Y29" s="534"/>
      <c r="Z29" s="435" t="s">
        <v>169</v>
      </c>
      <c r="AA29" s="415"/>
      <c r="AB29" s="415"/>
      <c r="AC29" s="415"/>
      <c r="AD29" s="415"/>
      <c r="AE29" s="415"/>
      <c r="AF29" s="415"/>
      <c r="AG29" s="416"/>
      <c r="AH29" s="436">
        <v>1152</v>
      </c>
      <c r="AI29" s="437"/>
      <c r="AJ29" s="437"/>
      <c r="AK29" s="437"/>
      <c r="AL29" s="476"/>
      <c r="AM29" s="436">
        <v>3579314</v>
      </c>
      <c r="AN29" s="437"/>
      <c r="AO29" s="437"/>
      <c r="AP29" s="437"/>
      <c r="AQ29" s="437"/>
      <c r="AR29" s="476"/>
      <c r="AS29" s="436">
        <v>3107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3961793</v>
      </c>
      <c r="BO29" s="386"/>
      <c r="BP29" s="386"/>
      <c r="BQ29" s="386"/>
      <c r="BR29" s="386"/>
      <c r="BS29" s="386"/>
      <c r="BT29" s="386"/>
      <c r="BU29" s="387"/>
      <c r="BV29" s="385">
        <v>3877426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5957798</v>
      </c>
      <c r="BO30" s="555"/>
      <c r="BP30" s="555"/>
      <c r="BQ30" s="555"/>
      <c r="BR30" s="555"/>
      <c r="BS30" s="555"/>
      <c r="BT30" s="555"/>
      <c r="BU30" s="556"/>
      <c r="BV30" s="554">
        <v>7232332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IF('各会計、関係団体の財政状況及び健全化判断比率'!B33="","",'各会計、関係団体の財政状況及び健全化判断比率'!B33)</f>
        <v>自動車運送事業会計</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IF('各会計、関係団体の財政状況及び健全化判断比率'!B35="","",'各会計、関係団体の財政状況及び健全化判断比率'!B35)</f>
        <v>魚市場特別会計</v>
      </c>
      <c r="BH34" s="567"/>
      <c r="BI34" s="567"/>
      <c r="BJ34" s="567"/>
      <c r="BK34" s="567"/>
      <c r="BL34" s="567"/>
      <c r="BM34" s="567"/>
      <c r="BN34" s="567"/>
      <c r="BO34" s="567"/>
      <c r="BP34" s="567"/>
      <c r="BQ34" s="567"/>
      <c r="BR34" s="567"/>
      <c r="BS34" s="567"/>
      <c r="BT34" s="567"/>
      <c r="BU34" s="567"/>
      <c r="BV34" s="165"/>
      <c r="BW34" s="566">
        <f>IF(BY34="","",MAX(C34:D43,U34:V43,AM34:AN43,BE34:BF43)+1)</f>
        <v>17</v>
      </c>
      <c r="BX34" s="566"/>
      <c r="BY34" s="567" t="str">
        <f>IF('各会計、関係団体の財政状況及び健全化判断比率'!B68="","",'各会計、関係団体の財政状況及び健全化判断比率'!B68)</f>
        <v>八戸地域広域市町村圏事務組合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八戸土地開発公社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都市計画土地区画整理事業特別会計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都市計画駐車場特別会計</v>
      </c>
      <c r="X35" s="567"/>
      <c r="Y35" s="567"/>
      <c r="Z35" s="567"/>
      <c r="AA35" s="567"/>
      <c r="AB35" s="567"/>
      <c r="AC35" s="567"/>
      <c r="AD35" s="567"/>
      <c r="AE35" s="567"/>
      <c r="AF35" s="567"/>
      <c r="AG35" s="567"/>
      <c r="AH35" s="567"/>
      <c r="AI35" s="567"/>
      <c r="AJ35" s="567"/>
      <c r="AK35" s="567"/>
      <c r="AL35" s="165"/>
      <c r="AM35" s="566">
        <f t="shared" ref="AM35:AM43" si="0">IF(AO35="","",AM34+1)</f>
        <v>12</v>
      </c>
      <c r="AN35" s="566"/>
      <c r="AO35" s="567" t="str">
        <f>IF('各会計、関係団体の財政状況及び健全化判断比率'!B34="","",'各会計、関係団体の財政状況及び健全化判断比率'!B34)</f>
        <v>市民病院事業会計</v>
      </c>
      <c r="AP35" s="567"/>
      <c r="AQ35" s="567"/>
      <c r="AR35" s="567"/>
      <c r="AS35" s="567"/>
      <c r="AT35" s="567"/>
      <c r="AU35" s="567"/>
      <c r="AV35" s="567"/>
      <c r="AW35" s="567"/>
      <c r="AX35" s="567"/>
      <c r="AY35" s="567"/>
      <c r="AZ35" s="567"/>
      <c r="BA35" s="567"/>
      <c r="BB35" s="567"/>
      <c r="BC35" s="567"/>
      <c r="BD35" s="165"/>
      <c r="BE35" s="566">
        <f t="shared" ref="BE35:BE43" si="1">IF(BG35="","",BE34+1)</f>
        <v>14</v>
      </c>
      <c r="BF35" s="566"/>
      <c r="BG35" s="567" t="str">
        <f>IF('各会計、関係団体の財政状況及び健全化判断比率'!B36="","",'各会計、関係団体の財政状況及び健全化判断比率'!B36)</f>
        <v>中央卸売市場特別会計</v>
      </c>
      <c r="BH35" s="567"/>
      <c r="BI35" s="567"/>
      <c r="BJ35" s="567"/>
      <c r="BK35" s="567"/>
      <c r="BL35" s="567"/>
      <c r="BM35" s="567"/>
      <c r="BN35" s="567"/>
      <c r="BO35" s="567"/>
      <c r="BP35" s="567"/>
      <c r="BQ35" s="567"/>
      <c r="BR35" s="567"/>
      <c r="BS35" s="567"/>
      <c r="BT35" s="567"/>
      <c r="BU35" s="567"/>
      <c r="BV35" s="165"/>
      <c r="BW35" s="566">
        <f t="shared" ref="BW35:BW43" si="2">IF(BY35="","",BW34+1)</f>
        <v>18</v>
      </c>
      <c r="BX35" s="566"/>
      <c r="BY35" s="567" t="str">
        <f>IF('各会計、関係団体の財政状況及び健全化判断比率'!B69="","",'各会計、関係団体の財政状況及び健全化判断比率'!B69)</f>
        <v>八戸市階上町田代小学校中学校組合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（一財）八戸地域地場産業振興センター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学校給食特別会計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15</v>
      </c>
      <c r="BF36" s="566"/>
      <c r="BG36" s="567" t="str">
        <f>IF('各会計、関係団体の財政状況及び健全化判断比率'!B37="","",'各会計、関係団体の財政状況及び健全化判断比率'!B37)</f>
        <v>都市計画下水道事業特別会計</v>
      </c>
      <c r="BH36" s="567"/>
      <c r="BI36" s="567"/>
      <c r="BJ36" s="567"/>
      <c r="BK36" s="567"/>
      <c r="BL36" s="567"/>
      <c r="BM36" s="567"/>
      <c r="BN36" s="567"/>
      <c r="BO36" s="567"/>
      <c r="BP36" s="567"/>
      <c r="BQ36" s="567"/>
      <c r="BR36" s="567"/>
      <c r="BS36" s="567"/>
      <c r="BT36" s="567"/>
      <c r="BU36" s="567"/>
      <c r="BV36" s="165"/>
      <c r="BW36" s="566">
        <f t="shared" si="2"/>
        <v>19</v>
      </c>
      <c r="BX36" s="566"/>
      <c r="BY36" s="567" t="str">
        <f>IF('各会計、関係団体の財政状況及び健全化判断比率'!B70="","",'各会計、関係団体の財政状況及び健全化判断比率'!B70)</f>
        <v>三戸郡福祉事務組合</v>
      </c>
      <c r="BZ36" s="567"/>
      <c r="CA36" s="567"/>
      <c r="CB36" s="567"/>
      <c r="CC36" s="567"/>
      <c r="CD36" s="567"/>
      <c r="CE36" s="567"/>
      <c r="CF36" s="567"/>
      <c r="CG36" s="567"/>
      <c r="CH36" s="567"/>
      <c r="CI36" s="567"/>
      <c r="CJ36" s="567"/>
      <c r="CK36" s="567"/>
      <c r="CL36" s="567"/>
      <c r="CM36" s="567"/>
      <c r="CN36" s="165"/>
      <c r="CO36" s="566">
        <f t="shared" si="3"/>
        <v>27</v>
      </c>
      <c r="CP36" s="566"/>
      <c r="CQ36" s="567" t="str">
        <f>IF('各会計、関係団体の財政状況及び健全化判断比率'!BS9="","",'各会計、関係団体の財政状況及び健全化判断比率'!BS9)</f>
        <v>（一財）八戸市総合健診センター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公共用地先行取得事業特別会計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国民健康保険南郷診療所特別会計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16</v>
      </c>
      <c r="BF37" s="566"/>
      <c r="BG37" s="567" t="str">
        <f>IF('各会計、関係団体の財政状況及び健全化判断比率'!B38="","",'各会計、関係団体の財政状況及び健全化判断比率'!B38)</f>
        <v>農業集落排水事業特別会計</v>
      </c>
      <c r="BH37" s="567"/>
      <c r="BI37" s="567"/>
      <c r="BJ37" s="567"/>
      <c r="BK37" s="567"/>
      <c r="BL37" s="567"/>
      <c r="BM37" s="567"/>
      <c r="BN37" s="567"/>
      <c r="BO37" s="567"/>
      <c r="BP37" s="567"/>
      <c r="BQ37" s="567"/>
      <c r="BR37" s="567"/>
      <c r="BS37" s="567"/>
      <c r="BT37" s="567"/>
      <c r="BU37" s="567"/>
      <c r="BV37" s="165"/>
      <c r="BW37" s="566">
        <f t="shared" si="2"/>
        <v>20</v>
      </c>
      <c r="BX37" s="566"/>
      <c r="BY37" s="567" t="str">
        <f>IF('各会計、関係団体の財政状況及び健全化判断比率'!B71="","",'各会計、関係団体の財政状況及び健全化判断比率'!B71)</f>
        <v>八戸圏域水道企業団</v>
      </c>
      <c r="BZ37" s="567"/>
      <c r="CA37" s="567"/>
      <c r="CB37" s="567"/>
      <c r="CC37" s="567"/>
      <c r="CD37" s="567"/>
      <c r="CE37" s="567"/>
      <c r="CF37" s="567"/>
      <c r="CG37" s="567"/>
      <c r="CH37" s="567"/>
      <c r="CI37" s="567"/>
      <c r="CJ37" s="567"/>
      <c r="CK37" s="567"/>
      <c r="CL37" s="567"/>
      <c r="CM37" s="567"/>
      <c r="CN37" s="165"/>
      <c r="CO37" s="566">
        <f t="shared" si="3"/>
        <v>28</v>
      </c>
      <c r="CP37" s="566"/>
      <c r="CQ37" s="567" t="str">
        <f>IF('各会計、関係団体の財政状況及び健全化判断比率'!BS10="","",'各会計、関係団体の財政状況及び健全化判断比率'!BS10)</f>
        <v>（一財）八戸地域高度技術振興センター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霊園特別会計</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21</v>
      </c>
      <c r="BX38" s="566"/>
      <c r="BY38" s="567" t="str">
        <f>IF('各会計、関係団体の財政状況及び健全化判断比率'!B72="","",'各会計、関係団体の財政状況及び健全化判断比率'!B72)</f>
        <v>青森県後期高齢者医療広域連合（一般会計）</v>
      </c>
      <c r="BZ38" s="567"/>
      <c r="CA38" s="567"/>
      <c r="CB38" s="567"/>
      <c r="CC38" s="567"/>
      <c r="CD38" s="567"/>
      <c r="CE38" s="567"/>
      <c r="CF38" s="567"/>
      <c r="CG38" s="567"/>
      <c r="CH38" s="567"/>
      <c r="CI38" s="567"/>
      <c r="CJ38" s="567"/>
      <c r="CK38" s="567"/>
      <c r="CL38" s="567"/>
      <c r="CM38" s="567"/>
      <c r="CN38" s="165"/>
      <c r="CO38" s="566">
        <f t="shared" si="3"/>
        <v>29</v>
      </c>
      <c r="CP38" s="566"/>
      <c r="CQ38" s="567" t="str">
        <f>IF('各会計、関係団体の財政状況及び健全化判断比率'!BS11="","",'各会計、関係団体の財政状況及び健全化判断比率'!BS11)</f>
        <v>グリーンプラザなんごう（株）</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22</v>
      </c>
      <c r="BX39" s="566"/>
      <c r="BY39" s="567" t="str">
        <f>IF('各会計、関係団体の財政状況及び健全化判断比率'!B73="","",'各会計、関係団体の財政状況及び健全化判断比率'!B73)</f>
        <v>青森県後期高齢者医療広域連合（特別会計）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23</v>
      </c>
      <c r="BX40" s="566"/>
      <c r="BY40" s="567" t="str">
        <f>IF('各会計、関係団体の財政状況及び健全化判断比率'!B74="","",'各会計、関係団体の財政状況及び健全化判断比率'!B74)</f>
        <v>青森県交通災害共済組合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24</v>
      </c>
      <c r="BX41" s="566"/>
      <c r="BY41" s="567" t="str">
        <f>IF('各会計、関係団体の財政状況及び健全化判断比率'!B75="","",'各会計、関係団体の財政状況及び健全化判断比率'!B75)</f>
        <v>青森県市長会館管理組合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69" t="s">
        <v>24</v>
      </c>
      <c r="C41" s="1170"/>
      <c r="D41" s="81"/>
      <c r="E41" s="1175" t="s">
        <v>25</v>
      </c>
      <c r="F41" s="1175"/>
      <c r="G41" s="1175"/>
      <c r="H41" s="1176"/>
      <c r="I41" s="82">
        <v>97531</v>
      </c>
      <c r="J41" s="83">
        <v>96728</v>
      </c>
      <c r="K41" s="83">
        <v>96419</v>
      </c>
      <c r="L41" s="83">
        <v>96259</v>
      </c>
      <c r="M41" s="84">
        <v>94685</v>
      </c>
    </row>
    <row r="42" spans="2:13" ht="27.75" customHeight="1" x14ac:dyDescent="0.15">
      <c r="B42" s="1171"/>
      <c r="C42" s="1172"/>
      <c r="D42" s="85"/>
      <c r="E42" s="1177" t="s">
        <v>26</v>
      </c>
      <c r="F42" s="1177"/>
      <c r="G42" s="1177"/>
      <c r="H42" s="1178"/>
      <c r="I42" s="86">
        <v>1570</v>
      </c>
      <c r="J42" s="87">
        <v>1458</v>
      </c>
      <c r="K42" s="87">
        <v>1319</v>
      </c>
      <c r="L42" s="87">
        <v>1171</v>
      </c>
      <c r="M42" s="88">
        <v>1018</v>
      </c>
    </row>
    <row r="43" spans="2:13" ht="27.75" customHeight="1" x14ac:dyDescent="0.15">
      <c r="B43" s="1171"/>
      <c r="C43" s="1172"/>
      <c r="D43" s="85"/>
      <c r="E43" s="1177" t="s">
        <v>27</v>
      </c>
      <c r="F43" s="1177"/>
      <c r="G43" s="1177"/>
      <c r="H43" s="1178"/>
      <c r="I43" s="86">
        <v>60270</v>
      </c>
      <c r="J43" s="87">
        <v>58414</v>
      </c>
      <c r="K43" s="87">
        <v>57136</v>
      </c>
      <c r="L43" s="87">
        <v>56224</v>
      </c>
      <c r="M43" s="88">
        <v>54598</v>
      </c>
    </row>
    <row r="44" spans="2:13" ht="27.75" customHeight="1" x14ac:dyDescent="0.15">
      <c r="B44" s="1171"/>
      <c r="C44" s="1172"/>
      <c r="D44" s="85"/>
      <c r="E44" s="1177" t="s">
        <v>28</v>
      </c>
      <c r="F44" s="1177"/>
      <c r="G44" s="1177"/>
      <c r="H44" s="1178"/>
      <c r="I44" s="86">
        <v>3478</v>
      </c>
      <c r="J44" s="87">
        <v>3710</v>
      </c>
      <c r="K44" s="87">
        <v>3261</v>
      </c>
      <c r="L44" s="87">
        <v>3125</v>
      </c>
      <c r="M44" s="88">
        <v>3167</v>
      </c>
    </row>
    <row r="45" spans="2:13" ht="27.75" customHeight="1" x14ac:dyDescent="0.15">
      <c r="B45" s="1171"/>
      <c r="C45" s="1172"/>
      <c r="D45" s="85"/>
      <c r="E45" s="1177" t="s">
        <v>29</v>
      </c>
      <c r="F45" s="1177"/>
      <c r="G45" s="1177"/>
      <c r="H45" s="1178"/>
      <c r="I45" s="86">
        <v>12800</v>
      </c>
      <c r="J45" s="87">
        <v>12180</v>
      </c>
      <c r="K45" s="87">
        <v>11630</v>
      </c>
      <c r="L45" s="87">
        <v>11049</v>
      </c>
      <c r="M45" s="88">
        <v>10165</v>
      </c>
    </row>
    <row r="46" spans="2:13" ht="27.75" customHeight="1" x14ac:dyDescent="0.15">
      <c r="B46" s="1171"/>
      <c r="C46" s="1172"/>
      <c r="D46" s="85"/>
      <c r="E46" s="1177" t="s">
        <v>30</v>
      </c>
      <c r="F46" s="1177"/>
      <c r="G46" s="1177"/>
      <c r="H46" s="1178"/>
      <c r="I46" s="86">
        <v>52</v>
      </c>
      <c r="J46" s="87">
        <v>34</v>
      </c>
      <c r="K46" s="87">
        <v>18</v>
      </c>
      <c r="L46" s="87">
        <v>14</v>
      </c>
      <c r="M46" s="88">
        <v>10</v>
      </c>
    </row>
    <row r="47" spans="2:13" ht="27.75" customHeight="1" x14ac:dyDescent="0.15">
      <c r="B47" s="1171"/>
      <c r="C47" s="1172"/>
      <c r="D47" s="85"/>
      <c r="E47" s="1177" t="s">
        <v>31</v>
      </c>
      <c r="F47" s="1177"/>
      <c r="G47" s="1177"/>
      <c r="H47" s="1178"/>
      <c r="I47" s="86" t="s">
        <v>487</v>
      </c>
      <c r="J47" s="87" t="s">
        <v>487</v>
      </c>
      <c r="K47" s="87" t="s">
        <v>487</v>
      </c>
      <c r="L47" s="87" t="s">
        <v>487</v>
      </c>
      <c r="M47" s="88" t="s">
        <v>487</v>
      </c>
    </row>
    <row r="48" spans="2:13" ht="27.75" customHeight="1" x14ac:dyDescent="0.15">
      <c r="B48" s="1173"/>
      <c r="C48" s="1174"/>
      <c r="D48" s="85"/>
      <c r="E48" s="1177" t="s">
        <v>32</v>
      </c>
      <c r="F48" s="1177"/>
      <c r="G48" s="1177"/>
      <c r="H48" s="1178"/>
      <c r="I48" s="86">
        <v>651</v>
      </c>
      <c r="J48" s="87">
        <v>436</v>
      </c>
      <c r="K48" s="87" t="s">
        <v>487</v>
      </c>
      <c r="L48" s="87" t="s">
        <v>487</v>
      </c>
      <c r="M48" s="88" t="s">
        <v>487</v>
      </c>
    </row>
    <row r="49" spans="2:13" ht="27.75" customHeight="1" x14ac:dyDescent="0.15">
      <c r="B49" s="1179" t="s">
        <v>33</v>
      </c>
      <c r="C49" s="1180"/>
      <c r="D49" s="89"/>
      <c r="E49" s="1177" t="s">
        <v>34</v>
      </c>
      <c r="F49" s="1177"/>
      <c r="G49" s="1177"/>
      <c r="H49" s="1178"/>
      <c r="I49" s="86">
        <v>7411</v>
      </c>
      <c r="J49" s="87">
        <v>9859</v>
      </c>
      <c r="K49" s="87">
        <v>10731</v>
      </c>
      <c r="L49" s="87">
        <v>11321</v>
      </c>
      <c r="M49" s="88">
        <v>11512</v>
      </c>
    </row>
    <row r="50" spans="2:13" ht="27.75" customHeight="1" x14ac:dyDescent="0.15">
      <c r="B50" s="1171"/>
      <c r="C50" s="1172"/>
      <c r="D50" s="85"/>
      <c r="E50" s="1177" t="s">
        <v>35</v>
      </c>
      <c r="F50" s="1177"/>
      <c r="G50" s="1177"/>
      <c r="H50" s="1178"/>
      <c r="I50" s="86">
        <v>2407</v>
      </c>
      <c r="J50" s="87">
        <v>2755</v>
      </c>
      <c r="K50" s="87">
        <v>2594</v>
      </c>
      <c r="L50" s="87">
        <v>2461</v>
      </c>
      <c r="M50" s="88">
        <v>2370</v>
      </c>
    </row>
    <row r="51" spans="2:13" ht="27.75" customHeight="1" x14ac:dyDescent="0.15">
      <c r="B51" s="1173"/>
      <c r="C51" s="1174"/>
      <c r="D51" s="85"/>
      <c r="E51" s="1177" t="s">
        <v>36</v>
      </c>
      <c r="F51" s="1177"/>
      <c r="G51" s="1177"/>
      <c r="H51" s="1178"/>
      <c r="I51" s="86">
        <v>101457</v>
      </c>
      <c r="J51" s="87">
        <v>102717</v>
      </c>
      <c r="K51" s="87">
        <v>102692</v>
      </c>
      <c r="L51" s="87">
        <v>104038</v>
      </c>
      <c r="M51" s="88">
        <v>103085</v>
      </c>
    </row>
    <row r="52" spans="2:13" ht="27.75" customHeight="1" thickBot="1" x14ac:dyDescent="0.2">
      <c r="B52" s="1181" t="s">
        <v>37</v>
      </c>
      <c r="C52" s="1182"/>
      <c r="D52" s="90"/>
      <c r="E52" s="1183" t="s">
        <v>38</v>
      </c>
      <c r="F52" s="1183"/>
      <c r="G52" s="1183"/>
      <c r="H52" s="1184"/>
      <c r="I52" s="91">
        <v>65078</v>
      </c>
      <c r="J52" s="92">
        <v>57628</v>
      </c>
      <c r="K52" s="92">
        <v>53766</v>
      </c>
      <c r="L52" s="92">
        <v>50023</v>
      </c>
      <c r="M52" s="93">
        <v>46675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52147</v>
      </c>
      <c r="E3" s="116"/>
      <c r="F3" s="117">
        <v>41739</v>
      </c>
      <c r="G3" s="118"/>
      <c r="H3" s="119"/>
    </row>
    <row r="4" spans="1:8" x14ac:dyDescent="0.15">
      <c r="A4" s="120"/>
      <c r="B4" s="121"/>
      <c r="C4" s="122"/>
      <c r="D4" s="123">
        <v>19898</v>
      </c>
      <c r="E4" s="124"/>
      <c r="F4" s="125">
        <v>24625</v>
      </c>
      <c r="G4" s="126"/>
      <c r="H4" s="127"/>
    </row>
    <row r="5" spans="1:8" x14ac:dyDescent="0.15">
      <c r="A5" s="108" t="s">
        <v>519</v>
      </c>
      <c r="B5" s="113"/>
      <c r="C5" s="114"/>
      <c r="D5" s="115">
        <v>57731</v>
      </c>
      <c r="E5" s="116"/>
      <c r="F5" s="117">
        <v>36765</v>
      </c>
      <c r="G5" s="118"/>
      <c r="H5" s="119"/>
    </row>
    <row r="6" spans="1:8" x14ac:dyDescent="0.15">
      <c r="A6" s="120"/>
      <c r="B6" s="121"/>
      <c r="C6" s="122"/>
      <c r="D6" s="123">
        <v>20331</v>
      </c>
      <c r="E6" s="124"/>
      <c r="F6" s="125">
        <v>20975</v>
      </c>
      <c r="G6" s="126"/>
      <c r="H6" s="127"/>
    </row>
    <row r="7" spans="1:8" x14ac:dyDescent="0.15">
      <c r="A7" s="108" t="s">
        <v>520</v>
      </c>
      <c r="B7" s="113"/>
      <c r="C7" s="114"/>
      <c r="D7" s="115">
        <v>58848</v>
      </c>
      <c r="E7" s="116"/>
      <c r="F7" s="117">
        <v>39052</v>
      </c>
      <c r="G7" s="118"/>
      <c r="H7" s="119"/>
    </row>
    <row r="8" spans="1:8" x14ac:dyDescent="0.15">
      <c r="A8" s="120"/>
      <c r="B8" s="121"/>
      <c r="C8" s="122"/>
      <c r="D8" s="123">
        <v>34921</v>
      </c>
      <c r="E8" s="124"/>
      <c r="F8" s="125">
        <v>21186</v>
      </c>
      <c r="G8" s="126"/>
      <c r="H8" s="127"/>
    </row>
    <row r="9" spans="1:8" x14ac:dyDescent="0.15">
      <c r="A9" s="108" t="s">
        <v>521</v>
      </c>
      <c r="B9" s="113"/>
      <c r="C9" s="114"/>
      <c r="D9" s="115">
        <v>47612</v>
      </c>
      <c r="E9" s="116"/>
      <c r="F9" s="117">
        <v>41235</v>
      </c>
      <c r="G9" s="118"/>
      <c r="H9" s="119"/>
    </row>
    <row r="10" spans="1:8" x14ac:dyDescent="0.15">
      <c r="A10" s="120"/>
      <c r="B10" s="121"/>
      <c r="C10" s="122"/>
      <c r="D10" s="123">
        <v>22857</v>
      </c>
      <c r="E10" s="124"/>
      <c r="F10" s="125">
        <v>22086</v>
      </c>
      <c r="G10" s="126"/>
      <c r="H10" s="127"/>
    </row>
    <row r="11" spans="1:8" x14ac:dyDescent="0.15">
      <c r="A11" s="108" t="s">
        <v>522</v>
      </c>
      <c r="B11" s="113"/>
      <c r="C11" s="114"/>
      <c r="D11" s="115">
        <v>44772</v>
      </c>
      <c r="E11" s="116"/>
      <c r="F11" s="117">
        <v>41862</v>
      </c>
      <c r="G11" s="118"/>
      <c r="H11" s="119"/>
    </row>
    <row r="12" spans="1:8" x14ac:dyDescent="0.15">
      <c r="A12" s="120"/>
      <c r="B12" s="121"/>
      <c r="C12" s="128"/>
      <c r="D12" s="123">
        <v>25711</v>
      </c>
      <c r="E12" s="124"/>
      <c r="F12" s="125">
        <v>23710</v>
      </c>
      <c r="G12" s="126"/>
      <c r="H12" s="127"/>
    </row>
    <row r="13" spans="1:8" x14ac:dyDescent="0.15">
      <c r="A13" s="108"/>
      <c r="B13" s="113"/>
      <c r="C13" s="129"/>
      <c r="D13" s="130">
        <v>52222</v>
      </c>
      <c r="E13" s="131"/>
      <c r="F13" s="132">
        <v>40131</v>
      </c>
      <c r="G13" s="133"/>
      <c r="H13" s="119"/>
    </row>
    <row r="14" spans="1:8" x14ac:dyDescent="0.15">
      <c r="A14" s="120"/>
      <c r="B14" s="121"/>
      <c r="C14" s="122"/>
      <c r="D14" s="123">
        <v>24744</v>
      </c>
      <c r="E14" s="124"/>
      <c r="F14" s="125">
        <v>22516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5.81</v>
      </c>
      <c r="C19" s="134">
        <f>ROUND(VALUE(SUBSTITUTE(実質収支比率等に係る経年分析!G$48,"▲","-")),2)</f>
        <v>5.49</v>
      </c>
      <c r="D19" s="134">
        <f>ROUND(VALUE(SUBSTITUTE(実質収支比率等に係る経年分析!H$48,"▲","-")),2)</f>
        <v>5.36</v>
      </c>
      <c r="E19" s="134">
        <f>ROUND(VALUE(SUBSTITUTE(実質収支比率等に係る経年分析!I$48,"▲","-")),2)</f>
        <v>4.01</v>
      </c>
      <c r="F19" s="134">
        <f>ROUND(VALUE(SUBSTITUTE(実質収支比率等に係る経年分析!J$48,"▲","-")),2)</f>
        <v>2.61</v>
      </c>
    </row>
    <row r="20" spans="1:11" x14ac:dyDescent="0.15">
      <c r="A20" s="134" t="s">
        <v>43</v>
      </c>
      <c r="B20" s="134">
        <f>ROUND(VALUE(SUBSTITUTE(実質収支比率等に係る経年分析!F$47,"▲","-")),2)</f>
        <v>3.48</v>
      </c>
      <c r="C20" s="134">
        <f>ROUND(VALUE(SUBSTITUTE(実質収支比率等に係る経年分析!G$47,"▲","-")),2)</f>
        <v>5.09</v>
      </c>
      <c r="D20" s="134">
        <f>ROUND(VALUE(SUBSTITUTE(実質収支比率等に係る経年分析!H$47,"▲","-")),2)</f>
        <v>6.26</v>
      </c>
      <c r="E20" s="134">
        <f>ROUND(VALUE(SUBSTITUTE(実質収支比率等に係る経年分析!I$47,"▲","-")),2)</f>
        <v>7.04</v>
      </c>
      <c r="F20" s="134">
        <f>ROUND(VALUE(SUBSTITUTE(実質収支比率等に係る経年分析!J$47,"▲","-")),2)</f>
        <v>7.38</v>
      </c>
    </row>
    <row r="21" spans="1:11" x14ac:dyDescent="0.15">
      <c r="A21" s="134" t="s">
        <v>44</v>
      </c>
      <c r="B21" s="134">
        <f>IF(ISNUMBER(VALUE(SUBSTITUTE(実質収支比率等に係る経年分析!F$49,"▲","-"))),ROUND(VALUE(SUBSTITUTE(実質収支比率等に係る経年分析!F$49,"▲","-")),2),NA())</f>
        <v>2.2000000000000002</v>
      </c>
      <c r="C21" s="134">
        <f>IF(ISNUMBER(VALUE(SUBSTITUTE(実質収支比率等に係る経年分析!G$49,"▲","-"))),ROUND(VALUE(SUBSTITUTE(実質収支比率等に係る経年分析!G$49,"▲","-")),2),NA())</f>
        <v>1.67</v>
      </c>
      <c r="D21" s="134">
        <f>IF(ISNUMBER(VALUE(SUBSTITUTE(実質収支比率等に係る経年分析!H$49,"▲","-"))),ROUND(VALUE(SUBSTITUTE(実質収支比率等に係る経年分析!H$49,"▲","-")),2),NA())</f>
        <v>1.1100000000000001</v>
      </c>
      <c r="E21" s="134">
        <f>IF(ISNUMBER(VALUE(SUBSTITUTE(実質収支比率等に係る経年分析!I$49,"▲","-"))),ROUND(VALUE(SUBSTITUTE(実質収支比率等に係る経年分析!I$49,"▲","-")),2),NA())</f>
        <v>-0.27</v>
      </c>
      <c r="F21" s="134">
        <f>IF(ISNUMBER(VALUE(SUBSTITUTE(実質収支比率等に係る経年分析!J$49,"▲","-"))),ROUND(VALUE(SUBSTITUTE(実質収支比率等に係る経年分析!J$49,"▲","-")),2),NA())</f>
        <v>-1.1200000000000001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0.17</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魚市場特別会計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15">
      <c r="A31" s="135" t="str">
        <f>IF(連結実質赤字比率に係る赤字・黒字の構成分析!C$39="",NA(),連結実質赤字比率に係る赤字・黒字の構成分析!C$39)</f>
        <v>都市計画下水道事業特別会計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自動車運送事業会計</v>
      </c>
      <c r="B32" s="135">
        <f>IF(ROUND(VALUE(SUBSTITUTE(連結実質赤字比率に係る赤字・黒字の構成分析!F$38,"▲", "-")), 2) &lt; 0, ABS(ROUND(VALUE(SUBSTITUTE(連結実質赤字比率に係る赤字・黒字の構成分析!F$38,"▲", "-")), 2)), NA())</f>
        <v>1.22</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1</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0.4</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v>
      </c>
    </row>
    <row r="36" spans="1:16" x14ac:dyDescent="0.15">
      <c r="A36" s="135" t="str">
        <f>IF(連結実質赤字比率に係る赤字・黒字の構成分析!C$34="",NA(),連結実質赤字比率に係る赤字・黒字の構成分析!C$34)</f>
        <v>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17.79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8975</v>
      </c>
      <c r="E42" s="136"/>
      <c r="F42" s="136"/>
      <c r="G42" s="136">
        <f>'実質公債費比率（分子）の構造'!L$52</f>
        <v>8959</v>
      </c>
      <c r="H42" s="136"/>
      <c r="I42" s="136"/>
      <c r="J42" s="136">
        <f>'実質公債費比率（分子）の構造'!M$52</f>
        <v>9097</v>
      </c>
      <c r="K42" s="136"/>
      <c r="L42" s="136"/>
      <c r="M42" s="136">
        <f>'実質公債費比率（分子）の構造'!N$52</f>
        <v>9354</v>
      </c>
      <c r="N42" s="136"/>
      <c r="O42" s="136"/>
      <c r="P42" s="136">
        <f>'実質公債費比率（分子）の構造'!O$52</f>
        <v>9365</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192</v>
      </c>
      <c r="C44" s="136"/>
      <c r="D44" s="136"/>
      <c r="E44" s="136">
        <f>'実質公債費比率（分子）の構造'!L$50</f>
        <v>196</v>
      </c>
      <c r="F44" s="136"/>
      <c r="G44" s="136"/>
      <c r="H44" s="136">
        <f>'実質公債費比率（分子）の構造'!M$50</f>
        <v>208</v>
      </c>
      <c r="I44" s="136"/>
      <c r="J44" s="136"/>
      <c r="K44" s="136">
        <f>'実質公債費比率（分子）の構造'!N$50</f>
        <v>198</v>
      </c>
      <c r="L44" s="136"/>
      <c r="M44" s="136"/>
      <c r="N44" s="136">
        <f>'実質公債費比率（分子）の構造'!O$50</f>
        <v>196</v>
      </c>
      <c r="O44" s="136"/>
      <c r="P44" s="136"/>
    </row>
    <row r="45" spans="1:16" x14ac:dyDescent="0.15">
      <c r="A45" s="136" t="s">
        <v>54</v>
      </c>
      <c r="B45" s="136">
        <f>'実質公債費比率（分子）の構造'!K$49</f>
        <v>989</v>
      </c>
      <c r="C45" s="136"/>
      <c r="D45" s="136"/>
      <c r="E45" s="136">
        <f>'実質公債費比率（分子）の構造'!L$49</f>
        <v>689</v>
      </c>
      <c r="F45" s="136"/>
      <c r="G45" s="136"/>
      <c r="H45" s="136">
        <f>'実質公債費比率（分子）の構造'!M$49</f>
        <v>604</v>
      </c>
      <c r="I45" s="136"/>
      <c r="J45" s="136"/>
      <c r="K45" s="136">
        <f>'実質公債費比率（分子）の構造'!N$49</f>
        <v>614</v>
      </c>
      <c r="L45" s="136"/>
      <c r="M45" s="136"/>
      <c r="N45" s="136">
        <f>'実質公債費比率（分子）の構造'!O$49</f>
        <v>548</v>
      </c>
      <c r="O45" s="136"/>
      <c r="P45" s="136"/>
    </row>
    <row r="46" spans="1:16" x14ac:dyDescent="0.15">
      <c r="A46" s="136" t="s">
        <v>55</v>
      </c>
      <c r="B46" s="136">
        <f>'実質公債費比率（分子）の構造'!K$48</f>
        <v>4042</v>
      </c>
      <c r="C46" s="136"/>
      <c r="D46" s="136"/>
      <c r="E46" s="136">
        <f>'実質公債費比率（分子）の構造'!L$48</f>
        <v>4094</v>
      </c>
      <c r="F46" s="136"/>
      <c r="G46" s="136"/>
      <c r="H46" s="136">
        <f>'実質公債費比率（分子）の構造'!M$48</f>
        <v>4125</v>
      </c>
      <c r="I46" s="136"/>
      <c r="J46" s="136"/>
      <c r="K46" s="136">
        <f>'実質公債費比率（分子）の構造'!N$48</f>
        <v>4119</v>
      </c>
      <c r="L46" s="136"/>
      <c r="M46" s="136"/>
      <c r="N46" s="136">
        <f>'実質公債費比率（分子）の構造'!O$48</f>
        <v>3997</v>
      </c>
      <c r="O46" s="136"/>
      <c r="P46" s="136"/>
    </row>
    <row r="47" spans="1:16" x14ac:dyDescent="0.15">
      <c r="A47" s="136" t="s">
        <v>56</v>
      </c>
      <c r="B47" s="136">
        <f>'実質公債費比率（分子）の構造'!K$47</f>
        <v>99</v>
      </c>
      <c r="C47" s="136"/>
      <c r="D47" s="136"/>
      <c r="E47" s="136">
        <f>'実質公債費比率（分子）の構造'!L$47</f>
        <v>99</v>
      </c>
      <c r="F47" s="136"/>
      <c r="G47" s="136"/>
      <c r="H47" s="136">
        <f>'実質公債費比率（分子）の構造'!M$47</f>
        <v>99</v>
      </c>
      <c r="I47" s="136"/>
      <c r="J47" s="136"/>
      <c r="K47" s="136">
        <f>'実質公債費比率（分子）の構造'!N$47</f>
        <v>99</v>
      </c>
      <c r="L47" s="136"/>
      <c r="M47" s="136"/>
      <c r="N47" s="136">
        <f>'実質公債費比率（分子）の構造'!O$47</f>
        <v>99</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10112</v>
      </c>
      <c r="C49" s="136"/>
      <c r="D49" s="136"/>
      <c r="E49" s="136">
        <f>'実質公債費比率（分子）の構造'!L$45</f>
        <v>10191</v>
      </c>
      <c r="F49" s="136"/>
      <c r="G49" s="136"/>
      <c r="H49" s="136">
        <f>'実質公債費比率（分子）の構造'!M$45</f>
        <v>10067</v>
      </c>
      <c r="I49" s="136"/>
      <c r="J49" s="136"/>
      <c r="K49" s="136">
        <f>'実質公債費比率（分子）の構造'!N$45</f>
        <v>9827</v>
      </c>
      <c r="L49" s="136"/>
      <c r="M49" s="136"/>
      <c r="N49" s="136">
        <f>'実質公債費比率（分子）の構造'!O$45</f>
        <v>9611</v>
      </c>
      <c r="O49" s="136"/>
      <c r="P49" s="136"/>
    </row>
    <row r="50" spans="1:16" x14ac:dyDescent="0.15">
      <c r="A50" s="136" t="s">
        <v>59</v>
      </c>
      <c r="B50" s="136" t="e">
        <f>NA()</f>
        <v>#N/A</v>
      </c>
      <c r="C50" s="136">
        <f>IF(ISNUMBER('実質公債費比率（分子）の構造'!K$53),'実質公債費比率（分子）の構造'!K$53,NA())</f>
        <v>6461</v>
      </c>
      <c r="D50" s="136" t="e">
        <f>NA()</f>
        <v>#N/A</v>
      </c>
      <c r="E50" s="136" t="e">
        <f>NA()</f>
        <v>#N/A</v>
      </c>
      <c r="F50" s="136">
        <f>IF(ISNUMBER('実質公債費比率（分子）の構造'!L$53),'実質公債費比率（分子）の構造'!L$53,NA())</f>
        <v>6310</v>
      </c>
      <c r="G50" s="136" t="e">
        <f>NA()</f>
        <v>#N/A</v>
      </c>
      <c r="H50" s="136" t="e">
        <f>NA()</f>
        <v>#N/A</v>
      </c>
      <c r="I50" s="136">
        <f>IF(ISNUMBER('実質公債費比率（分子）の構造'!M$53),'実質公債費比率（分子）の構造'!M$53,NA())</f>
        <v>6007</v>
      </c>
      <c r="J50" s="136" t="e">
        <f>NA()</f>
        <v>#N/A</v>
      </c>
      <c r="K50" s="136" t="e">
        <f>NA()</f>
        <v>#N/A</v>
      </c>
      <c r="L50" s="136">
        <f>IF(ISNUMBER('実質公債費比率（分子）の構造'!N$53),'実質公債費比率（分子）の構造'!N$53,NA())</f>
        <v>5503</v>
      </c>
      <c r="M50" s="136" t="e">
        <f>NA()</f>
        <v>#N/A</v>
      </c>
      <c r="N50" s="136" t="e">
        <f>NA()</f>
        <v>#N/A</v>
      </c>
      <c r="O50" s="136">
        <f>IF(ISNUMBER('実質公債費比率（分子）の構造'!O$53),'実質公債費比率（分子）の構造'!O$53,NA())</f>
        <v>5086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101457</v>
      </c>
      <c r="E56" s="135"/>
      <c r="F56" s="135"/>
      <c r="G56" s="135">
        <f>'将来負担比率（分子）の構造'!J$51</f>
        <v>102717</v>
      </c>
      <c r="H56" s="135"/>
      <c r="I56" s="135"/>
      <c r="J56" s="135">
        <f>'将来負担比率（分子）の構造'!K$51</f>
        <v>102692</v>
      </c>
      <c r="K56" s="135"/>
      <c r="L56" s="135"/>
      <c r="M56" s="135">
        <f>'将来負担比率（分子）の構造'!L$51</f>
        <v>104038</v>
      </c>
      <c r="N56" s="135"/>
      <c r="O56" s="135"/>
      <c r="P56" s="135">
        <f>'将来負担比率（分子）の構造'!M$51</f>
        <v>103085</v>
      </c>
    </row>
    <row r="57" spans="1:16" x14ac:dyDescent="0.15">
      <c r="A57" s="135" t="s">
        <v>35</v>
      </c>
      <c r="B57" s="135"/>
      <c r="C57" s="135"/>
      <c r="D57" s="135">
        <f>'将来負担比率（分子）の構造'!I$50</f>
        <v>2407</v>
      </c>
      <c r="E57" s="135"/>
      <c r="F57" s="135"/>
      <c r="G57" s="135">
        <f>'将来負担比率（分子）の構造'!J$50</f>
        <v>2755</v>
      </c>
      <c r="H57" s="135"/>
      <c r="I57" s="135"/>
      <c r="J57" s="135">
        <f>'将来負担比率（分子）の構造'!K$50</f>
        <v>2594</v>
      </c>
      <c r="K57" s="135"/>
      <c r="L57" s="135"/>
      <c r="M57" s="135">
        <f>'将来負担比率（分子）の構造'!L$50</f>
        <v>2461</v>
      </c>
      <c r="N57" s="135"/>
      <c r="O57" s="135"/>
      <c r="P57" s="135">
        <f>'将来負担比率（分子）の構造'!M$50</f>
        <v>2370</v>
      </c>
    </row>
    <row r="58" spans="1:16" x14ac:dyDescent="0.15">
      <c r="A58" s="135" t="s">
        <v>34</v>
      </c>
      <c r="B58" s="135"/>
      <c r="C58" s="135"/>
      <c r="D58" s="135">
        <f>'将来負担比率（分子）の構造'!I$49</f>
        <v>7411</v>
      </c>
      <c r="E58" s="135"/>
      <c r="F58" s="135"/>
      <c r="G58" s="135">
        <f>'将来負担比率（分子）の構造'!J$49</f>
        <v>9859</v>
      </c>
      <c r="H58" s="135"/>
      <c r="I58" s="135"/>
      <c r="J58" s="135">
        <f>'将来負担比率（分子）の構造'!K$49</f>
        <v>10731</v>
      </c>
      <c r="K58" s="135"/>
      <c r="L58" s="135"/>
      <c r="M58" s="135">
        <f>'将来負担比率（分子）の構造'!L$49</f>
        <v>11321</v>
      </c>
      <c r="N58" s="135"/>
      <c r="O58" s="135"/>
      <c r="P58" s="135">
        <f>'将来負担比率（分子）の構造'!M$49</f>
        <v>11512</v>
      </c>
    </row>
    <row r="59" spans="1:16" x14ac:dyDescent="0.15">
      <c r="A59" s="135" t="s">
        <v>32</v>
      </c>
      <c r="B59" s="135">
        <f>'将来負担比率（分子）の構造'!I$48</f>
        <v>651</v>
      </c>
      <c r="C59" s="135"/>
      <c r="D59" s="135"/>
      <c r="E59" s="135">
        <f>'将来負担比率（分子）の構造'!J$48</f>
        <v>436</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52</v>
      </c>
      <c r="C61" s="135"/>
      <c r="D61" s="135"/>
      <c r="E61" s="135">
        <f>'将来負担比率（分子）の構造'!J$46</f>
        <v>34</v>
      </c>
      <c r="F61" s="135"/>
      <c r="G61" s="135"/>
      <c r="H61" s="135">
        <f>'将来負担比率（分子）の構造'!K$46</f>
        <v>18</v>
      </c>
      <c r="I61" s="135"/>
      <c r="J61" s="135"/>
      <c r="K61" s="135">
        <f>'将来負担比率（分子）の構造'!L$46</f>
        <v>14</v>
      </c>
      <c r="L61" s="135"/>
      <c r="M61" s="135"/>
      <c r="N61" s="135">
        <f>'将来負担比率（分子）の構造'!M$46</f>
        <v>10</v>
      </c>
      <c r="O61" s="135"/>
      <c r="P61" s="135"/>
    </row>
    <row r="62" spans="1:16" x14ac:dyDescent="0.15">
      <c r="A62" s="135" t="s">
        <v>29</v>
      </c>
      <c r="B62" s="135">
        <f>'将来負担比率（分子）の構造'!I$45</f>
        <v>12800</v>
      </c>
      <c r="C62" s="135"/>
      <c r="D62" s="135"/>
      <c r="E62" s="135">
        <f>'将来負担比率（分子）の構造'!J$45</f>
        <v>12180</v>
      </c>
      <c r="F62" s="135"/>
      <c r="G62" s="135"/>
      <c r="H62" s="135">
        <f>'将来負担比率（分子）の構造'!K$45</f>
        <v>11630</v>
      </c>
      <c r="I62" s="135"/>
      <c r="J62" s="135"/>
      <c r="K62" s="135">
        <f>'将来負担比率（分子）の構造'!L$45</f>
        <v>11049</v>
      </c>
      <c r="L62" s="135"/>
      <c r="M62" s="135"/>
      <c r="N62" s="135">
        <f>'将来負担比率（分子）の構造'!M$45</f>
        <v>10165</v>
      </c>
      <c r="O62" s="135"/>
      <c r="P62" s="135"/>
    </row>
    <row r="63" spans="1:16" x14ac:dyDescent="0.15">
      <c r="A63" s="135" t="s">
        <v>28</v>
      </c>
      <c r="B63" s="135">
        <f>'将来負担比率（分子）の構造'!I$44</f>
        <v>3478</v>
      </c>
      <c r="C63" s="135"/>
      <c r="D63" s="135"/>
      <c r="E63" s="135">
        <f>'将来負担比率（分子）の構造'!J$44</f>
        <v>3710</v>
      </c>
      <c r="F63" s="135"/>
      <c r="G63" s="135"/>
      <c r="H63" s="135">
        <f>'将来負担比率（分子）の構造'!K$44</f>
        <v>3261</v>
      </c>
      <c r="I63" s="135"/>
      <c r="J63" s="135"/>
      <c r="K63" s="135">
        <f>'将来負担比率（分子）の構造'!L$44</f>
        <v>3125</v>
      </c>
      <c r="L63" s="135"/>
      <c r="M63" s="135"/>
      <c r="N63" s="135">
        <f>'将来負担比率（分子）の構造'!M$44</f>
        <v>3167</v>
      </c>
      <c r="O63" s="135"/>
      <c r="P63" s="135"/>
    </row>
    <row r="64" spans="1:16" x14ac:dyDescent="0.15">
      <c r="A64" s="135" t="s">
        <v>27</v>
      </c>
      <c r="B64" s="135">
        <f>'将来負担比率（分子）の構造'!I$43</f>
        <v>60270</v>
      </c>
      <c r="C64" s="135"/>
      <c r="D64" s="135"/>
      <c r="E64" s="135">
        <f>'将来負担比率（分子）の構造'!J$43</f>
        <v>58414</v>
      </c>
      <c r="F64" s="135"/>
      <c r="G64" s="135"/>
      <c r="H64" s="135">
        <f>'将来負担比率（分子）の構造'!K$43</f>
        <v>57136</v>
      </c>
      <c r="I64" s="135"/>
      <c r="J64" s="135"/>
      <c r="K64" s="135">
        <f>'将来負担比率（分子）の構造'!L$43</f>
        <v>56224</v>
      </c>
      <c r="L64" s="135"/>
      <c r="M64" s="135"/>
      <c r="N64" s="135">
        <f>'将来負担比率（分子）の構造'!M$43</f>
        <v>54598</v>
      </c>
      <c r="O64" s="135"/>
      <c r="P64" s="135"/>
    </row>
    <row r="65" spans="1:16" x14ac:dyDescent="0.15">
      <c r="A65" s="135" t="s">
        <v>26</v>
      </c>
      <c r="B65" s="135">
        <f>'将来負担比率（分子）の構造'!I$42</f>
        <v>1570</v>
      </c>
      <c r="C65" s="135"/>
      <c r="D65" s="135"/>
      <c r="E65" s="135">
        <f>'将来負担比率（分子）の構造'!J$42</f>
        <v>1458</v>
      </c>
      <c r="F65" s="135"/>
      <c r="G65" s="135"/>
      <c r="H65" s="135">
        <f>'将来負担比率（分子）の構造'!K$42</f>
        <v>1319</v>
      </c>
      <c r="I65" s="135"/>
      <c r="J65" s="135"/>
      <c r="K65" s="135">
        <f>'将来負担比率（分子）の構造'!L$42</f>
        <v>1171</v>
      </c>
      <c r="L65" s="135"/>
      <c r="M65" s="135"/>
      <c r="N65" s="135">
        <f>'将来負担比率（分子）の構造'!M$42</f>
        <v>1018</v>
      </c>
      <c r="O65" s="135"/>
      <c r="P65" s="135"/>
    </row>
    <row r="66" spans="1:16" x14ac:dyDescent="0.15">
      <c r="A66" s="135" t="s">
        <v>25</v>
      </c>
      <c r="B66" s="135">
        <f>'将来負担比率（分子）の構造'!I$41</f>
        <v>97531</v>
      </c>
      <c r="C66" s="135"/>
      <c r="D66" s="135"/>
      <c r="E66" s="135">
        <f>'将来負担比率（分子）の構造'!J$41</f>
        <v>96728</v>
      </c>
      <c r="F66" s="135"/>
      <c r="G66" s="135"/>
      <c r="H66" s="135">
        <f>'将来負担比率（分子）の構造'!K$41</f>
        <v>96419</v>
      </c>
      <c r="I66" s="135"/>
      <c r="J66" s="135"/>
      <c r="K66" s="135">
        <f>'将来負担比率（分子）の構造'!L$41</f>
        <v>96259</v>
      </c>
      <c r="L66" s="135"/>
      <c r="M66" s="135"/>
      <c r="N66" s="135">
        <f>'将来負担比率（分子）の構造'!M$41</f>
        <v>94685</v>
      </c>
      <c r="O66" s="135"/>
      <c r="P66" s="135"/>
    </row>
    <row r="67" spans="1:16" x14ac:dyDescent="0.15">
      <c r="A67" s="135" t="s">
        <v>63</v>
      </c>
      <c r="B67" s="135" t="e">
        <f>NA()</f>
        <v>#N/A</v>
      </c>
      <c r="C67" s="135">
        <f>IF(ISNUMBER('将来負担比率（分子）の構造'!I$52), IF('将来負担比率（分子）の構造'!I$52 &lt; 0, 0, '将来負担比率（分子）の構造'!I$52), NA())</f>
        <v>65078</v>
      </c>
      <c r="D67" s="135" t="e">
        <f>NA()</f>
        <v>#N/A</v>
      </c>
      <c r="E67" s="135" t="e">
        <f>NA()</f>
        <v>#N/A</v>
      </c>
      <c r="F67" s="135">
        <f>IF(ISNUMBER('将来負担比率（分子）の構造'!J$52), IF('将来負担比率（分子）の構造'!J$52 &lt; 0, 0, '将来負担比率（分子）の構造'!J$52), NA())</f>
        <v>57628</v>
      </c>
      <c r="G67" s="135" t="e">
        <f>NA()</f>
        <v>#N/A</v>
      </c>
      <c r="H67" s="135" t="e">
        <f>NA()</f>
        <v>#N/A</v>
      </c>
      <c r="I67" s="135">
        <f>IF(ISNUMBER('将来負担比率（分子）の構造'!K$52), IF('将来負担比率（分子）の構造'!K$52 &lt; 0, 0, '将来負担比率（分子）の構造'!K$52), NA())</f>
        <v>53766</v>
      </c>
      <c r="J67" s="135" t="e">
        <f>NA()</f>
        <v>#N/A</v>
      </c>
      <c r="K67" s="135" t="e">
        <f>NA()</f>
        <v>#N/A</v>
      </c>
      <c r="L67" s="135">
        <f>IF(ISNUMBER('将来負担比率（分子）の構造'!L$52), IF('将来負担比率（分子）の構造'!L$52 &lt; 0, 0, '将来負担比率（分子）の構造'!L$52), NA())</f>
        <v>50023</v>
      </c>
      <c r="M67" s="135" t="e">
        <f>NA()</f>
        <v>#N/A</v>
      </c>
      <c r="N67" s="135" t="e">
        <f>NA()</f>
        <v>#N/A</v>
      </c>
      <c r="O67" s="135">
        <f>IF(ISNUMBER('将来負担比率（分子）の構造'!M$52), IF('将来負担比率（分子）の構造'!M$52 &lt; 0, 0, '将来負担比率（分子）の構造'!M$52), NA())</f>
        <v>46675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30243200</v>
      </c>
      <c r="S5" s="583"/>
      <c r="T5" s="583"/>
      <c r="U5" s="583"/>
      <c r="V5" s="583"/>
      <c r="W5" s="583"/>
      <c r="X5" s="583"/>
      <c r="Y5" s="584"/>
      <c r="Z5" s="585">
        <v>31.1</v>
      </c>
      <c r="AA5" s="585"/>
      <c r="AB5" s="585"/>
      <c r="AC5" s="585"/>
      <c r="AD5" s="586">
        <v>30243200</v>
      </c>
      <c r="AE5" s="586"/>
      <c r="AF5" s="586"/>
      <c r="AG5" s="586"/>
      <c r="AH5" s="586"/>
      <c r="AI5" s="586"/>
      <c r="AJ5" s="586"/>
      <c r="AK5" s="586"/>
      <c r="AL5" s="587">
        <v>62</v>
      </c>
      <c r="AM5" s="588"/>
      <c r="AN5" s="588"/>
      <c r="AO5" s="589"/>
      <c r="AP5" s="579" t="s">
        <v>207</v>
      </c>
      <c r="AQ5" s="580"/>
      <c r="AR5" s="580"/>
      <c r="AS5" s="580"/>
      <c r="AT5" s="580"/>
      <c r="AU5" s="580"/>
      <c r="AV5" s="580"/>
      <c r="AW5" s="580"/>
      <c r="AX5" s="580"/>
      <c r="AY5" s="580"/>
      <c r="AZ5" s="580"/>
      <c r="BA5" s="580"/>
      <c r="BB5" s="580"/>
      <c r="BC5" s="580"/>
      <c r="BD5" s="580"/>
      <c r="BE5" s="580"/>
      <c r="BF5" s="581"/>
      <c r="BG5" s="593">
        <v>30243200</v>
      </c>
      <c r="BH5" s="594"/>
      <c r="BI5" s="594"/>
      <c r="BJ5" s="594"/>
      <c r="BK5" s="594"/>
      <c r="BL5" s="594"/>
      <c r="BM5" s="594"/>
      <c r="BN5" s="595"/>
      <c r="BO5" s="596">
        <v>100</v>
      </c>
      <c r="BP5" s="596"/>
      <c r="BQ5" s="596"/>
      <c r="BR5" s="596"/>
      <c r="BS5" s="597">
        <v>2318631</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684377</v>
      </c>
      <c r="S6" s="594"/>
      <c r="T6" s="594"/>
      <c r="U6" s="594"/>
      <c r="V6" s="594"/>
      <c r="W6" s="594"/>
      <c r="X6" s="594"/>
      <c r="Y6" s="595"/>
      <c r="Z6" s="596">
        <v>0.7</v>
      </c>
      <c r="AA6" s="596"/>
      <c r="AB6" s="596"/>
      <c r="AC6" s="596"/>
      <c r="AD6" s="597">
        <v>684377</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30243200</v>
      </c>
      <c r="BH6" s="594"/>
      <c r="BI6" s="594"/>
      <c r="BJ6" s="594"/>
      <c r="BK6" s="594"/>
      <c r="BL6" s="594"/>
      <c r="BM6" s="594"/>
      <c r="BN6" s="595"/>
      <c r="BO6" s="596">
        <v>100</v>
      </c>
      <c r="BP6" s="596"/>
      <c r="BQ6" s="596"/>
      <c r="BR6" s="596"/>
      <c r="BS6" s="597">
        <v>2318631</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663660</v>
      </c>
      <c r="CS6" s="594"/>
      <c r="CT6" s="594"/>
      <c r="CU6" s="594"/>
      <c r="CV6" s="594"/>
      <c r="CW6" s="594"/>
      <c r="CX6" s="594"/>
      <c r="CY6" s="595"/>
      <c r="CZ6" s="596">
        <v>0.7</v>
      </c>
      <c r="DA6" s="596"/>
      <c r="DB6" s="596"/>
      <c r="DC6" s="596"/>
      <c r="DD6" s="602" t="s">
        <v>214</v>
      </c>
      <c r="DE6" s="594"/>
      <c r="DF6" s="594"/>
      <c r="DG6" s="594"/>
      <c r="DH6" s="594"/>
      <c r="DI6" s="594"/>
      <c r="DJ6" s="594"/>
      <c r="DK6" s="594"/>
      <c r="DL6" s="594"/>
      <c r="DM6" s="594"/>
      <c r="DN6" s="594"/>
      <c r="DO6" s="594"/>
      <c r="DP6" s="595"/>
      <c r="DQ6" s="602">
        <v>663368</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52202</v>
      </c>
      <c r="S7" s="594"/>
      <c r="T7" s="594"/>
      <c r="U7" s="594"/>
      <c r="V7" s="594"/>
      <c r="W7" s="594"/>
      <c r="X7" s="594"/>
      <c r="Y7" s="595"/>
      <c r="Z7" s="596">
        <v>0.1</v>
      </c>
      <c r="AA7" s="596"/>
      <c r="AB7" s="596"/>
      <c r="AC7" s="596"/>
      <c r="AD7" s="597">
        <v>52202</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12727393</v>
      </c>
      <c r="BH7" s="594"/>
      <c r="BI7" s="594"/>
      <c r="BJ7" s="594"/>
      <c r="BK7" s="594"/>
      <c r="BL7" s="594"/>
      <c r="BM7" s="594"/>
      <c r="BN7" s="595"/>
      <c r="BO7" s="596">
        <v>42.1</v>
      </c>
      <c r="BP7" s="596"/>
      <c r="BQ7" s="596"/>
      <c r="BR7" s="596"/>
      <c r="BS7" s="597">
        <v>472292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9207188</v>
      </c>
      <c r="CS7" s="594"/>
      <c r="CT7" s="594"/>
      <c r="CU7" s="594"/>
      <c r="CV7" s="594"/>
      <c r="CW7" s="594"/>
      <c r="CX7" s="594"/>
      <c r="CY7" s="595"/>
      <c r="CZ7" s="596">
        <v>9.8000000000000007</v>
      </c>
      <c r="DA7" s="596"/>
      <c r="DB7" s="596"/>
      <c r="DC7" s="596"/>
      <c r="DD7" s="602">
        <v>582017</v>
      </c>
      <c r="DE7" s="594"/>
      <c r="DF7" s="594"/>
      <c r="DG7" s="594"/>
      <c r="DH7" s="594"/>
      <c r="DI7" s="594"/>
      <c r="DJ7" s="594"/>
      <c r="DK7" s="594"/>
      <c r="DL7" s="594"/>
      <c r="DM7" s="594"/>
      <c r="DN7" s="594"/>
      <c r="DO7" s="594"/>
      <c r="DP7" s="595"/>
      <c r="DQ7" s="602">
        <v>6833145</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117273</v>
      </c>
      <c r="S8" s="594"/>
      <c r="T8" s="594"/>
      <c r="U8" s="594"/>
      <c r="V8" s="594"/>
      <c r="W8" s="594"/>
      <c r="X8" s="594"/>
      <c r="Y8" s="595"/>
      <c r="Z8" s="596">
        <v>0.1</v>
      </c>
      <c r="AA8" s="596"/>
      <c r="AB8" s="596"/>
      <c r="AC8" s="596"/>
      <c r="AD8" s="597">
        <v>117273</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374287</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35305428</v>
      </c>
      <c r="CS8" s="594"/>
      <c r="CT8" s="594"/>
      <c r="CU8" s="594"/>
      <c r="CV8" s="594"/>
      <c r="CW8" s="594"/>
      <c r="CX8" s="594"/>
      <c r="CY8" s="595"/>
      <c r="CZ8" s="596">
        <v>37.6</v>
      </c>
      <c r="DA8" s="596"/>
      <c r="DB8" s="596"/>
      <c r="DC8" s="596"/>
      <c r="DD8" s="602">
        <v>275738</v>
      </c>
      <c r="DE8" s="594"/>
      <c r="DF8" s="594"/>
      <c r="DG8" s="594"/>
      <c r="DH8" s="594"/>
      <c r="DI8" s="594"/>
      <c r="DJ8" s="594"/>
      <c r="DK8" s="594"/>
      <c r="DL8" s="594"/>
      <c r="DM8" s="594"/>
      <c r="DN8" s="594"/>
      <c r="DO8" s="594"/>
      <c r="DP8" s="595"/>
      <c r="DQ8" s="602">
        <v>14461058</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48694</v>
      </c>
      <c r="S9" s="594"/>
      <c r="T9" s="594"/>
      <c r="U9" s="594"/>
      <c r="V9" s="594"/>
      <c r="W9" s="594"/>
      <c r="X9" s="594"/>
      <c r="Y9" s="595"/>
      <c r="Z9" s="596">
        <v>0.1</v>
      </c>
      <c r="AA9" s="596"/>
      <c r="AB9" s="596"/>
      <c r="AC9" s="596"/>
      <c r="AD9" s="597">
        <v>48694</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9469485</v>
      </c>
      <c r="BH9" s="594"/>
      <c r="BI9" s="594"/>
      <c r="BJ9" s="594"/>
      <c r="BK9" s="594"/>
      <c r="BL9" s="594"/>
      <c r="BM9" s="594"/>
      <c r="BN9" s="595"/>
      <c r="BO9" s="596">
        <v>31.3</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8042132</v>
      </c>
      <c r="CS9" s="594"/>
      <c r="CT9" s="594"/>
      <c r="CU9" s="594"/>
      <c r="CV9" s="594"/>
      <c r="CW9" s="594"/>
      <c r="CX9" s="594"/>
      <c r="CY9" s="595"/>
      <c r="CZ9" s="596">
        <v>8.6</v>
      </c>
      <c r="DA9" s="596"/>
      <c r="DB9" s="596"/>
      <c r="DC9" s="596"/>
      <c r="DD9" s="602">
        <v>27586</v>
      </c>
      <c r="DE9" s="594"/>
      <c r="DF9" s="594"/>
      <c r="DG9" s="594"/>
      <c r="DH9" s="594"/>
      <c r="DI9" s="594"/>
      <c r="DJ9" s="594"/>
      <c r="DK9" s="594"/>
      <c r="DL9" s="594"/>
      <c r="DM9" s="594"/>
      <c r="DN9" s="594"/>
      <c r="DO9" s="594"/>
      <c r="DP9" s="595"/>
      <c r="DQ9" s="602">
        <v>7370036</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2930335</v>
      </c>
      <c r="S10" s="594"/>
      <c r="T10" s="594"/>
      <c r="U10" s="594"/>
      <c r="V10" s="594"/>
      <c r="W10" s="594"/>
      <c r="X10" s="594"/>
      <c r="Y10" s="595"/>
      <c r="Z10" s="596">
        <v>3</v>
      </c>
      <c r="AA10" s="596"/>
      <c r="AB10" s="596"/>
      <c r="AC10" s="596"/>
      <c r="AD10" s="597">
        <v>2930335</v>
      </c>
      <c r="AE10" s="597"/>
      <c r="AF10" s="597"/>
      <c r="AG10" s="597"/>
      <c r="AH10" s="597"/>
      <c r="AI10" s="597"/>
      <c r="AJ10" s="597"/>
      <c r="AK10" s="597"/>
      <c r="AL10" s="598">
        <v>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803110</v>
      </c>
      <c r="BH10" s="594"/>
      <c r="BI10" s="594"/>
      <c r="BJ10" s="594"/>
      <c r="BK10" s="594"/>
      <c r="BL10" s="594"/>
      <c r="BM10" s="594"/>
      <c r="BN10" s="595"/>
      <c r="BO10" s="596">
        <v>2.7</v>
      </c>
      <c r="BP10" s="596"/>
      <c r="BQ10" s="596"/>
      <c r="BR10" s="596"/>
      <c r="BS10" s="602">
        <v>133436</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624939</v>
      </c>
      <c r="CS10" s="594"/>
      <c r="CT10" s="594"/>
      <c r="CU10" s="594"/>
      <c r="CV10" s="594"/>
      <c r="CW10" s="594"/>
      <c r="CX10" s="594"/>
      <c r="CY10" s="595"/>
      <c r="CZ10" s="596">
        <v>0.7</v>
      </c>
      <c r="DA10" s="596"/>
      <c r="DB10" s="596"/>
      <c r="DC10" s="596"/>
      <c r="DD10" s="602">
        <v>7944</v>
      </c>
      <c r="DE10" s="594"/>
      <c r="DF10" s="594"/>
      <c r="DG10" s="594"/>
      <c r="DH10" s="594"/>
      <c r="DI10" s="594"/>
      <c r="DJ10" s="594"/>
      <c r="DK10" s="594"/>
      <c r="DL10" s="594"/>
      <c r="DM10" s="594"/>
      <c r="DN10" s="594"/>
      <c r="DO10" s="594"/>
      <c r="DP10" s="595"/>
      <c r="DQ10" s="602">
        <v>104901</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2832</v>
      </c>
      <c r="S11" s="594"/>
      <c r="T11" s="594"/>
      <c r="U11" s="594"/>
      <c r="V11" s="594"/>
      <c r="W11" s="594"/>
      <c r="X11" s="594"/>
      <c r="Y11" s="595"/>
      <c r="Z11" s="596">
        <v>0</v>
      </c>
      <c r="AA11" s="596"/>
      <c r="AB11" s="596"/>
      <c r="AC11" s="596"/>
      <c r="AD11" s="597">
        <v>2832</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2080511</v>
      </c>
      <c r="BH11" s="594"/>
      <c r="BI11" s="594"/>
      <c r="BJ11" s="594"/>
      <c r="BK11" s="594"/>
      <c r="BL11" s="594"/>
      <c r="BM11" s="594"/>
      <c r="BN11" s="595"/>
      <c r="BO11" s="596">
        <v>6.9</v>
      </c>
      <c r="BP11" s="596"/>
      <c r="BQ11" s="596"/>
      <c r="BR11" s="596"/>
      <c r="BS11" s="602">
        <v>338856</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1661143</v>
      </c>
      <c r="CS11" s="594"/>
      <c r="CT11" s="594"/>
      <c r="CU11" s="594"/>
      <c r="CV11" s="594"/>
      <c r="CW11" s="594"/>
      <c r="CX11" s="594"/>
      <c r="CY11" s="595"/>
      <c r="CZ11" s="596">
        <v>1.8</v>
      </c>
      <c r="DA11" s="596"/>
      <c r="DB11" s="596"/>
      <c r="DC11" s="596"/>
      <c r="DD11" s="602">
        <v>457806</v>
      </c>
      <c r="DE11" s="594"/>
      <c r="DF11" s="594"/>
      <c r="DG11" s="594"/>
      <c r="DH11" s="594"/>
      <c r="DI11" s="594"/>
      <c r="DJ11" s="594"/>
      <c r="DK11" s="594"/>
      <c r="DL11" s="594"/>
      <c r="DM11" s="594"/>
      <c r="DN11" s="594"/>
      <c r="DO11" s="594"/>
      <c r="DP11" s="595"/>
      <c r="DQ11" s="602">
        <v>1155836</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15028113</v>
      </c>
      <c r="BH12" s="594"/>
      <c r="BI12" s="594"/>
      <c r="BJ12" s="594"/>
      <c r="BK12" s="594"/>
      <c r="BL12" s="594"/>
      <c r="BM12" s="594"/>
      <c r="BN12" s="595"/>
      <c r="BO12" s="596">
        <v>49.7</v>
      </c>
      <c r="BP12" s="596"/>
      <c r="BQ12" s="596"/>
      <c r="BR12" s="596"/>
      <c r="BS12" s="602">
        <v>1846339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3016751</v>
      </c>
      <c r="CS12" s="594"/>
      <c r="CT12" s="594"/>
      <c r="CU12" s="594"/>
      <c r="CV12" s="594"/>
      <c r="CW12" s="594"/>
      <c r="CX12" s="594"/>
      <c r="CY12" s="595"/>
      <c r="CZ12" s="596">
        <v>3.2</v>
      </c>
      <c r="DA12" s="596"/>
      <c r="DB12" s="596"/>
      <c r="DC12" s="596"/>
      <c r="DD12" s="602">
        <v>617503</v>
      </c>
      <c r="DE12" s="594"/>
      <c r="DF12" s="594"/>
      <c r="DG12" s="594"/>
      <c r="DH12" s="594"/>
      <c r="DI12" s="594"/>
      <c r="DJ12" s="594"/>
      <c r="DK12" s="594"/>
      <c r="DL12" s="594"/>
      <c r="DM12" s="594"/>
      <c r="DN12" s="594"/>
      <c r="DO12" s="594"/>
      <c r="DP12" s="595"/>
      <c r="DQ12" s="602">
        <v>1381833</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82117</v>
      </c>
      <c r="S13" s="594"/>
      <c r="T13" s="594"/>
      <c r="U13" s="594"/>
      <c r="V13" s="594"/>
      <c r="W13" s="594"/>
      <c r="X13" s="594"/>
      <c r="Y13" s="595"/>
      <c r="Z13" s="596">
        <v>0.1</v>
      </c>
      <c r="AA13" s="596"/>
      <c r="AB13" s="596"/>
      <c r="AC13" s="596"/>
      <c r="AD13" s="597">
        <v>82117</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14963270</v>
      </c>
      <c r="BH13" s="594"/>
      <c r="BI13" s="594"/>
      <c r="BJ13" s="594"/>
      <c r="BK13" s="594"/>
      <c r="BL13" s="594"/>
      <c r="BM13" s="594"/>
      <c r="BN13" s="595"/>
      <c r="BO13" s="596">
        <v>49.5</v>
      </c>
      <c r="BP13" s="596"/>
      <c r="BQ13" s="596"/>
      <c r="BR13" s="596"/>
      <c r="BS13" s="602">
        <v>1846339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12186820</v>
      </c>
      <c r="CS13" s="594"/>
      <c r="CT13" s="594"/>
      <c r="CU13" s="594"/>
      <c r="CV13" s="594"/>
      <c r="CW13" s="594"/>
      <c r="CX13" s="594"/>
      <c r="CY13" s="595"/>
      <c r="CZ13" s="596">
        <v>13</v>
      </c>
      <c r="DA13" s="596"/>
      <c r="DB13" s="596"/>
      <c r="DC13" s="596"/>
      <c r="DD13" s="602">
        <v>5412079</v>
      </c>
      <c r="DE13" s="594"/>
      <c r="DF13" s="594"/>
      <c r="DG13" s="594"/>
      <c r="DH13" s="594"/>
      <c r="DI13" s="594"/>
      <c r="DJ13" s="594"/>
      <c r="DK13" s="594"/>
      <c r="DL13" s="594"/>
      <c r="DM13" s="594"/>
      <c r="DN13" s="594"/>
      <c r="DO13" s="594"/>
      <c r="DP13" s="595"/>
      <c r="DQ13" s="602">
        <v>7695258</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439714</v>
      </c>
      <c r="BH14" s="594"/>
      <c r="BI14" s="594"/>
      <c r="BJ14" s="594"/>
      <c r="BK14" s="594"/>
      <c r="BL14" s="594"/>
      <c r="BM14" s="594"/>
      <c r="BN14" s="595"/>
      <c r="BO14" s="596">
        <v>1.5</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2858725</v>
      </c>
      <c r="CS14" s="594"/>
      <c r="CT14" s="594"/>
      <c r="CU14" s="594"/>
      <c r="CV14" s="594"/>
      <c r="CW14" s="594"/>
      <c r="CX14" s="594"/>
      <c r="CY14" s="595"/>
      <c r="CZ14" s="596">
        <v>3</v>
      </c>
      <c r="DA14" s="596"/>
      <c r="DB14" s="596"/>
      <c r="DC14" s="596"/>
      <c r="DD14" s="602">
        <v>115449</v>
      </c>
      <c r="DE14" s="594"/>
      <c r="DF14" s="594"/>
      <c r="DG14" s="594"/>
      <c r="DH14" s="594"/>
      <c r="DI14" s="594"/>
      <c r="DJ14" s="594"/>
      <c r="DK14" s="594"/>
      <c r="DL14" s="594"/>
      <c r="DM14" s="594"/>
      <c r="DN14" s="594"/>
      <c r="DO14" s="594"/>
      <c r="DP14" s="595"/>
      <c r="DQ14" s="602">
        <v>2715450</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96308</v>
      </c>
      <c r="S15" s="594"/>
      <c r="T15" s="594"/>
      <c r="U15" s="594"/>
      <c r="V15" s="594"/>
      <c r="W15" s="594"/>
      <c r="X15" s="594"/>
      <c r="Y15" s="595"/>
      <c r="Z15" s="596">
        <v>0.1</v>
      </c>
      <c r="AA15" s="596"/>
      <c r="AB15" s="596"/>
      <c r="AC15" s="596"/>
      <c r="AD15" s="597">
        <v>96308</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2041096</v>
      </c>
      <c r="BH15" s="594"/>
      <c r="BI15" s="594"/>
      <c r="BJ15" s="594"/>
      <c r="BK15" s="594"/>
      <c r="BL15" s="594"/>
      <c r="BM15" s="594"/>
      <c r="BN15" s="595"/>
      <c r="BO15" s="596">
        <v>6.7</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10116019</v>
      </c>
      <c r="CS15" s="594"/>
      <c r="CT15" s="594"/>
      <c r="CU15" s="594"/>
      <c r="CV15" s="594"/>
      <c r="CW15" s="594"/>
      <c r="CX15" s="594"/>
      <c r="CY15" s="595"/>
      <c r="CZ15" s="596">
        <v>10.8</v>
      </c>
      <c r="DA15" s="596"/>
      <c r="DB15" s="596"/>
      <c r="DC15" s="596"/>
      <c r="DD15" s="602">
        <v>3139585</v>
      </c>
      <c r="DE15" s="594"/>
      <c r="DF15" s="594"/>
      <c r="DG15" s="594"/>
      <c r="DH15" s="594"/>
      <c r="DI15" s="594"/>
      <c r="DJ15" s="594"/>
      <c r="DK15" s="594"/>
      <c r="DL15" s="594"/>
      <c r="DM15" s="594"/>
      <c r="DN15" s="594"/>
      <c r="DO15" s="594"/>
      <c r="DP15" s="595"/>
      <c r="DQ15" s="602">
        <v>6163392</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17187308</v>
      </c>
      <c r="S16" s="594"/>
      <c r="T16" s="594"/>
      <c r="U16" s="594"/>
      <c r="V16" s="594"/>
      <c r="W16" s="594"/>
      <c r="X16" s="594"/>
      <c r="Y16" s="595"/>
      <c r="Z16" s="596">
        <v>17.7</v>
      </c>
      <c r="AA16" s="596"/>
      <c r="AB16" s="596"/>
      <c r="AC16" s="596"/>
      <c r="AD16" s="597">
        <v>13941142</v>
      </c>
      <c r="AE16" s="597"/>
      <c r="AF16" s="597"/>
      <c r="AG16" s="597"/>
      <c r="AH16" s="597"/>
      <c r="AI16" s="597"/>
      <c r="AJ16" s="597"/>
      <c r="AK16" s="597"/>
      <c r="AL16" s="598">
        <v>28.6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6884</v>
      </c>
      <c r="BH16" s="594"/>
      <c r="BI16" s="594"/>
      <c r="BJ16" s="594"/>
      <c r="BK16" s="594"/>
      <c r="BL16" s="594"/>
      <c r="BM16" s="594"/>
      <c r="BN16" s="595"/>
      <c r="BO16" s="596">
        <v>0</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27118</v>
      </c>
      <c r="CS16" s="594"/>
      <c r="CT16" s="594"/>
      <c r="CU16" s="594"/>
      <c r="CV16" s="594"/>
      <c r="CW16" s="594"/>
      <c r="CX16" s="594"/>
      <c r="CY16" s="595"/>
      <c r="CZ16" s="596">
        <v>0</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13941142</v>
      </c>
      <c r="S17" s="594"/>
      <c r="T17" s="594"/>
      <c r="U17" s="594"/>
      <c r="V17" s="594"/>
      <c r="W17" s="594"/>
      <c r="X17" s="594"/>
      <c r="Y17" s="595"/>
      <c r="Z17" s="596">
        <v>14.3</v>
      </c>
      <c r="AA17" s="596"/>
      <c r="AB17" s="596"/>
      <c r="AC17" s="596"/>
      <c r="AD17" s="597">
        <v>13941142</v>
      </c>
      <c r="AE17" s="597"/>
      <c r="AF17" s="597"/>
      <c r="AG17" s="597"/>
      <c r="AH17" s="597"/>
      <c r="AI17" s="597"/>
      <c r="AJ17" s="597"/>
      <c r="AK17" s="597"/>
      <c r="AL17" s="598">
        <v>28.6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9704504</v>
      </c>
      <c r="CS17" s="594"/>
      <c r="CT17" s="594"/>
      <c r="CU17" s="594"/>
      <c r="CV17" s="594"/>
      <c r="CW17" s="594"/>
      <c r="CX17" s="594"/>
      <c r="CY17" s="595"/>
      <c r="CZ17" s="596">
        <v>10.3</v>
      </c>
      <c r="DA17" s="596"/>
      <c r="DB17" s="596"/>
      <c r="DC17" s="596"/>
      <c r="DD17" s="602" t="s">
        <v>111</v>
      </c>
      <c r="DE17" s="594"/>
      <c r="DF17" s="594"/>
      <c r="DG17" s="594"/>
      <c r="DH17" s="594"/>
      <c r="DI17" s="594"/>
      <c r="DJ17" s="594"/>
      <c r="DK17" s="594"/>
      <c r="DL17" s="594"/>
      <c r="DM17" s="594"/>
      <c r="DN17" s="594"/>
      <c r="DO17" s="594"/>
      <c r="DP17" s="595"/>
      <c r="DQ17" s="602">
        <v>9313649</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1915316</v>
      </c>
      <c r="S18" s="594"/>
      <c r="T18" s="594"/>
      <c r="U18" s="594"/>
      <c r="V18" s="594"/>
      <c r="W18" s="594"/>
      <c r="X18" s="594"/>
      <c r="Y18" s="595"/>
      <c r="Z18" s="596">
        <v>2</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403846</v>
      </c>
      <c r="CS18" s="594"/>
      <c r="CT18" s="594"/>
      <c r="CU18" s="594"/>
      <c r="CV18" s="594"/>
      <c r="CW18" s="594"/>
      <c r="CX18" s="594"/>
      <c r="CY18" s="595"/>
      <c r="CZ18" s="596">
        <v>0.4</v>
      </c>
      <c r="DA18" s="596"/>
      <c r="DB18" s="596"/>
      <c r="DC18" s="596"/>
      <c r="DD18" s="602" t="s">
        <v>111</v>
      </c>
      <c r="DE18" s="594"/>
      <c r="DF18" s="594"/>
      <c r="DG18" s="594"/>
      <c r="DH18" s="594"/>
      <c r="DI18" s="594"/>
      <c r="DJ18" s="594"/>
      <c r="DK18" s="594"/>
      <c r="DL18" s="594"/>
      <c r="DM18" s="594"/>
      <c r="DN18" s="594"/>
      <c r="DO18" s="594"/>
      <c r="DP18" s="595"/>
      <c r="DQ18" s="602">
        <v>403846</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1330850</v>
      </c>
      <c r="S19" s="594"/>
      <c r="T19" s="594"/>
      <c r="U19" s="594"/>
      <c r="V19" s="594"/>
      <c r="W19" s="594"/>
      <c r="X19" s="594"/>
      <c r="Y19" s="595"/>
      <c r="Z19" s="596">
        <v>1.4</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51444646</v>
      </c>
      <c r="S20" s="594"/>
      <c r="T20" s="594"/>
      <c r="U20" s="594"/>
      <c r="V20" s="594"/>
      <c r="W20" s="594"/>
      <c r="X20" s="594"/>
      <c r="Y20" s="595"/>
      <c r="Z20" s="596">
        <v>52.9</v>
      </c>
      <c r="AA20" s="596"/>
      <c r="AB20" s="596"/>
      <c r="AC20" s="596"/>
      <c r="AD20" s="597">
        <v>48198480</v>
      </c>
      <c r="AE20" s="597"/>
      <c r="AF20" s="597"/>
      <c r="AG20" s="597"/>
      <c r="AH20" s="597"/>
      <c r="AI20" s="597"/>
      <c r="AJ20" s="597"/>
      <c r="AK20" s="597"/>
      <c r="AL20" s="598">
        <v>98.8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93818273</v>
      </c>
      <c r="CS20" s="594"/>
      <c r="CT20" s="594"/>
      <c r="CU20" s="594"/>
      <c r="CV20" s="594"/>
      <c r="CW20" s="594"/>
      <c r="CX20" s="594"/>
      <c r="CY20" s="595"/>
      <c r="CZ20" s="596">
        <v>100</v>
      </c>
      <c r="DA20" s="596"/>
      <c r="DB20" s="596"/>
      <c r="DC20" s="596"/>
      <c r="DD20" s="602">
        <v>10635707</v>
      </c>
      <c r="DE20" s="594"/>
      <c r="DF20" s="594"/>
      <c r="DG20" s="594"/>
      <c r="DH20" s="594"/>
      <c r="DI20" s="594"/>
      <c r="DJ20" s="594"/>
      <c r="DK20" s="594"/>
      <c r="DL20" s="594"/>
      <c r="DM20" s="594"/>
      <c r="DN20" s="594"/>
      <c r="DO20" s="594"/>
      <c r="DP20" s="595"/>
      <c r="DQ20" s="602">
        <v>58261772</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38405</v>
      </c>
      <c r="S21" s="594"/>
      <c r="T21" s="594"/>
      <c r="U21" s="594"/>
      <c r="V21" s="594"/>
      <c r="W21" s="594"/>
      <c r="X21" s="594"/>
      <c r="Y21" s="595"/>
      <c r="Z21" s="596">
        <v>0</v>
      </c>
      <c r="AA21" s="596"/>
      <c r="AB21" s="596"/>
      <c r="AC21" s="596"/>
      <c r="AD21" s="597">
        <v>38405</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1344886</v>
      </c>
      <c r="S22" s="594"/>
      <c r="T22" s="594"/>
      <c r="U22" s="594"/>
      <c r="V22" s="594"/>
      <c r="W22" s="594"/>
      <c r="X22" s="594"/>
      <c r="Y22" s="595"/>
      <c r="Z22" s="596">
        <v>1.4</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876683</v>
      </c>
      <c r="S23" s="594"/>
      <c r="T23" s="594"/>
      <c r="U23" s="594"/>
      <c r="V23" s="594"/>
      <c r="W23" s="594"/>
      <c r="X23" s="594"/>
      <c r="Y23" s="595"/>
      <c r="Z23" s="596">
        <v>0.9</v>
      </c>
      <c r="AA23" s="596"/>
      <c r="AB23" s="596"/>
      <c r="AC23" s="596"/>
      <c r="AD23" s="597">
        <v>77911</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535736</v>
      </c>
      <c r="S24" s="594"/>
      <c r="T24" s="594"/>
      <c r="U24" s="594"/>
      <c r="V24" s="594"/>
      <c r="W24" s="594"/>
      <c r="X24" s="594"/>
      <c r="Y24" s="595"/>
      <c r="Z24" s="596">
        <v>0.6</v>
      </c>
      <c r="AA24" s="596"/>
      <c r="AB24" s="596"/>
      <c r="AC24" s="596"/>
      <c r="AD24" s="597">
        <v>9734</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44732556</v>
      </c>
      <c r="CS24" s="583"/>
      <c r="CT24" s="583"/>
      <c r="CU24" s="583"/>
      <c r="CV24" s="583"/>
      <c r="CW24" s="583"/>
      <c r="CX24" s="583"/>
      <c r="CY24" s="584"/>
      <c r="CZ24" s="620">
        <v>47.7</v>
      </c>
      <c r="DA24" s="621"/>
      <c r="DB24" s="621"/>
      <c r="DC24" s="622"/>
      <c r="DD24" s="619">
        <v>25422117</v>
      </c>
      <c r="DE24" s="583"/>
      <c r="DF24" s="583"/>
      <c r="DG24" s="583"/>
      <c r="DH24" s="583"/>
      <c r="DI24" s="583"/>
      <c r="DJ24" s="583"/>
      <c r="DK24" s="584"/>
      <c r="DL24" s="619">
        <v>25262033</v>
      </c>
      <c r="DM24" s="583"/>
      <c r="DN24" s="583"/>
      <c r="DO24" s="583"/>
      <c r="DP24" s="583"/>
      <c r="DQ24" s="583"/>
      <c r="DR24" s="583"/>
      <c r="DS24" s="583"/>
      <c r="DT24" s="583"/>
      <c r="DU24" s="583"/>
      <c r="DV24" s="584"/>
      <c r="DW24" s="587">
        <v>47.5</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17070953</v>
      </c>
      <c r="S25" s="594"/>
      <c r="T25" s="594"/>
      <c r="U25" s="594"/>
      <c r="V25" s="594"/>
      <c r="W25" s="594"/>
      <c r="X25" s="594"/>
      <c r="Y25" s="595"/>
      <c r="Z25" s="596">
        <v>17.600000000000001</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9971284</v>
      </c>
      <c r="CS25" s="625"/>
      <c r="CT25" s="625"/>
      <c r="CU25" s="625"/>
      <c r="CV25" s="625"/>
      <c r="CW25" s="625"/>
      <c r="CX25" s="625"/>
      <c r="CY25" s="626"/>
      <c r="CZ25" s="627">
        <v>10.6</v>
      </c>
      <c r="DA25" s="628"/>
      <c r="DB25" s="628"/>
      <c r="DC25" s="629"/>
      <c r="DD25" s="602">
        <v>9521177</v>
      </c>
      <c r="DE25" s="625"/>
      <c r="DF25" s="625"/>
      <c r="DG25" s="625"/>
      <c r="DH25" s="625"/>
      <c r="DI25" s="625"/>
      <c r="DJ25" s="625"/>
      <c r="DK25" s="626"/>
      <c r="DL25" s="602">
        <v>9400604</v>
      </c>
      <c r="DM25" s="625"/>
      <c r="DN25" s="625"/>
      <c r="DO25" s="625"/>
      <c r="DP25" s="625"/>
      <c r="DQ25" s="625"/>
      <c r="DR25" s="625"/>
      <c r="DS25" s="625"/>
      <c r="DT25" s="625"/>
      <c r="DU25" s="625"/>
      <c r="DV25" s="626"/>
      <c r="DW25" s="598">
        <v>17.7</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v>450699</v>
      </c>
      <c r="S26" s="594"/>
      <c r="T26" s="594"/>
      <c r="U26" s="594"/>
      <c r="V26" s="594"/>
      <c r="W26" s="594"/>
      <c r="X26" s="594"/>
      <c r="Y26" s="595"/>
      <c r="Z26" s="596">
        <v>0.5</v>
      </c>
      <c r="AA26" s="596"/>
      <c r="AB26" s="596"/>
      <c r="AC26" s="596"/>
      <c r="AD26" s="597">
        <v>450699</v>
      </c>
      <c r="AE26" s="597"/>
      <c r="AF26" s="597"/>
      <c r="AG26" s="597"/>
      <c r="AH26" s="597"/>
      <c r="AI26" s="597"/>
      <c r="AJ26" s="597"/>
      <c r="AK26" s="597"/>
      <c r="AL26" s="598">
        <v>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6154766</v>
      </c>
      <c r="CS26" s="594"/>
      <c r="CT26" s="594"/>
      <c r="CU26" s="594"/>
      <c r="CV26" s="594"/>
      <c r="CW26" s="594"/>
      <c r="CX26" s="594"/>
      <c r="CY26" s="595"/>
      <c r="CZ26" s="627">
        <v>6.6</v>
      </c>
      <c r="DA26" s="628"/>
      <c r="DB26" s="628"/>
      <c r="DC26" s="629"/>
      <c r="DD26" s="602">
        <v>5864818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6783438</v>
      </c>
      <c r="S27" s="594"/>
      <c r="T27" s="594"/>
      <c r="U27" s="594"/>
      <c r="V27" s="594"/>
      <c r="W27" s="594"/>
      <c r="X27" s="594"/>
      <c r="Y27" s="595"/>
      <c r="Z27" s="596">
        <v>7</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30243200</v>
      </c>
      <c r="BH27" s="594"/>
      <c r="BI27" s="594"/>
      <c r="BJ27" s="594"/>
      <c r="BK27" s="594"/>
      <c r="BL27" s="594"/>
      <c r="BM27" s="594"/>
      <c r="BN27" s="595"/>
      <c r="BO27" s="596">
        <v>100</v>
      </c>
      <c r="BP27" s="596"/>
      <c r="BQ27" s="596"/>
      <c r="BR27" s="596"/>
      <c r="BS27" s="602">
        <v>2318631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25056768</v>
      </c>
      <c r="CS27" s="625"/>
      <c r="CT27" s="625"/>
      <c r="CU27" s="625"/>
      <c r="CV27" s="625"/>
      <c r="CW27" s="625"/>
      <c r="CX27" s="625"/>
      <c r="CY27" s="626"/>
      <c r="CZ27" s="627">
        <v>26.7</v>
      </c>
      <c r="DA27" s="628"/>
      <c r="DB27" s="628"/>
      <c r="DC27" s="629"/>
      <c r="DD27" s="602">
        <v>6587291</v>
      </c>
      <c r="DE27" s="625"/>
      <c r="DF27" s="625"/>
      <c r="DG27" s="625"/>
      <c r="DH27" s="625"/>
      <c r="DI27" s="625"/>
      <c r="DJ27" s="625"/>
      <c r="DK27" s="626"/>
      <c r="DL27" s="602">
        <v>6587191</v>
      </c>
      <c r="DM27" s="625"/>
      <c r="DN27" s="625"/>
      <c r="DO27" s="625"/>
      <c r="DP27" s="625"/>
      <c r="DQ27" s="625"/>
      <c r="DR27" s="625"/>
      <c r="DS27" s="625"/>
      <c r="DT27" s="625"/>
      <c r="DU27" s="625"/>
      <c r="DV27" s="626"/>
      <c r="DW27" s="598">
        <v>12.4</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203682</v>
      </c>
      <c r="S28" s="594"/>
      <c r="T28" s="594"/>
      <c r="U28" s="594"/>
      <c r="V28" s="594"/>
      <c r="W28" s="594"/>
      <c r="X28" s="594"/>
      <c r="Y28" s="595"/>
      <c r="Z28" s="596">
        <v>0.2</v>
      </c>
      <c r="AA28" s="596"/>
      <c r="AB28" s="596"/>
      <c r="AC28" s="596"/>
      <c r="AD28" s="597">
        <v>26518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9704504</v>
      </c>
      <c r="CS28" s="594"/>
      <c r="CT28" s="594"/>
      <c r="CU28" s="594"/>
      <c r="CV28" s="594"/>
      <c r="CW28" s="594"/>
      <c r="CX28" s="594"/>
      <c r="CY28" s="595"/>
      <c r="CZ28" s="627">
        <v>10.3</v>
      </c>
      <c r="DA28" s="628"/>
      <c r="DB28" s="628"/>
      <c r="DC28" s="629"/>
      <c r="DD28" s="602">
        <v>9313649</v>
      </c>
      <c r="DE28" s="594"/>
      <c r="DF28" s="594"/>
      <c r="DG28" s="594"/>
      <c r="DH28" s="594"/>
      <c r="DI28" s="594"/>
      <c r="DJ28" s="594"/>
      <c r="DK28" s="595"/>
      <c r="DL28" s="602">
        <v>9274238</v>
      </c>
      <c r="DM28" s="594"/>
      <c r="DN28" s="594"/>
      <c r="DO28" s="594"/>
      <c r="DP28" s="594"/>
      <c r="DQ28" s="594"/>
      <c r="DR28" s="594"/>
      <c r="DS28" s="594"/>
      <c r="DT28" s="594"/>
      <c r="DU28" s="594"/>
      <c r="DV28" s="595"/>
      <c r="DW28" s="598">
        <v>17.399999999999999</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45243</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9704504</v>
      </c>
      <c r="CS29" s="625"/>
      <c r="CT29" s="625"/>
      <c r="CU29" s="625"/>
      <c r="CV29" s="625"/>
      <c r="CW29" s="625"/>
      <c r="CX29" s="625"/>
      <c r="CY29" s="626"/>
      <c r="CZ29" s="627">
        <v>10.3</v>
      </c>
      <c r="DA29" s="628"/>
      <c r="DB29" s="628"/>
      <c r="DC29" s="629"/>
      <c r="DD29" s="602">
        <v>9313649</v>
      </c>
      <c r="DE29" s="625"/>
      <c r="DF29" s="625"/>
      <c r="DG29" s="625"/>
      <c r="DH29" s="625"/>
      <c r="DI29" s="625"/>
      <c r="DJ29" s="625"/>
      <c r="DK29" s="626"/>
      <c r="DL29" s="602">
        <v>9274238</v>
      </c>
      <c r="DM29" s="625"/>
      <c r="DN29" s="625"/>
      <c r="DO29" s="625"/>
      <c r="DP29" s="625"/>
      <c r="DQ29" s="625"/>
      <c r="DR29" s="625"/>
      <c r="DS29" s="625"/>
      <c r="DT29" s="625"/>
      <c r="DU29" s="625"/>
      <c r="DV29" s="626"/>
      <c r="DW29" s="598">
        <v>17.399999999999999</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4572221</v>
      </c>
      <c r="S30" s="594"/>
      <c r="T30" s="594"/>
      <c r="U30" s="594"/>
      <c r="V30" s="594"/>
      <c r="W30" s="594"/>
      <c r="X30" s="594"/>
      <c r="Y30" s="595"/>
      <c r="Z30" s="596">
        <v>4.7</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98.4</v>
      </c>
      <c r="BH30" s="652"/>
      <c r="BI30" s="652"/>
      <c r="BJ30" s="652"/>
      <c r="BK30" s="652"/>
      <c r="BL30" s="652"/>
      <c r="BM30" s="588">
        <v>93.6</v>
      </c>
      <c r="BN30" s="652"/>
      <c r="BO30" s="652"/>
      <c r="BP30" s="652"/>
      <c r="BQ30" s="653"/>
      <c r="BR30" s="651">
        <v>98.3</v>
      </c>
      <c r="BS30" s="652"/>
      <c r="BT30" s="652"/>
      <c r="BU30" s="652"/>
      <c r="BV30" s="652"/>
      <c r="BW30" s="652"/>
      <c r="BX30" s="588">
        <v>93.4</v>
      </c>
      <c r="BY30" s="652"/>
      <c r="BZ30" s="652"/>
      <c r="CA30" s="652"/>
      <c r="CB30" s="653"/>
      <c r="CD30" s="656"/>
      <c r="CE30" s="657"/>
      <c r="CF30" s="607" t="s">
        <v>290</v>
      </c>
      <c r="CG30" s="608"/>
      <c r="CH30" s="608"/>
      <c r="CI30" s="608"/>
      <c r="CJ30" s="608"/>
      <c r="CK30" s="608"/>
      <c r="CL30" s="608"/>
      <c r="CM30" s="608"/>
      <c r="CN30" s="608"/>
      <c r="CO30" s="608"/>
      <c r="CP30" s="608"/>
      <c r="CQ30" s="609"/>
      <c r="CR30" s="593">
        <v>8616693</v>
      </c>
      <c r="CS30" s="594"/>
      <c r="CT30" s="594"/>
      <c r="CU30" s="594"/>
      <c r="CV30" s="594"/>
      <c r="CW30" s="594"/>
      <c r="CX30" s="594"/>
      <c r="CY30" s="595"/>
      <c r="CZ30" s="627">
        <v>9.1999999999999993</v>
      </c>
      <c r="DA30" s="628"/>
      <c r="DB30" s="628"/>
      <c r="DC30" s="629"/>
      <c r="DD30" s="602">
        <v>8225838</v>
      </c>
      <c r="DE30" s="594"/>
      <c r="DF30" s="594"/>
      <c r="DG30" s="594"/>
      <c r="DH30" s="594"/>
      <c r="DI30" s="594"/>
      <c r="DJ30" s="594"/>
      <c r="DK30" s="595"/>
      <c r="DL30" s="602">
        <v>8186427</v>
      </c>
      <c r="DM30" s="594"/>
      <c r="DN30" s="594"/>
      <c r="DO30" s="594"/>
      <c r="DP30" s="594"/>
      <c r="DQ30" s="594"/>
      <c r="DR30" s="594"/>
      <c r="DS30" s="594"/>
      <c r="DT30" s="594"/>
      <c r="DU30" s="594"/>
      <c r="DV30" s="595"/>
      <c r="DW30" s="598">
        <v>15.4</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3431513</v>
      </c>
      <c r="S31" s="594"/>
      <c r="T31" s="594"/>
      <c r="U31" s="594"/>
      <c r="V31" s="594"/>
      <c r="W31" s="594"/>
      <c r="X31" s="594"/>
      <c r="Y31" s="595"/>
      <c r="Z31" s="596">
        <v>3.5</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94.7</v>
      </c>
      <c r="BN31" s="649"/>
      <c r="BO31" s="649"/>
      <c r="BP31" s="649"/>
      <c r="BQ31" s="650"/>
      <c r="BR31" s="648">
        <v>98.2</v>
      </c>
      <c r="BS31" s="625"/>
      <c r="BT31" s="625"/>
      <c r="BU31" s="625"/>
      <c r="BV31" s="625"/>
      <c r="BW31" s="625"/>
      <c r="BX31" s="599">
        <v>94</v>
      </c>
      <c r="BY31" s="649"/>
      <c r="BZ31" s="649"/>
      <c r="CA31" s="649"/>
      <c r="CB31" s="650"/>
      <c r="CD31" s="656"/>
      <c r="CE31" s="657"/>
      <c r="CF31" s="607" t="s">
        <v>294</v>
      </c>
      <c r="CG31" s="608"/>
      <c r="CH31" s="608"/>
      <c r="CI31" s="608"/>
      <c r="CJ31" s="608"/>
      <c r="CK31" s="608"/>
      <c r="CL31" s="608"/>
      <c r="CM31" s="608"/>
      <c r="CN31" s="608"/>
      <c r="CO31" s="608"/>
      <c r="CP31" s="608"/>
      <c r="CQ31" s="609"/>
      <c r="CR31" s="593">
        <v>1087811</v>
      </c>
      <c r="CS31" s="625"/>
      <c r="CT31" s="625"/>
      <c r="CU31" s="625"/>
      <c r="CV31" s="625"/>
      <c r="CW31" s="625"/>
      <c r="CX31" s="625"/>
      <c r="CY31" s="626"/>
      <c r="CZ31" s="627">
        <v>1.2</v>
      </c>
      <c r="DA31" s="628"/>
      <c r="DB31" s="628"/>
      <c r="DC31" s="629"/>
      <c r="DD31" s="602">
        <v>1087811</v>
      </c>
      <c r="DE31" s="625"/>
      <c r="DF31" s="625"/>
      <c r="DG31" s="625"/>
      <c r="DH31" s="625"/>
      <c r="DI31" s="625"/>
      <c r="DJ31" s="625"/>
      <c r="DK31" s="626"/>
      <c r="DL31" s="602">
        <v>1087811</v>
      </c>
      <c r="DM31" s="625"/>
      <c r="DN31" s="625"/>
      <c r="DO31" s="625"/>
      <c r="DP31" s="625"/>
      <c r="DQ31" s="625"/>
      <c r="DR31" s="625"/>
      <c r="DS31" s="625"/>
      <c r="DT31" s="625"/>
      <c r="DU31" s="625"/>
      <c r="DV31" s="626"/>
      <c r="DW31" s="598">
        <v>2</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3446901</v>
      </c>
      <c r="S32" s="594"/>
      <c r="T32" s="594"/>
      <c r="U32" s="594"/>
      <c r="V32" s="594"/>
      <c r="W32" s="594"/>
      <c r="X32" s="594"/>
      <c r="Y32" s="595"/>
      <c r="Z32" s="596">
        <v>3.5</v>
      </c>
      <c r="AA32" s="596"/>
      <c r="AB32" s="596"/>
      <c r="AC32" s="596"/>
      <c r="AD32" s="597">
        <v>2204</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98.1</v>
      </c>
      <c r="BH32" s="661"/>
      <c r="BI32" s="661"/>
      <c r="BJ32" s="661"/>
      <c r="BK32" s="661"/>
      <c r="BL32" s="661"/>
      <c r="BM32" s="662">
        <v>91.9</v>
      </c>
      <c r="BN32" s="661"/>
      <c r="BO32" s="661"/>
      <c r="BP32" s="661"/>
      <c r="BQ32" s="663"/>
      <c r="BR32" s="660">
        <v>98.1</v>
      </c>
      <c r="BS32" s="661"/>
      <c r="BT32" s="661"/>
      <c r="BU32" s="661"/>
      <c r="BV32" s="661"/>
      <c r="BW32" s="661"/>
      <c r="BX32" s="662">
        <v>92</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6987400</v>
      </c>
      <c r="S33" s="594"/>
      <c r="T33" s="594"/>
      <c r="U33" s="594"/>
      <c r="V33" s="594"/>
      <c r="W33" s="594"/>
      <c r="X33" s="594"/>
      <c r="Y33" s="595"/>
      <c r="Z33" s="596">
        <v>7.2</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38422892</v>
      </c>
      <c r="CS33" s="625"/>
      <c r="CT33" s="625"/>
      <c r="CU33" s="625"/>
      <c r="CV33" s="625"/>
      <c r="CW33" s="625"/>
      <c r="CX33" s="625"/>
      <c r="CY33" s="626"/>
      <c r="CZ33" s="627">
        <v>41</v>
      </c>
      <c r="DA33" s="628"/>
      <c r="DB33" s="628"/>
      <c r="DC33" s="629"/>
      <c r="DD33" s="602">
        <v>30101007</v>
      </c>
      <c r="DE33" s="625"/>
      <c r="DF33" s="625"/>
      <c r="DG33" s="625"/>
      <c r="DH33" s="625"/>
      <c r="DI33" s="625"/>
      <c r="DJ33" s="625"/>
      <c r="DK33" s="626"/>
      <c r="DL33" s="602">
        <v>22462991</v>
      </c>
      <c r="DM33" s="625"/>
      <c r="DN33" s="625"/>
      <c r="DO33" s="625"/>
      <c r="DP33" s="625"/>
      <c r="DQ33" s="625"/>
      <c r="DR33" s="625"/>
      <c r="DS33" s="625"/>
      <c r="DT33" s="625"/>
      <c r="DU33" s="625"/>
      <c r="DV33" s="626"/>
      <c r="DW33" s="598">
        <v>42.2</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11075927</v>
      </c>
      <c r="CS34" s="594"/>
      <c r="CT34" s="594"/>
      <c r="CU34" s="594"/>
      <c r="CV34" s="594"/>
      <c r="CW34" s="594"/>
      <c r="CX34" s="594"/>
      <c r="CY34" s="595"/>
      <c r="CZ34" s="627">
        <v>11.8</v>
      </c>
      <c r="DA34" s="628"/>
      <c r="DB34" s="628"/>
      <c r="DC34" s="629"/>
      <c r="DD34" s="602">
        <v>7875678</v>
      </c>
      <c r="DE34" s="594"/>
      <c r="DF34" s="594"/>
      <c r="DG34" s="594"/>
      <c r="DH34" s="594"/>
      <c r="DI34" s="594"/>
      <c r="DJ34" s="594"/>
      <c r="DK34" s="595"/>
      <c r="DL34" s="602">
        <v>6885251</v>
      </c>
      <c r="DM34" s="594"/>
      <c r="DN34" s="594"/>
      <c r="DO34" s="594"/>
      <c r="DP34" s="594"/>
      <c r="DQ34" s="594"/>
      <c r="DR34" s="594"/>
      <c r="DS34" s="594"/>
      <c r="DT34" s="594"/>
      <c r="DU34" s="594"/>
      <c r="DV34" s="595"/>
      <c r="DW34" s="598">
        <v>12.9</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4395200</v>
      </c>
      <c r="S35" s="594"/>
      <c r="T35" s="594"/>
      <c r="U35" s="594"/>
      <c r="V35" s="594"/>
      <c r="W35" s="594"/>
      <c r="X35" s="594"/>
      <c r="Y35" s="595"/>
      <c r="Z35" s="596">
        <v>4.5</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13766087</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434565</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905918</v>
      </c>
      <c r="CS35" s="625"/>
      <c r="CT35" s="625"/>
      <c r="CU35" s="625"/>
      <c r="CV35" s="625"/>
      <c r="CW35" s="625"/>
      <c r="CX35" s="625"/>
      <c r="CY35" s="626"/>
      <c r="CZ35" s="627">
        <v>1</v>
      </c>
      <c r="DA35" s="628"/>
      <c r="DB35" s="628"/>
      <c r="DC35" s="629"/>
      <c r="DD35" s="602">
        <v>848127</v>
      </c>
      <c r="DE35" s="625"/>
      <c r="DF35" s="625"/>
      <c r="DG35" s="625"/>
      <c r="DH35" s="625"/>
      <c r="DI35" s="625"/>
      <c r="DJ35" s="625"/>
      <c r="DK35" s="626"/>
      <c r="DL35" s="602">
        <v>804557</v>
      </c>
      <c r="DM35" s="625"/>
      <c r="DN35" s="625"/>
      <c r="DO35" s="625"/>
      <c r="DP35" s="625"/>
      <c r="DQ35" s="625"/>
      <c r="DR35" s="625"/>
      <c r="DS35" s="625"/>
      <c r="DT35" s="625"/>
      <c r="DU35" s="625"/>
      <c r="DV35" s="626"/>
      <c r="DW35" s="598">
        <v>1.5</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97232406</v>
      </c>
      <c r="S36" s="666"/>
      <c r="T36" s="666"/>
      <c r="U36" s="666"/>
      <c r="V36" s="666"/>
      <c r="W36" s="666"/>
      <c r="X36" s="666"/>
      <c r="Y36" s="667"/>
      <c r="Z36" s="668">
        <v>100</v>
      </c>
      <c r="AA36" s="668"/>
      <c r="AB36" s="668"/>
      <c r="AC36" s="668"/>
      <c r="AD36" s="669">
        <v>48803951</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3391974</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38784</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10447181</v>
      </c>
      <c r="CS36" s="594"/>
      <c r="CT36" s="594"/>
      <c r="CU36" s="594"/>
      <c r="CV36" s="594"/>
      <c r="CW36" s="594"/>
      <c r="CX36" s="594"/>
      <c r="CY36" s="595"/>
      <c r="CZ36" s="627">
        <v>11.1</v>
      </c>
      <c r="DA36" s="628"/>
      <c r="DB36" s="628"/>
      <c r="DC36" s="629"/>
      <c r="DD36" s="602">
        <v>9678298</v>
      </c>
      <c r="DE36" s="594"/>
      <c r="DF36" s="594"/>
      <c r="DG36" s="594"/>
      <c r="DH36" s="594"/>
      <c r="DI36" s="594"/>
      <c r="DJ36" s="594"/>
      <c r="DK36" s="595"/>
      <c r="DL36" s="602">
        <v>7417360</v>
      </c>
      <c r="DM36" s="594"/>
      <c r="DN36" s="594"/>
      <c r="DO36" s="594"/>
      <c r="DP36" s="594"/>
      <c r="DQ36" s="594"/>
      <c r="DR36" s="594"/>
      <c r="DS36" s="594"/>
      <c r="DT36" s="594"/>
      <c r="DU36" s="594"/>
      <c r="DV36" s="595"/>
      <c r="DW36" s="598">
        <v>13.9</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2350710</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37996</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4553715</v>
      </c>
      <c r="CS37" s="625"/>
      <c r="CT37" s="625"/>
      <c r="CU37" s="625"/>
      <c r="CV37" s="625"/>
      <c r="CW37" s="625"/>
      <c r="CX37" s="625"/>
      <c r="CY37" s="626"/>
      <c r="CZ37" s="627">
        <v>4.9000000000000004</v>
      </c>
      <c r="DA37" s="628"/>
      <c r="DB37" s="628"/>
      <c r="DC37" s="629"/>
      <c r="DD37" s="602">
        <v>4544873</v>
      </c>
      <c r="DE37" s="625"/>
      <c r="DF37" s="625"/>
      <c r="DG37" s="625"/>
      <c r="DH37" s="625"/>
      <c r="DI37" s="625"/>
      <c r="DJ37" s="625"/>
      <c r="DK37" s="626"/>
      <c r="DL37" s="602">
        <v>4449175</v>
      </c>
      <c r="DM37" s="625"/>
      <c r="DN37" s="625"/>
      <c r="DO37" s="625"/>
      <c r="DP37" s="625"/>
      <c r="DQ37" s="625"/>
      <c r="DR37" s="625"/>
      <c r="DS37" s="625"/>
      <c r="DT37" s="625"/>
      <c r="DU37" s="625"/>
      <c r="DV37" s="626"/>
      <c r="DW37" s="598">
        <v>8.4</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403846</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61801</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10888720</v>
      </c>
      <c r="CS38" s="594"/>
      <c r="CT38" s="594"/>
      <c r="CU38" s="594"/>
      <c r="CV38" s="594"/>
      <c r="CW38" s="594"/>
      <c r="CX38" s="594"/>
      <c r="CY38" s="595"/>
      <c r="CZ38" s="627">
        <v>11.6</v>
      </c>
      <c r="DA38" s="628"/>
      <c r="DB38" s="628"/>
      <c r="DC38" s="629"/>
      <c r="DD38" s="602">
        <v>9569358</v>
      </c>
      <c r="DE38" s="594"/>
      <c r="DF38" s="594"/>
      <c r="DG38" s="594"/>
      <c r="DH38" s="594"/>
      <c r="DI38" s="594"/>
      <c r="DJ38" s="594"/>
      <c r="DK38" s="595"/>
      <c r="DL38" s="602">
        <v>7355823</v>
      </c>
      <c r="DM38" s="594"/>
      <c r="DN38" s="594"/>
      <c r="DO38" s="594"/>
      <c r="DP38" s="594"/>
      <c r="DQ38" s="594"/>
      <c r="DR38" s="594"/>
      <c r="DS38" s="594"/>
      <c r="DT38" s="594"/>
      <c r="DU38" s="594"/>
      <c r="DV38" s="595"/>
      <c r="DW38" s="598">
        <v>13.8</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v>193787</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86</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3273988</v>
      </c>
      <c r="CS39" s="625"/>
      <c r="CT39" s="625"/>
      <c r="CU39" s="625"/>
      <c r="CV39" s="625"/>
      <c r="CW39" s="625"/>
      <c r="CX39" s="625"/>
      <c r="CY39" s="626"/>
      <c r="CZ39" s="627">
        <v>3.5</v>
      </c>
      <c r="DA39" s="628"/>
      <c r="DB39" s="628"/>
      <c r="DC39" s="629"/>
      <c r="DD39" s="602">
        <v>1789962</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2056090</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111</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1831158</v>
      </c>
      <c r="CS40" s="594"/>
      <c r="CT40" s="594"/>
      <c r="CU40" s="594"/>
      <c r="CV40" s="594"/>
      <c r="CW40" s="594"/>
      <c r="CX40" s="594"/>
      <c r="CY40" s="595"/>
      <c r="CZ40" s="627">
        <v>2</v>
      </c>
      <c r="DA40" s="628"/>
      <c r="DB40" s="628"/>
      <c r="DC40" s="629"/>
      <c r="DD40" s="602">
        <v>339584</v>
      </c>
      <c r="DE40" s="594"/>
      <c r="DF40" s="594"/>
      <c r="DG40" s="594"/>
      <c r="DH40" s="594"/>
      <c r="DI40" s="594"/>
      <c r="DJ40" s="594"/>
      <c r="DK40" s="595"/>
      <c r="DL40" s="602" t="s">
        <v>111</v>
      </c>
      <c r="DM40" s="594"/>
      <c r="DN40" s="594"/>
      <c r="DO40" s="594"/>
      <c r="DP40" s="594"/>
      <c r="DQ40" s="594"/>
      <c r="DR40" s="594"/>
      <c r="DS40" s="594"/>
      <c r="DT40" s="594"/>
      <c r="DU40" s="594"/>
      <c r="DV40" s="595"/>
      <c r="DW40" s="598" t="s">
        <v>111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5369680</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280</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10662825</v>
      </c>
      <c r="CS42" s="594"/>
      <c r="CT42" s="594"/>
      <c r="CU42" s="594"/>
      <c r="CV42" s="594"/>
      <c r="CW42" s="594"/>
      <c r="CX42" s="594"/>
      <c r="CY42" s="595"/>
      <c r="CZ42" s="627">
        <v>11.4</v>
      </c>
      <c r="DA42" s="676"/>
      <c r="DB42" s="676"/>
      <c r="DC42" s="677"/>
      <c r="DD42" s="602">
        <v>2738648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607991</v>
      </c>
      <c r="CS43" s="625"/>
      <c r="CT43" s="625"/>
      <c r="CU43" s="625"/>
      <c r="CV43" s="625"/>
      <c r="CW43" s="625"/>
      <c r="CX43" s="625"/>
      <c r="CY43" s="626"/>
      <c r="CZ43" s="627">
        <v>0.6</v>
      </c>
      <c r="DA43" s="628"/>
      <c r="DB43" s="628"/>
      <c r="DC43" s="629"/>
      <c r="DD43" s="602">
        <v>607991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286</v>
      </c>
      <c r="CE44" s="700"/>
      <c r="CF44" s="590" t="s">
        <v>333</v>
      </c>
      <c r="CG44" s="591"/>
      <c r="CH44" s="591"/>
      <c r="CI44" s="591"/>
      <c r="CJ44" s="591"/>
      <c r="CK44" s="591"/>
      <c r="CL44" s="591"/>
      <c r="CM44" s="591"/>
      <c r="CN44" s="591"/>
      <c r="CO44" s="591"/>
      <c r="CP44" s="591"/>
      <c r="CQ44" s="592"/>
      <c r="CR44" s="593">
        <v>10635707</v>
      </c>
      <c r="CS44" s="594"/>
      <c r="CT44" s="594"/>
      <c r="CU44" s="594"/>
      <c r="CV44" s="594"/>
      <c r="CW44" s="594"/>
      <c r="CX44" s="594"/>
      <c r="CY44" s="595"/>
      <c r="CZ44" s="627">
        <v>11.3</v>
      </c>
      <c r="DA44" s="676"/>
      <c r="DB44" s="676"/>
      <c r="DC44" s="677"/>
      <c r="DD44" s="602">
        <v>2738648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4232211</v>
      </c>
      <c r="CS45" s="625"/>
      <c r="CT45" s="625"/>
      <c r="CU45" s="625"/>
      <c r="CV45" s="625"/>
      <c r="CW45" s="625"/>
      <c r="CX45" s="625"/>
      <c r="CY45" s="626"/>
      <c r="CZ45" s="627">
        <v>4.5</v>
      </c>
      <c r="DA45" s="628"/>
      <c r="DB45" s="628"/>
      <c r="DC45" s="629"/>
      <c r="DD45" s="602">
        <v>379939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6107690</v>
      </c>
      <c r="CS46" s="594"/>
      <c r="CT46" s="594"/>
      <c r="CU46" s="594"/>
      <c r="CV46" s="594"/>
      <c r="CW46" s="594"/>
      <c r="CX46" s="594"/>
      <c r="CY46" s="595"/>
      <c r="CZ46" s="627">
        <v>6.5</v>
      </c>
      <c r="DA46" s="676"/>
      <c r="DB46" s="676"/>
      <c r="DC46" s="677"/>
      <c r="DD46" s="602">
        <v>2214903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v>27118</v>
      </c>
      <c r="CS47" s="625"/>
      <c r="CT47" s="625"/>
      <c r="CU47" s="625"/>
      <c r="CV47" s="625"/>
      <c r="CW47" s="625"/>
      <c r="CX47" s="625"/>
      <c r="CY47" s="626"/>
      <c r="CZ47" s="627">
        <v>0</v>
      </c>
      <c r="DA47" s="628"/>
      <c r="DB47" s="628"/>
      <c r="DC47" s="629"/>
      <c r="DD47" s="602" t="s">
        <v>337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337</v>
      </c>
      <c r="CS48" s="594"/>
      <c r="CT48" s="594"/>
      <c r="CU48" s="594"/>
      <c r="CV48" s="594"/>
      <c r="CW48" s="594"/>
      <c r="CX48" s="594"/>
      <c r="CY48" s="595"/>
      <c r="CZ48" s="627" t="s">
        <v>337</v>
      </c>
      <c r="DA48" s="676"/>
      <c r="DB48" s="676"/>
      <c r="DC48" s="677"/>
      <c r="DD48" s="602" t="s">
        <v>337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93818273</v>
      </c>
      <c r="CS49" s="661"/>
      <c r="CT49" s="661"/>
      <c r="CU49" s="661"/>
      <c r="CV49" s="661"/>
      <c r="CW49" s="661"/>
      <c r="CX49" s="661"/>
      <c r="CY49" s="688"/>
      <c r="CZ49" s="689">
        <v>100</v>
      </c>
      <c r="DA49" s="690"/>
      <c r="DB49" s="690"/>
      <c r="DC49" s="691"/>
      <c r="DD49" s="692">
        <v>58261772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95651</v>
      </c>
      <c r="R7" s="723"/>
      <c r="S7" s="723"/>
      <c r="T7" s="723"/>
      <c r="U7" s="723"/>
      <c r="V7" s="723">
        <v>92533</v>
      </c>
      <c r="W7" s="723"/>
      <c r="X7" s="723"/>
      <c r="Y7" s="723"/>
      <c r="Z7" s="723"/>
      <c r="AA7" s="723">
        <v>3119</v>
      </c>
      <c r="AB7" s="723"/>
      <c r="AC7" s="723"/>
      <c r="AD7" s="723"/>
      <c r="AE7" s="724"/>
      <c r="AF7" s="725">
        <v>1282</v>
      </c>
      <c r="AG7" s="726"/>
      <c r="AH7" s="726"/>
      <c r="AI7" s="726"/>
      <c r="AJ7" s="727"/>
      <c r="AK7" s="762">
        <v>0</v>
      </c>
      <c r="AL7" s="763"/>
      <c r="AM7" s="763"/>
      <c r="AN7" s="763"/>
      <c r="AO7" s="763"/>
      <c r="AP7" s="763">
        <v>91172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558</v>
      </c>
      <c r="BS7" s="766" t="s">
        <v>553</v>
      </c>
      <c r="BT7" s="767"/>
      <c r="BU7" s="767"/>
      <c r="BV7" s="767"/>
      <c r="BW7" s="767"/>
      <c r="BX7" s="767"/>
      <c r="BY7" s="767"/>
      <c r="BZ7" s="767"/>
      <c r="CA7" s="767"/>
      <c r="CB7" s="767"/>
      <c r="CC7" s="767"/>
      <c r="CD7" s="767"/>
      <c r="CE7" s="767"/>
      <c r="CF7" s="767"/>
      <c r="CG7" s="768"/>
      <c r="CH7" s="759">
        <v>0</v>
      </c>
      <c r="CI7" s="760"/>
      <c r="CJ7" s="760"/>
      <c r="CK7" s="760"/>
      <c r="CL7" s="761"/>
      <c r="CM7" s="759">
        <v>71</v>
      </c>
      <c r="CN7" s="760"/>
      <c r="CO7" s="760"/>
      <c r="CP7" s="760"/>
      <c r="CQ7" s="761"/>
      <c r="CR7" s="759">
        <v>5</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1422</v>
      </c>
      <c r="R8" s="747"/>
      <c r="S8" s="747"/>
      <c r="T8" s="747"/>
      <c r="U8" s="747"/>
      <c r="V8" s="747">
        <v>1189</v>
      </c>
      <c r="W8" s="747"/>
      <c r="X8" s="747"/>
      <c r="Y8" s="747"/>
      <c r="Z8" s="747"/>
      <c r="AA8" s="747">
        <v>233</v>
      </c>
      <c r="AB8" s="747"/>
      <c r="AC8" s="747"/>
      <c r="AD8" s="747"/>
      <c r="AE8" s="748"/>
      <c r="AF8" s="749">
        <v>21</v>
      </c>
      <c r="AG8" s="750"/>
      <c r="AH8" s="750"/>
      <c r="AI8" s="750"/>
      <c r="AJ8" s="751"/>
      <c r="AK8" s="752">
        <v>598</v>
      </c>
      <c r="AL8" s="753"/>
      <c r="AM8" s="753"/>
      <c r="AN8" s="753"/>
      <c r="AO8" s="753"/>
      <c r="AP8" s="753">
        <v>3302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558</v>
      </c>
      <c r="BS8" s="756" t="s">
        <v>554</v>
      </c>
      <c r="BT8" s="757"/>
      <c r="BU8" s="757"/>
      <c r="BV8" s="757"/>
      <c r="BW8" s="757"/>
      <c r="BX8" s="757"/>
      <c r="BY8" s="757"/>
      <c r="BZ8" s="757"/>
      <c r="CA8" s="757"/>
      <c r="CB8" s="757"/>
      <c r="CC8" s="757"/>
      <c r="CD8" s="757"/>
      <c r="CE8" s="757"/>
      <c r="CF8" s="757"/>
      <c r="CG8" s="758"/>
      <c r="CH8" s="769">
        <v>19</v>
      </c>
      <c r="CI8" s="770"/>
      <c r="CJ8" s="770"/>
      <c r="CK8" s="770"/>
      <c r="CL8" s="771"/>
      <c r="CM8" s="769">
        <v>1858</v>
      </c>
      <c r="CN8" s="770"/>
      <c r="CO8" s="770"/>
      <c r="CP8" s="770"/>
      <c r="CQ8" s="771"/>
      <c r="CR8" s="769">
        <v>27</v>
      </c>
      <c r="CS8" s="770"/>
      <c r="CT8" s="770"/>
      <c r="CU8" s="770"/>
      <c r="CV8" s="771"/>
      <c r="CW8" s="769">
        <v>0</v>
      </c>
      <c r="CX8" s="770"/>
      <c r="CY8" s="770"/>
      <c r="CZ8" s="770"/>
      <c r="DA8" s="771"/>
      <c r="DB8" s="769">
        <v>0</v>
      </c>
      <c r="DC8" s="770"/>
      <c r="DD8" s="770"/>
      <c r="DE8" s="770"/>
      <c r="DF8" s="771"/>
      <c r="DG8" s="769">
        <v>0</v>
      </c>
      <c r="DH8" s="770"/>
      <c r="DI8" s="770"/>
      <c r="DJ8" s="770"/>
      <c r="DK8" s="771"/>
      <c r="DL8" s="769">
        <v>97</v>
      </c>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364</v>
      </c>
      <c r="C9" s="744"/>
      <c r="D9" s="744"/>
      <c r="E9" s="744"/>
      <c r="F9" s="744"/>
      <c r="G9" s="744"/>
      <c r="H9" s="744"/>
      <c r="I9" s="744"/>
      <c r="J9" s="744"/>
      <c r="K9" s="744"/>
      <c r="L9" s="744"/>
      <c r="M9" s="744"/>
      <c r="N9" s="744"/>
      <c r="O9" s="744"/>
      <c r="P9" s="745"/>
      <c r="Q9" s="746">
        <v>1807</v>
      </c>
      <c r="R9" s="747"/>
      <c r="S9" s="747"/>
      <c r="T9" s="747"/>
      <c r="U9" s="747"/>
      <c r="V9" s="747">
        <v>1751</v>
      </c>
      <c r="W9" s="747"/>
      <c r="X9" s="747"/>
      <c r="Y9" s="747"/>
      <c r="Z9" s="747"/>
      <c r="AA9" s="747">
        <v>56</v>
      </c>
      <c r="AB9" s="747"/>
      <c r="AC9" s="747"/>
      <c r="AD9" s="747"/>
      <c r="AE9" s="748"/>
      <c r="AF9" s="749">
        <v>15</v>
      </c>
      <c r="AG9" s="750"/>
      <c r="AH9" s="750"/>
      <c r="AI9" s="750"/>
      <c r="AJ9" s="751"/>
      <c r="AK9" s="752">
        <v>730</v>
      </c>
      <c r="AL9" s="753"/>
      <c r="AM9" s="753"/>
      <c r="AN9" s="753"/>
      <c r="AO9" s="753"/>
      <c r="AP9" s="753">
        <v>200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555</v>
      </c>
      <c r="BT9" s="757"/>
      <c r="BU9" s="757"/>
      <c r="BV9" s="757"/>
      <c r="BW9" s="757"/>
      <c r="BX9" s="757"/>
      <c r="BY9" s="757"/>
      <c r="BZ9" s="757"/>
      <c r="CA9" s="757"/>
      <c r="CB9" s="757"/>
      <c r="CC9" s="757"/>
      <c r="CD9" s="757"/>
      <c r="CE9" s="757"/>
      <c r="CF9" s="757"/>
      <c r="CG9" s="758"/>
      <c r="CH9" s="769">
        <v>155</v>
      </c>
      <c r="CI9" s="770"/>
      <c r="CJ9" s="770"/>
      <c r="CK9" s="770"/>
      <c r="CL9" s="771"/>
      <c r="CM9" s="769">
        <v>2312</v>
      </c>
      <c r="CN9" s="770"/>
      <c r="CO9" s="770"/>
      <c r="CP9" s="770"/>
      <c r="CQ9" s="771"/>
      <c r="CR9" s="769">
        <v>333</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365</v>
      </c>
      <c r="C10" s="744"/>
      <c r="D10" s="744"/>
      <c r="E10" s="744"/>
      <c r="F10" s="744"/>
      <c r="G10" s="744"/>
      <c r="H10" s="744"/>
      <c r="I10" s="744"/>
      <c r="J10" s="744"/>
      <c r="K10" s="744"/>
      <c r="L10" s="744"/>
      <c r="M10" s="744"/>
      <c r="N10" s="744"/>
      <c r="O10" s="744"/>
      <c r="P10" s="745"/>
      <c r="Q10" s="746">
        <v>0</v>
      </c>
      <c r="R10" s="747"/>
      <c r="S10" s="747"/>
      <c r="T10" s="747"/>
      <c r="U10" s="747"/>
      <c r="V10" s="747">
        <v>0</v>
      </c>
      <c r="W10" s="747"/>
      <c r="X10" s="747"/>
      <c r="Y10" s="747"/>
      <c r="Z10" s="747"/>
      <c r="AA10" s="747">
        <v>0</v>
      </c>
      <c r="AB10" s="747"/>
      <c r="AC10" s="747"/>
      <c r="AD10" s="747"/>
      <c r="AE10" s="748"/>
      <c r="AF10" s="749" t="s">
        <v>111</v>
      </c>
      <c r="AG10" s="750"/>
      <c r="AH10" s="750"/>
      <c r="AI10" s="750"/>
      <c r="AJ10" s="751"/>
      <c r="AK10" s="752">
        <v>0</v>
      </c>
      <c r="AL10" s="753"/>
      <c r="AM10" s="753"/>
      <c r="AN10" s="753"/>
      <c r="AO10" s="753"/>
      <c r="AP10" s="753">
        <v>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556</v>
      </c>
      <c r="BT10" s="757"/>
      <c r="BU10" s="757"/>
      <c r="BV10" s="757"/>
      <c r="BW10" s="757"/>
      <c r="BX10" s="757"/>
      <c r="BY10" s="757"/>
      <c r="BZ10" s="757"/>
      <c r="CA10" s="757"/>
      <c r="CB10" s="757"/>
      <c r="CC10" s="757"/>
      <c r="CD10" s="757"/>
      <c r="CE10" s="757"/>
      <c r="CF10" s="757"/>
      <c r="CG10" s="758"/>
      <c r="CH10" s="769">
        <v>1</v>
      </c>
      <c r="CI10" s="770"/>
      <c r="CJ10" s="770"/>
      <c r="CK10" s="770"/>
      <c r="CL10" s="771"/>
      <c r="CM10" s="769">
        <v>565</v>
      </c>
      <c r="CN10" s="770"/>
      <c r="CO10" s="770"/>
      <c r="CP10" s="770"/>
      <c r="CQ10" s="771"/>
      <c r="CR10" s="769">
        <v>383</v>
      </c>
      <c r="CS10" s="770"/>
      <c r="CT10" s="770"/>
      <c r="CU10" s="770"/>
      <c r="CV10" s="771"/>
      <c r="CW10" s="769">
        <v>5</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t="s">
        <v>366</v>
      </c>
      <c r="C11" s="744"/>
      <c r="D11" s="744"/>
      <c r="E11" s="744"/>
      <c r="F11" s="744"/>
      <c r="G11" s="744"/>
      <c r="H11" s="744"/>
      <c r="I11" s="744"/>
      <c r="J11" s="744"/>
      <c r="K11" s="744"/>
      <c r="L11" s="744"/>
      <c r="M11" s="744"/>
      <c r="N11" s="744"/>
      <c r="O11" s="744"/>
      <c r="P11" s="745"/>
      <c r="Q11" s="746">
        <v>55</v>
      </c>
      <c r="R11" s="747"/>
      <c r="S11" s="747"/>
      <c r="T11" s="747"/>
      <c r="U11" s="747"/>
      <c r="V11" s="747">
        <v>49</v>
      </c>
      <c r="W11" s="747"/>
      <c r="X11" s="747"/>
      <c r="Y11" s="747"/>
      <c r="Z11" s="747"/>
      <c r="AA11" s="747">
        <v>6</v>
      </c>
      <c r="AB11" s="747"/>
      <c r="AC11" s="747"/>
      <c r="AD11" s="747"/>
      <c r="AE11" s="748"/>
      <c r="AF11" s="749">
        <v>5</v>
      </c>
      <c r="AG11" s="750"/>
      <c r="AH11" s="750"/>
      <c r="AI11" s="750"/>
      <c r="AJ11" s="751"/>
      <c r="AK11" s="752">
        <v>11</v>
      </c>
      <c r="AL11" s="753"/>
      <c r="AM11" s="753"/>
      <c r="AN11" s="753"/>
      <c r="AO11" s="753"/>
      <c r="AP11" s="753">
        <v>11</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557</v>
      </c>
      <c r="BT11" s="757"/>
      <c r="BU11" s="757"/>
      <c r="BV11" s="757"/>
      <c r="BW11" s="757"/>
      <c r="BX11" s="757"/>
      <c r="BY11" s="757"/>
      <c r="BZ11" s="757"/>
      <c r="CA11" s="757"/>
      <c r="CB11" s="757"/>
      <c r="CC11" s="757"/>
      <c r="CD11" s="757"/>
      <c r="CE11" s="757"/>
      <c r="CF11" s="757"/>
      <c r="CG11" s="758"/>
      <c r="CH11" s="769">
        <v>-11</v>
      </c>
      <c r="CI11" s="770"/>
      <c r="CJ11" s="770"/>
      <c r="CK11" s="770"/>
      <c r="CL11" s="771"/>
      <c r="CM11" s="769">
        <v>68</v>
      </c>
      <c r="CN11" s="770"/>
      <c r="CO11" s="770"/>
      <c r="CP11" s="770"/>
      <c r="CQ11" s="771"/>
      <c r="CR11" s="769">
        <v>50</v>
      </c>
      <c r="CS11" s="770"/>
      <c r="CT11" s="770"/>
      <c r="CU11" s="770"/>
      <c r="CV11" s="771"/>
      <c r="CW11" s="769">
        <v>0</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97232</v>
      </c>
      <c r="R23" s="782"/>
      <c r="S23" s="782"/>
      <c r="T23" s="782"/>
      <c r="U23" s="782"/>
      <c r="V23" s="782">
        <v>93818</v>
      </c>
      <c r="W23" s="782"/>
      <c r="X23" s="782"/>
      <c r="Y23" s="782"/>
      <c r="Z23" s="782"/>
      <c r="AA23" s="782">
        <v>3414</v>
      </c>
      <c r="AB23" s="782"/>
      <c r="AC23" s="782"/>
      <c r="AD23" s="782"/>
      <c r="AE23" s="783"/>
      <c r="AF23" s="784">
        <v>1324</v>
      </c>
      <c r="AG23" s="782"/>
      <c r="AH23" s="782"/>
      <c r="AI23" s="782"/>
      <c r="AJ23" s="785"/>
      <c r="AK23" s="786"/>
      <c r="AL23" s="787"/>
      <c r="AM23" s="787"/>
      <c r="AN23" s="787"/>
      <c r="AO23" s="787"/>
      <c r="AP23" s="782">
        <v>94685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26483</v>
      </c>
      <c r="R28" s="811"/>
      <c r="S28" s="811"/>
      <c r="T28" s="811"/>
      <c r="U28" s="811"/>
      <c r="V28" s="811">
        <v>26049</v>
      </c>
      <c r="W28" s="811"/>
      <c r="X28" s="811"/>
      <c r="Y28" s="811"/>
      <c r="Z28" s="811"/>
      <c r="AA28" s="811">
        <v>435</v>
      </c>
      <c r="AB28" s="811"/>
      <c r="AC28" s="811"/>
      <c r="AD28" s="811"/>
      <c r="AE28" s="812"/>
      <c r="AF28" s="813">
        <v>435</v>
      </c>
      <c r="AG28" s="811"/>
      <c r="AH28" s="811"/>
      <c r="AI28" s="811"/>
      <c r="AJ28" s="814"/>
      <c r="AK28" s="815">
        <v>2056</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125</v>
      </c>
      <c r="R29" s="747"/>
      <c r="S29" s="747"/>
      <c r="T29" s="747"/>
      <c r="U29" s="747"/>
      <c r="V29" s="747">
        <v>120</v>
      </c>
      <c r="W29" s="747"/>
      <c r="X29" s="747"/>
      <c r="Y29" s="747"/>
      <c r="Z29" s="747"/>
      <c r="AA29" s="747">
        <v>5</v>
      </c>
      <c r="AB29" s="747"/>
      <c r="AC29" s="747"/>
      <c r="AD29" s="747"/>
      <c r="AE29" s="748"/>
      <c r="AF29" s="749">
        <v>5</v>
      </c>
      <c r="AG29" s="750"/>
      <c r="AH29" s="750"/>
      <c r="AI29" s="750"/>
      <c r="AJ29" s="751"/>
      <c r="AK29" s="818">
        <v>0</v>
      </c>
      <c r="AL29" s="819"/>
      <c r="AM29" s="819"/>
      <c r="AN29" s="819"/>
      <c r="AO29" s="819"/>
      <c r="AP29" s="819">
        <v>106</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19159</v>
      </c>
      <c r="R30" s="747"/>
      <c r="S30" s="747"/>
      <c r="T30" s="747"/>
      <c r="U30" s="747"/>
      <c r="V30" s="747">
        <v>18841</v>
      </c>
      <c r="W30" s="747"/>
      <c r="X30" s="747"/>
      <c r="Y30" s="747"/>
      <c r="Z30" s="747"/>
      <c r="AA30" s="747">
        <v>318</v>
      </c>
      <c r="AB30" s="747"/>
      <c r="AC30" s="747"/>
      <c r="AD30" s="747"/>
      <c r="AE30" s="748"/>
      <c r="AF30" s="749">
        <v>318</v>
      </c>
      <c r="AG30" s="750"/>
      <c r="AH30" s="750"/>
      <c r="AI30" s="750"/>
      <c r="AJ30" s="751"/>
      <c r="AK30" s="818">
        <v>3078</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176</v>
      </c>
      <c r="R31" s="747"/>
      <c r="S31" s="747"/>
      <c r="T31" s="747"/>
      <c r="U31" s="747"/>
      <c r="V31" s="747">
        <v>153</v>
      </c>
      <c r="W31" s="747"/>
      <c r="X31" s="747"/>
      <c r="Y31" s="747"/>
      <c r="Z31" s="747"/>
      <c r="AA31" s="747">
        <v>23</v>
      </c>
      <c r="AB31" s="747"/>
      <c r="AC31" s="747"/>
      <c r="AD31" s="747"/>
      <c r="AE31" s="748"/>
      <c r="AF31" s="749">
        <v>23</v>
      </c>
      <c r="AG31" s="750"/>
      <c r="AH31" s="750"/>
      <c r="AI31" s="750"/>
      <c r="AJ31" s="751"/>
      <c r="AK31" s="818">
        <v>0</v>
      </c>
      <c r="AL31" s="819"/>
      <c r="AM31" s="819"/>
      <c r="AN31" s="819"/>
      <c r="AO31" s="819"/>
      <c r="AP31" s="819">
        <v>13</v>
      </c>
      <c r="AQ31" s="819"/>
      <c r="AR31" s="819"/>
      <c r="AS31" s="819"/>
      <c r="AT31" s="819"/>
      <c r="AU31" s="819" t="s">
        <v>559</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2160</v>
      </c>
      <c r="R32" s="747"/>
      <c r="S32" s="747"/>
      <c r="T32" s="747"/>
      <c r="U32" s="747"/>
      <c r="V32" s="747">
        <v>2082</v>
      </c>
      <c r="W32" s="747"/>
      <c r="X32" s="747"/>
      <c r="Y32" s="747"/>
      <c r="Z32" s="747"/>
      <c r="AA32" s="747">
        <v>78</v>
      </c>
      <c r="AB32" s="747"/>
      <c r="AC32" s="747"/>
      <c r="AD32" s="747"/>
      <c r="AE32" s="748"/>
      <c r="AF32" s="749">
        <v>78</v>
      </c>
      <c r="AG32" s="750"/>
      <c r="AH32" s="750"/>
      <c r="AI32" s="750"/>
      <c r="AJ32" s="751"/>
      <c r="AK32" s="818">
        <v>641</v>
      </c>
      <c r="AL32" s="819"/>
      <c r="AM32" s="819"/>
      <c r="AN32" s="819"/>
      <c r="AO32" s="819"/>
      <c r="AP32" s="819">
        <v>0</v>
      </c>
      <c r="AQ32" s="819"/>
      <c r="AR32" s="819"/>
      <c r="AS32" s="819"/>
      <c r="AT32" s="819"/>
      <c r="AU32" s="819">
        <v>0</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1563</v>
      </c>
      <c r="R33" s="747"/>
      <c r="S33" s="747"/>
      <c r="T33" s="747"/>
      <c r="U33" s="747"/>
      <c r="V33" s="747">
        <v>1736</v>
      </c>
      <c r="W33" s="747"/>
      <c r="X33" s="747"/>
      <c r="Y33" s="747"/>
      <c r="Z33" s="747"/>
      <c r="AA33" s="747">
        <v>173</v>
      </c>
      <c r="AB33" s="747"/>
      <c r="AC33" s="747"/>
      <c r="AD33" s="747"/>
      <c r="AE33" s="748"/>
      <c r="AF33" s="749">
        <v>209</v>
      </c>
      <c r="AG33" s="750"/>
      <c r="AH33" s="750"/>
      <c r="AI33" s="750"/>
      <c r="AJ33" s="751"/>
      <c r="AK33" s="818">
        <v>404</v>
      </c>
      <c r="AL33" s="819"/>
      <c r="AM33" s="819"/>
      <c r="AN33" s="819"/>
      <c r="AO33" s="819"/>
      <c r="AP33" s="819">
        <v>306</v>
      </c>
      <c r="AQ33" s="819"/>
      <c r="AR33" s="819"/>
      <c r="AS33" s="819"/>
      <c r="AT33" s="819"/>
      <c r="AU33" s="819">
        <v>0</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18585</v>
      </c>
      <c r="R34" s="747"/>
      <c r="S34" s="747"/>
      <c r="T34" s="747"/>
      <c r="U34" s="747"/>
      <c r="V34" s="747">
        <v>18255</v>
      </c>
      <c r="W34" s="747"/>
      <c r="X34" s="747"/>
      <c r="Y34" s="747"/>
      <c r="Z34" s="747"/>
      <c r="AA34" s="747">
        <v>330</v>
      </c>
      <c r="AB34" s="747"/>
      <c r="AC34" s="747"/>
      <c r="AD34" s="747"/>
      <c r="AE34" s="748"/>
      <c r="AF34" s="749">
        <v>9017</v>
      </c>
      <c r="AG34" s="750"/>
      <c r="AH34" s="750"/>
      <c r="AI34" s="750"/>
      <c r="AJ34" s="751"/>
      <c r="AK34" s="818">
        <v>1588</v>
      </c>
      <c r="AL34" s="819"/>
      <c r="AM34" s="819"/>
      <c r="AN34" s="819"/>
      <c r="AO34" s="819"/>
      <c r="AP34" s="819">
        <v>16655</v>
      </c>
      <c r="AQ34" s="819"/>
      <c r="AR34" s="819"/>
      <c r="AS34" s="819"/>
      <c r="AT34" s="819"/>
      <c r="AU34" s="819">
        <v>9177</v>
      </c>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388</v>
      </c>
      <c r="C35" s="744"/>
      <c r="D35" s="744"/>
      <c r="E35" s="744"/>
      <c r="F35" s="744"/>
      <c r="G35" s="744"/>
      <c r="H35" s="744"/>
      <c r="I35" s="744"/>
      <c r="J35" s="744"/>
      <c r="K35" s="744"/>
      <c r="L35" s="744"/>
      <c r="M35" s="744"/>
      <c r="N35" s="744"/>
      <c r="O35" s="744"/>
      <c r="P35" s="745"/>
      <c r="Q35" s="746">
        <v>280</v>
      </c>
      <c r="R35" s="747"/>
      <c r="S35" s="747"/>
      <c r="T35" s="747"/>
      <c r="U35" s="747"/>
      <c r="V35" s="747">
        <v>253</v>
      </c>
      <c r="W35" s="747"/>
      <c r="X35" s="747"/>
      <c r="Y35" s="747"/>
      <c r="Z35" s="747"/>
      <c r="AA35" s="747">
        <v>27</v>
      </c>
      <c r="AB35" s="747"/>
      <c r="AC35" s="747"/>
      <c r="AD35" s="747"/>
      <c r="AE35" s="748"/>
      <c r="AF35" s="749">
        <v>27</v>
      </c>
      <c r="AG35" s="750"/>
      <c r="AH35" s="750"/>
      <c r="AI35" s="750"/>
      <c r="AJ35" s="751"/>
      <c r="AK35" s="818">
        <v>145</v>
      </c>
      <c r="AL35" s="819"/>
      <c r="AM35" s="819"/>
      <c r="AN35" s="819"/>
      <c r="AO35" s="819"/>
      <c r="AP35" s="819">
        <v>113</v>
      </c>
      <c r="AQ35" s="819"/>
      <c r="AR35" s="819"/>
      <c r="AS35" s="819"/>
      <c r="AT35" s="819"/>
      <c r="AU35" s="819">
        <v>97</v>
      </c>
      <c r="AV35" s="819"/>
      <c r="AW35" s="819"/>
      <c r="AX35" s="819"/>
      <c r="AY35" s="819"/>
      <c r="AZ35" s="820"/>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390</v>
      </c>
      <c r="C36" s="744"/>
      <c r="D36" s="744"/>
      <c r="E36" s="744"/>
      <c r="F36" s="744"/>
      <c r="G36" s="744"/>
      <c r="H36" s="744"/>
      <c r="I36" s="744"/>
      <c r="J36" s="744"/>
      <c r="K36" s="744"/>
      <c r="L36" s="744"/>
      <c r="M36" s="744"/>
      <c r="N36" s="744"/>
      <c r="O36" s="744"/>
      <c r="P36" s="745"/>
      <c r="Q36" s="746">
        <v>292</v>
      </c>
      <c r="R36" s="747"/>
      <c r="S36" s="747"/>
      <c r="T36" s="747"/>
      <c r="U36" s="747"/>
      <c r="V36" s="747">
        <v>281</v>
      </c>
      <c r="W36" s="747"/>
      <c r="X36" s="747"/>
      <c r="Y36" s="747"/>
      <c r="Z36" s="747"/>
      <c r="AA36" s="747">
        <v>11</v>
      </c>
      <c r="AB36" s="747"/>
      <c r="AC36" s="747"/>
      <c r="AD36" s="747"/>
      <c r="AE36" s="748"/>
      <c r="AF36" s="749">
        <v>11</v>
      </c>
      <c r="AG36" s="750"/>
      <c r="AH36" s="750"/>
      <c r="AI36" s="750"/>
      <c r="AJ36" s="751"/>
      <c r="AK36" s="818">
        <v>50</v>
      </c>
      <c r="AL36" s="819"/>
      <c r="AM36" s="819"/>
      <c r="AN36" s="819"/>
      <c r="AO36" s="819"/>
      <c r="AP36" s="819">
        <v>437</v>
      </c>
      <c r="AQ36" s="819"/>
      <c r="AR36" s="819"/>
      <c r="AS36" s="819"/>
      <c r="AT36" s="819"/>
      <c r="AU36" s="819">
        <v>241</v>
      </c>
      <c r="AV36" s="819"/>
      <c r="AW36" s="819"/>
      <c r="AX36" s="819"/>
      <c r="AY36" s="819"/>
      <c r="AZ36" s="820"/>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391</v>
      </c>
      <c r="C37" s="744"/>
      <c r="D37" s="744"/>
      <c r="E37" s="744"/>
      <c r="F37" s="744"/>
      <c r="G37" s="744"/>
      <c r="H37" s="744"/>
      <c r="I37" s="744"/>
      <c r="J37" s="744"/>
      <c r="K37" s="744"/>
      <c r="L37" s="744"/>
      <c r="M37" s="744"/>
      <c r="N37" s="744"/>
      <c r="O37" s="744"/>
      <c r="P37" s="745"/>
      <c r="Q37" s="746">
        <v>11218</v>
      </c>
      <c r="R37" s="747"/>
      <c r="S37" s="747"/>
      <c r="T37" s="747"/>
      <c r="U37" s="747"/>
      <c r="V37" s="747">
        <v>11118</v>
      </c>
      <c r="W37" s="747"/>
      <c r="X37" s="747"/>
      <c r="Y37" s="747"/>
      <c r="Z37" s="747"/>
      <c r="AA37" s="747">
        <v>100</v>
      </c>
      <c r="AB37" s="747"/>
      <c r="AC37" s="747"/>
      <c r="AD37" s="747"/>
      <c r="AE37" s="748"/>
      <c r="AF37" s="749">
        <v>100</v>
      </c>
      <c r="AG37" s="750"/>
      <c r="AH37" s="750"/>
      <c r="AI37" s="750"/>
      <c r="AJ37" s="751"/>
      <c r="AK37" s="818">
        <v>3197</v>
      </c>
      <c r="AL37" s="819"/>
      <c r="AM37" s="819"/>
      <c r="AN37" s="819"/>
      <c r="AO37" s="819"/>
      <c r="AP37" s="819">
        <v>62408</v>
      </c>
      <c r="AQ37" s="819"/>
      <c r="AR37" s="819"/>
      <c r="AS37" s="819"/>
      <c r="AT37" s="819"/>
      <c r="AU37" s="819">
        <v>42874</v>
      </c>
      <c r="AV37" s="819"/>
      <c r="AW37" s="819"/>
      <c r="AX37" s="819"/>
      <c r="AY37" s="819"/>
      <c r="AZ37" s="820"/>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392</v>
      </c>
      <c r="C38" s="744"/>
      <c r="D38" s="744"/>
      <c r="E38" s="744"/>
      <c r="F38" s="744"/>
      <c r="G38" s="744"/>
      <c r="H38" s="744"/>
      <c r="I38" s="744"/>
      <c r="J38" s="744"/>
      <c r="K38" s="744"/>
      <c r="L38" s="744"/>
      <c r="M38" s="744"/>
      <c r="N38" s="744"/>
      <c r="O38" s="744"/>
      <c r="P38" s="745"/>
      <c r="Q38" s="746">
        <v>327</v>
      </c>
      <c r="R38" s="747"/>
      <c r="S38" s="747"/>
      <c r="T38" s="747"/>
      <c r="U38" s="747"/>
      <c r="V38" s="747">
        <v>318</v>
      </c>
      <c r="W38" s="747"/>
      <c r="X38" s="747"/>
      <c r="Y38" s="747"/>
      <c r="Z38" s="747"/>
      <c r="AA38" s="747">
        <v>8</v>
      </c>
      <c r="AB38" s="747"/>
      <c r="AC38" s="747"/>
      <c r="AD38" s="747"/>
      <c r="AE38" s="748"/>
      <c r="AF38" s="749">
        <v>8</v>
      </c>
      <c r="AG38" s="750"/>
      <c r="AH38" s="750"/>
      <c r="AI38" s="750"/>
      <c r="AJ38" s="751"/>
      <c r="AK38" s="818">
        <v>195</v>
      </c>
      <c r="AL38" s="819"/>
      <c r="AM38" s="819"/>
      <c r="AN38" s="819"/>
      <c r="AO38" s="819"/>
      <c r="AP38" s="819">
        <v>2471</v>
      </c>
      <c r="AQ38" s="819"/>
      <c r="AR38" s="819"/>
      <c r="AS38" s="819"/>
      <c r="AT38" s="819"/>
      <c r="AU38" s="819">
        <v>2209</v>
      </c>
      <c r="AV38" s="819"/>
      <c r="AW38" s="819"/>
      <c r="AX38" s="819"/>
      <c r="AY38" s="819"/>
      <c r="AZ38" s="820"/>
      <c r="BA38" s="820"/>
      <c r="BB38" s="820"/>
      <c r="BC38" s="820"/>
      <c r="BD38" s="820"/>
      <c r="BE38" s="816" t="s">
        <v>389</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10231</v>
      </c>
      <c r="AG63" s="830"/>
      <c r="AH63" s="830"/>
      <c r="AI63" s="830"/>
      <c r="AJ63" s="831"/>
      <c r="AK63" s="832"/>
      <c r="AL63" s="827"/>
      <c r="AM63" s="827"/>
      <c r="AN63" s="827"/>
      <c r="AO63" s="827"/>
      <c r="AP63" s="830">
        <v>82509</v>
      </c>
      <c r="AQ63" s="830"/>
      <c r="AR63" s="830"/>
      <c r="AS63" s="830"/>
      <c r="AT63" s="830"/>
      <c r="AU63" s="830">
        <v>54598</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396</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397</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545</v>
      </c>
      <c r="C68" s="858"/>
      <c r="D68" s="858"/>
      <c r="E68" s="858"/>
      <c r="F68" s="858"/>
      <c r="G68" s="858"/>
      <c r="H68" s="858"/>
      <c r="I68" s="858"/>
      <c r="J68" s="858"/>
      <c r="K68" s="858"/>
      <c r="L68" s="858"/>
      <c r="M68" s="858"/>
      <c r="N68" s="858"/>
      <c r="O68" s="858"/>
      <c r="P68" s="859"/>
      <c r="Q68" s="860">
        <v>7884</v>
      </c>
      <c r="R68" s="854"/>
      <c r="S68" s="854"/>
      <c r="T68" s="854"/>
      <c r="U68" s="854"/>
      <c r="V68" s="854">
        <v>7610</v>
      </c>
      <c r="W68" s="854"/>
      <c r="X68" s="854"/>
      <c r="Y68" s="854"/>
      <c r="Z68" s="854"/>
      <c r="AA68" s="854">
        <v>274</v>
      </c>
      <c r="AB68" s="854"/>
      <c r="AC68" s="854"/>
      <c r="AD68" s="854"/>
      <c r="AE68" s="854"/>
      <c r="AF68" s="854">
        <v>268</v>
      </c>
      <c r="AG68" s="854"/>
      <c r="AH68" s="854"/>
      <c r="AI68" s="854"/>
      <c r="AJ68" s="854"/>
      <c r="AK68" s="854">
        <v>5</v>
      </c>
      <c r="AL68" s="854"/>
      <c r="AM68" s="854"/>
      <c r="AN68" s="854"/>
      <c r="AO68" s="854"/>
      <c r="AP68" s="854">
        <v>3685</v>
      </c>
      <c r="AQ68" s="854"/>
      <c r="AR68" s="854"/>
      <c r="AS68" s="854"/>
      <c r="AT68" s="854"/>
      <c r="AU68" s="854">
        <v>2647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546</v>
      </c>
      <c r="C69" s="862"/>
      <c r="D69" s="862"/>
      <c r="E69" s="862"/>
      <c r="F69" s="862"/>
      <c r="G69" s="862"/>
      <c r="H69" s="862"/>
      <c r="I69" s="862"/>
      <c r="J69" s="862"/>
      <c r="K69" s="862"/>
      <c r="L69" s="862"/>
      <c r="M69" s="862"/>
      <c r="N69" s="862"/>
      <c r="O69" s="862"/>
      <c r="P69" s="863"/>
      <c r="Q69" s="864">
        <v>34</v>
      </c>
      <c r="R69" s="819"/>
      <c r="S69" s="819"/>
      <c r="T69" s="819"/>
      <c r="U69" s="819"/>
      <c r="V69" s="819">
        <v>28</v>
      </c>
      <c r="W69" s="819"/>
      <c r="X69" s="819"/>
      <c r="Y69" s="819"/>
      <c r="Z69" s="819"/>
      <c r="AA69" s="819">
        <v>6</v>
      </c>
      <c r="AB69" s="819"/>
      <c r="AC69" s="819"/>
      <c r="AD69" s="819"/>
      <c r="AE69" s="819"/>
      <c r="AF69" s="819">
        <v>6</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547</v>
      </c>
      <c r="C70" s="862"/>
      <c r="D70" s="862"/>
      <c r="E70" s="862"/>
      <c r="F70" s="862"/>
      <c r="G70" s="862"/>
      <c r="H70" s="862"/>
      <c r="I70" s="862"/>
      <c r="J70" s="862"/>
      <c r="K70" s="862"/>
      <c r="L70" s="862"/>
      <c r="M70" s="862"/>
      <c r="N70" s="862"/>
      <c r="O70" s="862"/>
      <c r="P70" s="863"/>
      <c r="Q70" s="864">
        <v>710</v>
      </c>
      <c r="R70" s="819"/>
      <c r="S70" s="819"/>
      <c r="T70" s="819"/>
      <c r="U70" s="819"/>
      <c r="V70" s="819">
        <v>659</v>
      </c>
      <c r="W70" s="819"/>
      <c r="X70" s="819"/>
      <c r="Y70" s="819"/>
      <c r="Z70" s="819"/>
      <c r="AA70" s="819">
        <v>51</v>
      </c>
      <c r="AB70" s="819"/>
      <c r="AC70" s="819"/>
      <c r="AD70" s="819"/>
      <c r="AE70" s="819"/>
      <c r="AF70" s="819">
        <v>51</v>
      </c>
      <c r="AG70" s="819"/>
      <c r="AH70" s="819"/>
      <c r="AI70" s="819"/>
      <c r="AJ70" s="819"/>
      <c r="AK70" s="819">
        <v>55</v>
      </c>
      <c r="AL70" s="819"/>
      <c r="AM70" s="819"/>
      <c r="AN70" s="819"/>
      <c r="AO70" s="819"/>
      <c r="AP70" s="819">
        <v>6</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548</v>
      </c>
      <c r="C71" s="862"/>
      <c r="D71" s="862"/>
      <c r="E71" s="862"/>
      <c r="F71" s="862"/>
      <c r="G71" s="862"/>
      <c r="H71" s="862"/>
      <c r="I71" s="862"/>
      <c r="J71" s="862"/>
      <c r="K71" s="862"/>
      <c r="L71" s="862"/>
      <c r="M71" s="862"/>
      <c r="N71" s="862"/>
      <c r="O71" s="862"/>
      <c r="P71" s="863"/>
      <c r="Q71" s="864">
        <v>8699</v>
      </c>
      <c r="R71" s="819"/>
      <c r="S71" s="819"/>
      <c r="T71" s="819"/>
      <c r="U71" s="819"/>
      <c r="V71" s="819">
        <v>7353</v>
      </c>
      <c r="W71" s="819"/>
      <c r="X71" s="819"/>
      <c r="Y71" s="819"/>
      <c r="Z71" s="819"/>
      <c r="AA71" s="819">
        <v>1346</v>
      </c>
      <c r="AB71" s="819"/>
      <c r="AC71" s="819"/>
      <c r="AD71" s="819"/>
      <c r="AE71" s="819"/>
      <c r="AF71" s="819">
        <v>6168</v>
      </c>
      <c r="AG71" s="819"/>
      <c r="AH71" s="819"/>
      <c r="AI71" s="819"/>
      <c r="AJ71" s="819"/>
      <c r="AK71" s="819">
        <v>198</v>
      </c>
      <c r="AL71" s="819"/>
      <c r="AM71" s="819"/>
      <c r="AN71" s="819"/>
      <c r="AO71" s="819"/>
      <c r="AP71" s="819">
        <v>14110</v>
      </c>
      <c r="AQ71" s="819"/>
      <c r="AR71" s="819"/>
      <c r="AS71" s="819"/>
      <c r="AT71" s="819"/>
      <c r="AU71" s="819">
        <v>520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549</v>
      </c>
      <c r="C72" s="862"/>
      <c r="D72" s="862"/>
      <c r="E72" s="862"/>
      <c r="F72" s="862"/>
      <c r="G72" s="862"/>
      <c r="H72" s="862"/>
      <c r="I72" s="862"/>
      <c r="J72" s="862"/>
      <c r="K72" s="862"/>
      <c r="L72" s="862"/>
      <c r="M72" s="862"/>
      <c r="N72" s="862"/>
      <c r="O72" s="862"/>
      <c r="P72" s="863"/>
      <c r="Q72" s="864">
        <v>454</v>
      </c>
      <c r="R72" s="819"/>
      <c r="S72" s="819"/>
      <c r="T72" s="819"/>
      <c r="U72" s="819"/>
      <c r="V72" s="819">
        <v>422</v>
      </c>
      <c r="W72" s="819"/>
      <c r="X72" s="819"/>
      <c r="Y72" s="819"/>
      <c r="Z72" s="819"/>
      <c r="AA72" s="819">
        <v>32</v>
      </c>
      <c r="AB72" s="819"/>
      <c r="AC72" s="819"/>
      <c r="AD72" s="819"/>
      <c r="AE72" s="819"/>
      <c r="AF72" s="819">
        <v>32</v>
      </c>
      <c r="AG72" s="819"/>
      <c r="AH72" s="819"/>
      <c r="AI72" s="819"/>
      <c r="AJ72" s="819"/>
      <c r="AK72" s="819">
        <v>10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550</v>
      </c>
      <c r="C73" s="862"/>
      <c r="D73" s="862"/>
      <c r="E73" s="862"/>
      <c r="F73" s="862"/>
      <c r="G73" s="862"/>
      <c r="H73" s="862"/>
      <c r="I73" s="862"/>
      <c r="J73" s="862"/>
      <c r="K73" s="862"/>
      <c r="L73" s="862"/>
      <c r="M73" s="862"/>
      <c r="N73" s="862"/>
      <c r="O73" s="862"/>
      <c r="P73" s="863"/>
      <c r="Q73" s="864">
        <v>159130</v>
      </c>
      <c r="R73" s="819"/>
      <c r="S73" s="819"/>
      <c r="T73" s="819"/>
      <c r="U73" s="819"/>
      <c r="V73" s="819">
        <v>153912</v>
      </c>
      <c r="W73" s="819"/>
      <c r="X73" s="819"/>
      <c r="Y73" s="819"/>
      <c r="Z73" s="819"/>
      <c r="AA73" s="819">
        <v>5218</v>
      </c>
      <c r="AB73" s="819"/>
      <c r="AC73" s="819"/>
      <c r="AD73" s="819"/>
      <c r="AE73" s="819"/>
      <c r="AF73" s="819">
        <v>5216</v>
      </c>
      <c r="AG73" s="819"/>
      <c r="AH73" s="819"/>
      <c r="AI73" s="819"/>
      <c r="AJ73" s="819"/>
      <c r="AK73" s="819">
        <v>3424</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551</v>
      </c>
      <c r="C74" s="862"/>
      <c r="D74" s="862"/>
      <c r="E74" s="862"/>
      <c r="F74" s="862"/>
      <c r="G74" s="862"/>
      <c r="H74" s="862"/>
      <c r="I74" s="862"/>
      <c r="J74" s="862"/>
      <c r="K74" s="862"/>
      <c r="L74" s="862"/>
      <c r="M74" s="862"/>
      <c r="N74" s="862"/>
      <c r="O74" s="862"/>
      <c r="P74" s="863"/>
      <c r="Q74" s="864">
        <v>187</v>
      </c>
      <c r="R74" s="819"/>
      <c r="S74" s="819"/>
      <c r="T74" s="819"/>
      <c r="U74" s="819"/>
      <c r="V74" s="819">
        <v>181</v>
      </c>
      <c r="W74" s="819"/>
      <c r="X74" s="819"/>
      <c r="Y74" s="819"/>
      <c r="Z74" s="819"/>
      <c r="AA74" s="819">
        <v>6</v>
      </c>
      <c r="AB74" s="819"/>
      <c r="AC74" s="819"/>
      <c r="AD74" s="819"/>
      <c r="AE74" s="819"/>
      <c r="AF74" s="819">
        <v>6</v>
      </c>
      <c r="AG74" s="819"/>
      <c r="AH74" s="819"/>
      <c r="AI74" s="819"/>
      <c r="AJ74" s="819"/>
      <c r="AK74" s="819">
        <v>0</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552</v>
      </c>
      <c r="C75" s="862"/>
      <c r="D75" s="862"/>
      <c r="E75" s="862"/>
      <c r="F75" s="862"/>
      <c r="G75" s="862"/>
      <c r="H75" s="862"/>
      <c r="I75" s="862"/>
      <c r="J75" s="862"/>
      <c r="K75" s="862"/>
      <c r="L75" s="862"/>
      <c r="M75" s="862"/>
      <c r="N75" s="862"/>
      <c r="O75" s="862"/>
      <c r="P75" s="863"/>
      <c r="Q75" s="867">
        <v>7</v>
      </c>
      <c r="R75" s="868"/>
      <c r="S75" s="868"/>
      <c r="T75" s="868"/>
      <c r="U75" s="818"/>
      <c r="V75" s="869">
        <v>5</v>
      </c>
      <c r="W75" s="868"/>
      <c r="X75" s="868"/>
      <c r="Y75" s="868"/>
      <c r="Z75" s="818"/>
      <c r="AA75" s="869">
        <v>2</v>
      </c>
      <c r="AB75" s="868"/>
      <c r="AC75" s="868"/>
      <c r="AD75" s="868"/>
      <c r="AE75" s="818"/>
      <c r="AF75" s="869">
        <v>2</v>
      </c>
      <c r="AG75" s="868"/>
      <c r="AH75" s="868"/>
      <c r="AI75" s="868"/>
      <c r="AJ75" s="818"/>
      <c r="AK75" s="869">
        <v>0</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11749</v>
      </c>
      <c r="AG88" s="830"/>
      <c r="AH88" s="830"/>
      <c r="AI88" s="830"/>
      <c r="AJ88" s="830"/>
      <c r="AK88" s="827"/>
      <c r="AL88" s="827"/>
      <c r="AM88" s="827"/>
      <c r="AN88" s="827"/>
      <c r="AO88" s="827"/>
      <c r="AP88" s="830">
        <v>17801</v>
      </c>
      <c r="AQ88" s="830"/>
      <c r="AR88" s="830"/>
      <c r="AS88" s="830"/>
      <c r="AT88" s="830"/>
      <c r="AU88" s="830">
        <v>3167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798</v>
      </c>
      <c r="CS102" s="838"/>
      <c r="CT102" s="838"/>
      <c r="CU102" s="838"/>
      <c r="CV102" s="881"/>
      <c r="CW102" s="880">
        <v>5</v>
      </c>
      <c r="CX102" s="838"/>
      <c r="CY102" s="838"/>
      <c r="CZ102" s="838"/>
      <c r="DA102" s="881"/>
      <c r="DB102" s="880">
        <v>0</v>
      </c>
      <c r="DC102" s="838"/>
      <c r="DD102" s="838"/>
      <c r="DE102" s="838"/>
      <c r="DF102" s="881"/>
      <c r="DG102" s="880">
        <v>0</v>
      </c>
      <c r="DH102" s="838"/>
      <c r="DI102" s="838"/>
      <c r="DJ102" s="838"/>
      <c r="DK102" s="881"/>
      <c r="DL102" s="880">
        <v>97</v>
      </c>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285</v>
      </c>
      <c r="AG109" s="883"/>
      <c r="AH109" s="883"/>
      <c r="AI109" s="883"/>
      <c r="AJ109" s="884"/>
      <c r="AK109" s="882" t="s">
        <v>284</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285</v>
      </c>
      <c r="BW109" s="883"/>
      <c r="BX109" s="883"/>
      <c r="BY109" s="883"/>
      <c r="BZ109" s="884"/>
      <c r="CA109" s="882" t="s">
        <v>284</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285</v>
      </c>
      <c r="DM109" s="883"/>
      <c r="DN109" s="883"/>
      <c r="DO109" s="883"/>
      <c r="DP109" s="884"/>
      <c r="DQ109" s="882" t="s">
        <v>284</v>
      </c>
      <c r="DR109" s="883"/>
      <c r="DS109" s="883"/>
      <c r="DT109" s="883"/>
      <c r="DU109" s="884"/>
      <c r="DV109" s="882" t="s">
        <v>408</v>
      </c>
      <c r="DW109" s="883"/>
      <c r="DX109" s="883"/>
      <c r="DY109" s="883"/>
      <c r="DZ109" s="885"/>
    </row>
    <row r="110" spans="1:131" s="197" customFormat="1" ht="26.25" customHeight="1" x14ac:dyDescent="0.15">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10066698</v>
      </c>
      <c r="AB110" s="890"/>
      <c r="AC110" s="890"/>
      <c r="AD110" s="890"/>
      <c r="AE110" s="891"/>
      <c r="AF110" s="892">
        <v>9827255</v>
      </c>
      <c r="AG110" s="890"/>
      <c r="AH110" s="890"/>
      <c r="AI110" s="890"/>
      <c r="AJ110" s="891"/>
      <c r="AK110" s="892">
        <v>9610517</v>
      </c>
      <c r="AL110" s="890"/>
      <c r="AM110" s="890"/>
      <c r="AN110" s="890"/>
      <c r="AO110" s="891"/>
      <c r="AP110" s="893">
        <v>23</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96418904</v>
      </c>
      <c r="BR110" s="927"/>
      <c r="BS110" s="927"/>
      <c r="BT110" s="927"/>
      <c r="BU110" s="927"/>
      <c r="BV110" s="927">
        <v>96259211</v>
      </c>
      <c r="BW110" s="927"/>
      <c r="BX110" s="927"/>
      <c r="BY110" s="927"/>
      <c r="BZ110" s="927"/>
      <c r="CA110" s="927">
        <v>94684672</v>
      </c>
      <c r="CB110" s="927"/>
      <c r="CC110" s="927"/>
      <c r="CD110" s="927"/>
      <c r="CE110" s="927"/>
      <c r="CF110" s="941">
        <v>227.1</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414</v>
      </c>
      <c r="DH110" s="927"/>
      <c r="DI110" s="927"/>
      <c r="DJ110" s="927"/>
      <c r="DK110" s="927"/>
      <c r="DL110" s="927" t="s">
        <v>414</v>
      </c>
      <c r="DM110" s="927"/>
      <c r="DN110" s="927"/>
      <c r="DO110" s="927"/>
      <c r="DP110" s="927"/>
      <c r="DQ110" s="927" t="s">
        <v>414</v>
      </c>
      <c r="DR110" s="927"/>
      <c r="DS110" s="927"/>
      <c r="DT110" s="927"/>
      <c r="DU110" s="927"/>
      <c r="DV110" s="928" t="s">
        <v>414</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1319351</v>
      </c>
      <c r="BR111" s="920"/>
      <c r="BS111" s="920"/>
      <c r="BT111" s="920"/>
      <c r="BU111" s="920"/>
      <c r="BV111" s="920">
        <v>1171235</v>
      </c>
      <c r="BW111" s="920"/>
      <c r="BX111" s="920"/>
      <c r="BY111" s="920"/>
      <c r="BZ111" s="920"/>
      <c r="CA111" s="920">
        <v>1017514</v>
      </c>
      <c r="CB111" s="920"/>
      <c r="CC111" s="920"/>
      <c r="CD111" s="920"/>
      <c r="CE111" s="920"/>
      <c r="CF111" s="914">
        <v>2.4</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763856</v>
      </c>
      <c r="DH111" s="920"/>
      <c r="DI111" s="920"/>
      <c r="DJ111" s="920"/>
      <c r="DK111" s="920"/>
      <c r="DL111" s="920">
        <v>706702</v>
      </c>
      <c r="DM111" s="920"/>
      <c r="DN111" s="920"/>
      <c r="DO111" s="920"/>
      <c r="DP111" s="920"/>
      <c r="DQ111" s="920">
        <v>648491</v>
      </c>
      <c r="DR111" s="920"/>
      <c r="DS111" s="920"/>
      <c r="DT111" s="920"/>
      <c r="DU111" s="920"/>
      <c r="DV111" s="921">
        <v>1.6</v>
      </c>
      <c r="DW111" s="921"/>
      <c r="DX111" s="921"/>
      <c r="DY111" s="921"/>
      <c r="DZ111" s="922"/>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99020</v>
      </c>
      <c r="AB112" s="959"/>
      <c r="AC112" s="959"/>
      <c r="AD112" s="959"/>
      <c r="AE112" s="960"/>
      <c r="AF112" s="961">
        <v>99020</v>
      </c>
      <c r="AG112" s="959"/>
      <c r="AH112" s="959"/>
      <c r="AI112" s="959"/>
      <c r="AJ112" s="960"/>
      <c r="AK112" s="961">
        <v>99020</v>
      </c>
      <c r="AL112" s="959"/>
      <c r="AM112" s="959"/>
      <c r="AN112" s="959"/>
      <c r="AO112" s="960"/>
      <c r="AP112" s="962">
        <v>0.2</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57135640</v>
      </c>
      <c r="BR112" s="920"/>
      <c r="BS112" s="920"/>
      <c r="BT112" s="920"/>
      <c r="BU112" s="920"/>
      <c r="BV112" s="920">
        <v>56224179</v>
      </c>
      <c r="BW112" s="920"/>
      <c r="BX112" s="920"/>
      <c r="BY112" s="920"/>
      <c r="BZ112" s="920"/>
      <c r="CA112" s="920">
        <v>54597788</v>
      </c>
      <c r="CB112" s="920"/>
      <c r="CC112" s="920"/>
      <c r="CD112" s="920"/>
      <c r="CE112" s="920"/>
      <c r="CF112" s="914">
        <v>130.9</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555495</v>
      </c>
      <c r="DH112" s="920"/>
      <c r="DI112" s="920"/>
      <c r="DJ112" s="920"/>
      <c r="DK112" s="920"/>
      <c r="DL112" s="920">
        <v>464533</v>
      </c>
      <c r="DM112" s="920"/>
      <c r="DN112" s="920"/>
      <c r="DO112" s="920"/>
      <c r="DP112" s="920"/>
      <c r="DQ112" s="920">
        <v>369023</v>
      </c>
      <c r="DR112" s="920"/>
      <c r="DS112" s="920"/>
      <c r="DT112" s="920"/>
      <c r="DU112" s="920"/>
      <c r="DV112" s="921">
        <v>0.9</v>
      </c>
      <c r="DW112" s="921"/>
      <c r="DX112" s="921"/>
      <c r="DY112" s="921"/>
      <c r="DZ112" s="922"/>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4124701</v>
      </c>
      <c r="AB113" s="934"/>
      <c r="AC113" s="934"/>
      <c r="AD113" s="934"/>
      <c r="AE113" s="935"/>
      <c r="AF113" s="936">
        <v>4119239</v>
      </c>
      <c r="AG113" s="934"/>
      <c r="AH113" s="934"/>
      <c r="AI113" s="934"/>
      <c r="AJ113" s="935"/>
      <c r="AK113" s="936">
        <v>3996736</v>
      </c>
      <c r="AL113" s="934"/>
      <c r="AM113" s="934"/>
      <c r="AN113" s="934"/>
      <c r="AO113" s="935"/>
      <c r="AP113" s="937">
        <v>9.6</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3261472</v>
      </c>
      <c r="BR113" s="920"/>
      <c r="BS113" s="920"/>
      <c r="BT113" s="920"/>
      <c r="BU113" s="920"/>
      <c r="BV113" s="920">
        <v>3125385</v>
      </c>
      <c r="BW113" s="920"/>
      <c r="BX113" s="920"/>
      <c r="BY113" s="920"/>
      <c r="BZ113" s="920"/>
      <c r="CA113" s="920">
        <v>3166557</v>
      </c>
      <c r="CB113" s="920"/>
      <c r="CC113" s="920"/>
      <c r="CD113" s="920"/>
      <c r="CE113" s="920"/>
      <c r="CF113" s="914">
        <v>7.6</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604446</v>
      </c>
      <c r="AB114" s="959"/>
      <c r="AC114" s="959"/>
      <c r="AD114" s="959"/>
      <c r="AE114" s="960"/>
      <c r="AF114" s="961">
        <v>614200</v>
      </c>
      <c r="AG114" s="959"/>
      <c r="AH114" s="959"/>
      <c r="AI114" s="959"/>
      <c r="AJ114" s="960"/>
      <c r="AK114" s="961">
        <v>547531</v>
      </c>
      <c r="AL114" s="959"/>
      <c r="AM114" s="959"/>
      <c r="AN114" s="959"/>
      <c r="AO114" s="960"/>
      <c r="AP114" s="962">
        <v>1.3</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11630329</v>
      </c>
      <c r="BR114" s="920"/>
      <c r="BS114" s="920"/>
      <c r="BT114" s="920"/>
      <c r="BU114" s="920"/>
      <c r="BV114" s="920">
        <v>11049133</v>
      </c>
      <c r="BW114" s="920"/>
      <c r="BX114" s="920"/>
      <c r="BY114" s="920"/>
      <c r="BZ114" s="920"/>
      <c r="CA114" s="920">
        <v>10164749</v>
      </c>
      <c r="CB114" s="920"/>
      <c r="CC114" s="920"/>
      <c r="CD114" s="920"/>
      <c r="CE114" s="920"/>
      <c r="CF114" s="914">
        <v>24.4</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207906</v>
      </c>
      <c r="AB115" s="934"/>
      <c r="AC115" s="934"/>
      <c r="AD115" s="934"/>
      <c r="AE115" s="935"/>
      <c r="AF115" s="936">
        <v>198226</v>
      </c>
      <c r="AG115" s="934"/>
      <c r="AH115" s="934"/>
      <c r="AI115" s="934"/>
      <c r="AJ115" s="935"/>
      <c r="AK115" s="936">
        <v>196446</v>
      </c>
      <c r="AL115" s="934"/>
      <c r="AM115" s="934"/>
      <c r="AN115" s="934"/>
      <c r="AO115" s="935"/>
      <c r="AP115" s="937">
        <v>0.5</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17820</v>
      </c>
      <c r="BR115" s="920"/>
      <c r="BS115" s="920"/>
      <c r="BT115" s="920"/>
      <c r="BU115" s="920"/>
      <c r="BV115" s="920">
        <v>13750</v>
      </c>
      <c r="BW115" s="920"/>
      <c r="BX115" s="920"/>
      <c r="BY115" s="920"/>
      <c r="BZ115" s="920"/>
      <c r="CA115" s="920">
        <v>9680</v>
      </c>
      <c r="CB115" s="920"/>
      <c r="CC115" s="920"/>
      <c r="CD115" s="920"/>
      <c r="CE115" s="920"/>
      <c r="CF115" s="914">
        <v>0</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1213</v>
      </c>
      <c r="AB116" s="959"/>
      <c r="AC116" s="959"/>
      <c r="AD116" s="959"/>
      <c r="AE116" s="960"/>
      <c r="AF116" s="961">
        <v>26</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15103984</v>
      </c>
      <c r="AB117" s="966"/>
      <c r="AC117" s="966"/>
      <c r="AD117" s="966"/>
      <c r="AE117" s="967"/>
      <c r="AF117" s="965">
        <v>14857966</v>
      </c>
      <c r="AG117" s="966"/>
      <c r="AH117" s="966"/>
      <c r="AI117" s="966"/>
      <c r="AJ117" s="967"/>
      <c r="AK117" s="965">
        <v>14450250</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285</v>
      </c>
      <c r="AG118" s="883"/>
      <c r="AH118" s="883"/>
      <c r="AI118" s="883"/>
      <c r="AJ118" s="884"/>
      <c r="AK118" s="882" t="s">
        <v>284</v>
      </c>
      <c r="AL118" s="883"/>
      <c r="AM118" s="883"/>
      <c r="AN118" s="883"/>
      <c r="AO118" s="884"/>
      <c r="AP118" s="990" t="s">
        <v>408</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437</v>
      </c>
      <c r="BP118" s="994"/>
      <c r="BQ118" s="985">
        <v>169783516</v>
      </c>
      <c r="BR118" s="986"/>
      <c r="BS118" s="986"/>
      <c r="BT118" s="986"/>
      <c r="BU118" s="986"/>
      <c r="BV118" s="986">
        <v>167842893</v>
      </c>
      <c r="BW118" s="986"/>
      <c r="BX118" s="986"/>
      <c r="BY118" s="986"/>
      <c r="BZ118" s="986"/>
      <c r="CA118" s="986">
        <v>163640960</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439</v>
      </c>
      <c r="DH118" s="959"/>
      <c r="DI118" s="959"/>
      <c r="DJ118" s="959"/>
      <c r="DK118" s="960"/>
      <c r="DL118" s="961" t="s">
        <v>439</v>
      </c>
      <c r="DM118" s="959"/>
      <c r="DN118" s="959"/>
      <c r="DO118" s="959"/>
      <c r="DP118" s="960"/>
      <c r="DQ118" s="961" t="s">
        <v>439</v>
      </c>
      <c r="DR118" s="959"/>
      <c r="DS118" s="959"/>
      <c r="DT118" s="959"/>
      <c r="DU118" s="960"/>
      <c r="DV118" s="962" t="s">
        <v>439</v>
      </c>
      <c r="DW118" s="963"/>
      <c r="DX118" s="963"/>
      <c r="DY118" s="963"/>
      <c r="DZ118" s="964"/>
    </row>
    <row r="119" spans="1:130" s="197" customFormat="1" ht="26.25" customHeight="1" x14ac:dyDescent="0.15">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439</v>
      </c>
      <c r="AB119" s="890"/>
      <c r="AC119" s="890"/>
      <c r="AD119" s="890"/>
      <c r="AE119" s="891"/>
      <c r="AF119" s="892" t="s">
        <v>439</v>
      </c>
      <c r="AG119" s="890"/>
      <c r="AH119" s="890"/>
      <c r="AI119" s="890"/>
      <c r="AJ119" s="891"/>
      <c r="AK119" s="892" t="s">
        <v>439</v>
      </c>
      <c r="AL119" s="890"/>
      <c r="AM119" s="890"/>
      <c r="AN119" s="890"/>
      <c r="AO119" s="891"/>
      <c r="AP119" s="893" t="s">
        <v>439</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10731301</v>
      </c>
      <c r="BR119" s="927"/>
      <c r="BS119" s="927"/>
      <c r="BT119" s="927"/>
      <c r="BU119" s="927"/>
      <c r="BV119" s="927">
        <v>11321419</v>
      </c>
      <c r="BW119" s="927"/>
      <c r="BX119" s="927"/>
      <c r="BY119" s="927"/>
      <c r="BZ119" s="927"/>
      <c r="CA119" s="927">
        <v>11511509</v>
      </c>
      <c r="CB119" s="927"/>
      <c r="CC119" s="927"/>
      <c r="CD119" s="927"/>
      <c r="CE119" s="927"/>
      <c r="CF119" s="941">
        <v>27.6</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439</v>
      </c>
      <c r="DH119" s="998"/>
      <c r="DI119" s="998"/>
      <c r="DJ119" s="998"/>
      <c r="DK119" s="999"/>
      <c r="DL119" s="1000" t="s">
        <v>439</v>
      </c>
      <c r="DM119" s="998"/>
      <c r="DN119" s="998"/>
      <c r="DO119" s="998"/>
      <c r="DP119" s="999"/>
      <c r="DQ119" s="1000" t="s">
        <v>439</v>
      </c>
      <c r="DR119" s="998"/>
      <c r="DS119" s="998"/>
      <c r="DT119" s="998"/>
      <c r="DU119" s="999"/>
      <c r="DV119" s="1001" t="s">
        <v>439</v>
      </c>
      <c r="DW119" s="1002"/>
      <c r="DX119" s="1002"/>
      <c r="DY119" s="1002"/>
      <c r="DZ119" s="1003"/>
    </row>
    <row r="120" spans="1:130" s="197" customFormat="1" ht="26.25" customHeight="1" x14ac:dyDescent="0.15">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69955</v>
      </c>
      <c r="AB120" s="959"/>
      <c r="AC120" s="959"/>
      <c r="AD120" s="959"/>
      <c r="AE120" s="960"/>
      <c r="AF120" s="961">
        <v>73798</v>
      </c>
      <c r="AG120" s="959"/>
      <c r="AH120" s="959"/>
      <c r="AI120" s="959"/>
      <c r="AJ120" s="960"/>
      <c r="AK120" s="961">
        <v>73798</v>
      </c>
      <c r="AL120" s="959"/>
      <c r="AM120" s="959"/>
      <c r="AN120" s="959"/>
      <c r="AO120" s="960"/>
      <c r="AP120" s="962">
        <v>0.2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2594054</v>
      </c>
      <c r="BR120" s="920"/>
      <c r="BS120" s="920"/>
      <c r="BT120" s="920"/>
      <c r="BU120" s="920"/>
      <c r="BV120" s="920">
        <v>2460818</v>
      </c>
      <c r="BW120" s="920"/>
      <c r="BX120" s="920"/>
      <c r="BY120" s="920"/>
      <c r="BZ120" s="920"/>
      <c r="CA120" s="920">
        <v>2369903</v>
      </c>
      <c r="CB120" s="920"/>
      <c r="CC120" s="920"/>
      <c r="CD120" s="920"/>
      <c r="CE120" s="920"/>
      <c r="CF120" s="914">
        <v>5.7</v>
      </c>
      <c r="CG120" s="915"/>
      <c r="CH120" s="915"/>
      <c r="CI120" s="915"/>
      <c r="CJ120" s="915"/>
      <c r="CK120" s="1013" t="s">
        <v>444</v>
      </c>
      <c r="CL120" s="1014"/>
      <c r="CM120" s="1014"/>
      <c r="CN120" s="1014"/>
      <c r="CO120" s="1015"/>
      <c r="CP120" s="1021" t="s">
        <v>445</v>
      </c>
      <c r="CQ120" s="1022"/>
      <c r="CR120" s="1022"/>
      <c r="CS120" s="1022"/>
      <c r="CT120" s="1022"/>
      <c r="CU120" s="1022"/>
      <c r="CV120" s="1022"/>
      <c r="CW120" s="1022"/>
      <c r="CX120" s="1022"/>
      <c r="CY120" s="1022"/>
      <c r="CZ120" s="1022"/>
      <c r="DA120" s="1022"/>
      <c r="DB120" s="1022"/>
      <c r="DC120" s="1022"/>
      <c r="DD120" s="1022"/>
      <c r="DE120" s="1022"/>
      <c r="DF120" s="1023"/>
      <c r="DG120" s="926">
        <v>44409875</v>
      </c>
      <c r="DH120" s="927"/>
      <c r="DI120" s="927"/>
      <c r="DJ120" s="927"/>
      <c r="DK120" s="927"/>
      <c r="DL120" s="927">
        <v>43852694</v>
      </c>
      <c r="DM120" s="927"/>
      <c r="DN120" s="927"/>
      <c r="DO120" s="927"/>
      <c r="DP120" s="927"/>
      <c r="DQ120" s="927">
        <v>42874026</v>
      </c>
      <c r="DR120" s="927"/>
      <c r="DS120" s="927"/>
      <c r="DT120" s="927"/>
      <c r="DU120" s="927"/>
      <c r="DV120" s="928">
        <v>102.8</v>
      </c>
      <c r="DW120" s="928"/>
      <c r="DX120" s="928"/>
      <c r="DY120" s="928"/>
      <c r="DZ120" s="929"/>
    </row>
    <row r="121" spans="1:130" s="197" customFormat="1" ht="26.25" customHeight="1" x14ac:dyDescent="0.15">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118737</v>
      </c>
      <c r="AB121" s="959"/>
      <c r="AC121" s="959"/>
      <c r="AD121" s="959"/>
      <c r="AE121" s="960"/>
      <c r="AF121" s="961">
        <v>118737</v>
      </c>
      <c r="AG121" s="959"/>
      <c r="AH121" s="959"/>
      <c r="AI121" s="959"/>
      <c r="AJ121" s="960"/>
      <c r="AK121" s="961">
        <v>118737</v>
      </c>
      <c r="AL121" s="959"/>
      <c r="AM121" s="959"/>
      <c r="AN121" s="959"/>
      <c r="AO121" s="960"/>
      <c r="AP121" s="962">
        <v>0.3</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102691792</v>
      </c>
      <c r="BR121" s="986"/>
      <c r="BS121" s="986"/>
      <c r="BT121" s="986"/>
      <c r="BU121" s="986"/>
      <c r="BV121" s="986">
        <v>104037565</v>
      </c>
      <c r="BW121" s="986"/>
      <c r="BX121" s="986"/>
      <c r="BY121" s="986"/>
      <c r="BZ121" s="986"/>
      <c r="CA121" s="986">
        <v>103084890</v>
      </c>
      <c r="CB121" s="986"/>
      <c r="CC121" s="986"/>
      <c r="CD121" s="986"/>
      <c r="CE121" s="986"/>
      <c r="CF121" s="1024">
        <v>247.2</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9957971</v>
      </c>
      <c r="DH121" s="920"/>
      <c r="DI121" s="920"/>
      <c r="DJ121" s="920"/>
      <c r="DK121" s="920"/>
      <c r="DL121" s="920">
        <v>9652830</v>
      </c>
      <c r="DM121" s="920"/>
      <c r="DN121" s="920"/>
      <c r="DO121" s="920"/>
      <c r="DP121" s="920"/>
      <c r="DQ121" s="920">
        <v>9176775</v>
      </c>
      <c r="DR121" s="920"/>
      <c r="DS121" s="920"/>
      <c r="DT121" s="920"/>
      <c r="DU121" s="920"/>
      <c r="DV121" s="921">
        <v>22</v>
      </c>
      <c r="DW121" s="921"/>
      <c r="DX121" s="921"/>
      <c r="DY121" s="921"/>
      <c r="DZ121" s="922"/>
    </row>
    <row r="122" spans="1:130" s="197" customFormat="1" ht="26.25" customHeight="1" x14ac:dyDescent="0.15">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448</v>
      </c>
      <c r="BP122" s="994"/>
      <c r="BQ122" s="1034">
        <v>116017147</v>
      </c>
      <c r="BR122" s="1035"/>
      <c r="BS122" s="1035"/>
      <c r="BT122" s="1035"/>
      <c r="BU122" s="1035"/>
      <c r="BV122" s="1035">
        <v>117819802</v>
      </c>
      <c r="BW122" s="1035"/>
      <c r="BX122" s="1035"/>
      <c r="BY122" s="1035"/>
      <c r="BZ122" s="1035"/>
      <c r="CA122" s="1035">
        <v>116966302</v>
      </c>
      <c r="CB122" s="1035"/>
      <c r="CC122" s="1035"/>
      <c r="CD122" s="1035"/>
      <c r="CE122" s="1035"/>
      <c r="CF122" s="987"/>
      <c r="CG122" s="988"/>
      <c r="CH122" s="988"/>
      <c r="CI122" s="988"/>
      <c r="CJ122" s="989"/>
      <c r="CK122" s="1016"/>
      <c r="CL122" s="1017"/>
      <c r="CM122" s="1017"/>
      <c r="CN122" s="1017"/>
      <c r="CO122" s="1018"/>
      <c r="CP122" s="1007" t="s">
        <v>392</v>
      </c>
      <c r="CQ122" s="1008"/>
      <c r="CR122" s="1008"/>
      <c r="CS122" s="1008"/>
      <c r="CT122" s="1008"/>
      <c r="CU122" s="1008"/>
      <c r="CV122" s="1008"/>
      <c r="CW122" s="1008"/>
      <c r="CX122" s="1008"/>
      <c r="CY122" s="1008"/>
      <c r="CZ122" s="1008"/>
      <c r="DA122" s="1008"/>
      <c r="DB122" s="1008"/>
      <c r="DC122" s="1008"/>
      <c r="DD122" s="1008"/>
      <c r="DE122" s="1008"/>
      <c r="DF122" s="1009"/>
      <c r="DG122" s="919">
        <v>2416573</v>
      </c>
      <c r="DH122" s="920"/>
      <c r="DI122" s="920"/>
      <c r="DJ122" s="920"/>
      <c r="DK122" s="920"/>
      <c r="DL122" s="920">
        <v>2324461</v>
      </c>
      <c r="DM122" s="920"/>
      <c r="DN122" s="920"/>
      <c r="DO122" s="920"/>
      <c r="DP122" s="920"/>
      <c r="DQ122" s="920">
        <v>2209020</v>
      </c>
      <c r="DR122" s="920"/>
      <c r="DS122" s="920"/>
      <c r="DT122" s="920"/>
      <c r="DU122" s="920"/>
      <c r="DV122" s="921">
        <v>5.3</v>
      </c>
      <c r="DW122" s="921"/>
      <c r="DX122" s="921"/>
      <c r="DY122" s="921"/>
      <c r="DZ122" s="922"/>
    </row>
    <row r="123" spans="1:130" s="197" customFormat="1" ht="26.25" customHeight="1" thickBot="1" x14ac:dyDescent="0.2">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129.5</v>
      </c>
      <c r="BR123" s="1027"/>
      <c r="BS123" s="1027"/>
      <c r="BT123" s="1027"/>
      <c r="BU123" s="1027"/>
      <c r="BV123" s="1027">
        <v>118.9</v>
      </c>
      <c r="BW123" s="1027"/>
      <c r="BX123" s="1027"/>
      <c r="BY123" s="1027"/>
      <c r="BZ123" s="1027"/>
      <c r="CA123" s="1027">
        <v>111.9</v>
      </c>
      <c r="CB123" s="1027"/>
      <c r="CC123" s="1027"/>
      <c r="CD123" s="1027"/>
      <c r="CE123" s="1027"/>
      <c r="CF123" s="1028"/>
      <c r="CG123" s="1029"/>
      <c r="CH123" s="1029"/>
      <c r="CI123" s="1029"/>
      <c r="CJ123" s="1030"/>
      <c r="CK123" s="1016"/>
      <c r="CL123" s="1017"/>
      <c r="CM123" s="1017"/>
      <c r="CN123" s="1017"/>
      <c r="CO123" s="1018"/>
      <c r="CP123" s="1007" t="s">
        <v>450</v>
      </c>
      <c r="CQ123" s="1008"/>
      <c r="CR123" s="1008"/>
      <c r="CS123" s="1008"/>
      <c r="CT123" s="1008"/>
      <c r="CU123" s="1008"/>
      <c r="CV123" s="1008"/>
      <c r="CW123" s="1008"/>
      <c r="CX123" s="1008"/>
      <c r="CY123" s="1008"/>
      <c r="CZ123" s="1008"/>
      <c r="DA123" s="1008"/>
      <c r="DB123" s="1008"/>
      <c r="DC123" s="1008"/>
      <c r="DD123" s="1008"/>
      <c r="DE123" s="1008"/>
      <c r="DF123" s="1009"/>
      <c r="DG123" s="958">
        <v>211961</v>
      </c>
      <c r="DH123" s="959"/>
      <c r="DI123" s="959"/>
      <c r="DJ123" s="959"/>
      <c r="DK123" s="960"/>
      <c r="DL123" s="961">
        <v>267163</v>
      </c>
      <c r="DM123" s="959"/>
      <c r="DN123" s="959"/>
      <c r="DO123" s="959"/>
      <c r="DP123" s="960"/>
      <c r="DQ123" s="961">
        <v>241047</v>
      </c>
      <c r="DR123" s="959"/>
      <c r="DS123" s="959"/>
      <c r="DT123" s="959"/>
      <c r="DU123" s="960"/>
      <c r="DV123" s="962">
        <v>0.6</v>
      </c>
      <c r="DW123" s="963"/>
      <c r="DX123" s="963"/>
      <c r="DY123" s="963"/>
      <c r="DZ123" s="964"/>
    </row>
    <row r="124" spans="1:130" s="197" customFormat="1" ht="26.25" customHeight="1" x14ac:dyDescent="0.15">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451</v>
      </c>
      <c r="AB124" s="959"/>
      <c r="AC124" s="959"/>
      <c r="AD124" s="959"/>
      <c r="AE124" s="960"/>
      <c r="AF124" s="961" t="s">
        <v>451</v>
      </c>
      <c r="AG124" s="959"/>
      <c r="AH124" s="959"/>
      <c r="AI124" s="959"/>
      <c r="AJ124" s="960"/>
      <c r="AK124" s="961" t="s">
        <v>451</v>
      </c>
      <c r="AL124" s="959"/>
      <c r="AM124" s="959"/>
      <c r="AN124" s="959"/>
      <c r="AO124" s="960"/>
      <c r="AP124" s="962" t="s">
        <v>451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452</v>
      </c>
      <c r="CQ124" s="1008"/>
      <c r="CR124" s="1008"/>
      <c r="CS124" s="1008"/>
      <c r="CT124" s="1008"/>
      <c r="CU124" s="1008"/>
      <c r="CV124" s="1008"/>
      <c r="CW124" s="1008"/>
      <c r="CX124" s="1008"/>
      <c r="CY124" s="1008"/>
      <c r="CZ124" s="1008"/>
      <c r="DA124" s="1008"/>
      <c r="DB124" s="1008"/>
      <c r="DC124" s="1008"/>
      <c r="DD124" s="1008"/>
      <c r="DE124" s="1008"/>
      <c r="DF124" s="1009"/>
      <c r="DG124" s="997">
        <v>137592</v>
      </c>
      <c r="DH124" s="998"/>
      <c r="DI124" s="998"/>
      <c r="DJ124" s="998"/>
      <c r="DK124" s="999"/>
      <c r="DL124" s="1000">
        <v>126192</v>
      </c>
      <c r="DM124" s="998"/>
      <c r="DN124" s="998"/>
      <c r="DO124" s="998"/>
      <c r="DP124" s="999"/>
      <c r="DQ124" s="1000">
        <v>96583</v>
      </c>
      <c r="DR124" s="998"/>
      <c r="DS124" s="998"/>
      <c r="DT124" s="998"/>
      <c r="DU124" s="999"/>
      <c r="DV124" s="1001">
        <v>0.2</v>
      </c>
      <c r="DW124" s="1002"/>
      <c r="DX124" s="1002"/>
      <c r="DY124" s="1002"/>
      <c r="DZ124" s="1003"/>
    </row>
    <row r="125" spans="1:130" s="197" customFormat="1" ht="26.25" customHeight="1" thickBot="1" x14ac:dyDescent="0.2">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451</v>
      </c>
      <c r="AB125" s="959"/>
      <c r="AC125" s="959"/>
      <c r="AD125" s="959"/>
      <c r="AE125" s="960"/>
      <c r="AF125" s="961" t="s">
        <v>451</v>
      </c>
      <c r="AG125" s="959"/>
      <c r="AH125" s="959"/>
      <c r="AI125" s="959"/>
      <c r="AJ125" s="960"/>
      <c r="AK125" s="961" t="s">
        <v>451</v>
      </c>
      <c r="AL125" s="959"/>
      <c r="AM125" s="959"/>
      <c r="AN125" s="959"/>
      <c r="AO125" s="960"/>
      <c r="AP125" s="962" t="s">
        <v>451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453</v>
      </c>
      <c r="CL125" s="1014"/>
      <c r="CM125" s="1014"/>
      <c r="CN125" s="1014"/>
      <c r="CO125" s="1015"/>
      <c r="CP125" s="940" t="s">
        <v>454</v>
      </c>
      <c r="CQ125" s="887"/>
      <c r="CR125" s="887"/>
      <c r="CS125" s="887"/>
      <c r="CT125" s="887"/>
      <c r="CU125" s="887"/>
      <c r="CV125" s="887"/>
      <c r="CW125" s="887"/>
      <c r="CX125" s="887"/>
      <c r="CY125" s="887"/>
      <c r="CZ125" s="887"/>
      <c r="DA125" s="887"/>
      <c r="DB125" s="887"/>
      <c r="DC125" s="887"/>
      <c r="DD125" s="887"/>
      <c r="DE125" s="887"/>
      <c r="DF125" s="888"/>
      <c r="DG125" s="926" t="s">
        <v>451</v>
      </c>
      <c r="DH125" s="927"/>
      <c r="DI125" s="927"/>
      <c r="DJ125" s="927"/>
      <c r="DK125" s="927"/>
      <c r="DL125" s="927" t="s">
        <v>451</v>
      </c>
      <c r="DM125" s="927"/>
      <c r="DN125" s="927"/>
      <c r="DO125" s="927"/>
      <c r="DP125" s="927"/>
      <c r="DQ125" s="927" t="s">
        <v>451</v>
      </c>
      <c r="DR125" s="927"/>
      <c r="DS125" s="927"/>
      <c r="DT125" s="927"/>
      <c r="DU125" s="927"/>
      <c r="DV125" s="928" t="s">
        <v>451</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451</v>
      </c>
      <c r="AB126" s="959"/>
      <c r="AC126" s="959"/>
      <c r="AD126" s="959"/>
      <c r="AE126" s="960"/>
      <c r="AF126" s="961" t="s">
        <v>451</v>
      </c>
      <c r="AG126" s="959"/>
      <c r="AH126" s="959"/>
      <c r="AI126" s="959"/>
      <c r="AJ126" s="960"/>
      <c r="AK126" s="961" t="s">
        <v>451</v>
      </c>
      <c r="AL126" s="959"/>
      <c r="AM126" s="959"/>
      <c r="AN126" s="959"/>
      <c r="AO126" s="960"/>
      <c r="AP126" s="962" t="s">
        <v>451</v>
      </c>
      <c r="AQ126" s="963"/>
      <c r="AR126" s="963"/>
      <c r="AS126" s="963"/>
      <c r="AT126" s="964"/>
      <c r="AU126" s="233"/>
      <c r="AV126" s="233"/>
      <c r="AW126" s="233"/>
      <c r="AX126" s="1036" t="s">
        <v>455</v>
      </c>
      <c r="AY126" s="1037"/>
      <c r="AZ126" s="1037"/>
      <c r="BA126" s="1037"/>
      <c r="BB126" s="1037"/>
      <c r="BC126" s="1037"/>
      <c r="BD126" s="1037"/>
      <c r="BE126" s="1038"/>
      <c r="BF126" s="1052" t="s">
        <v>456</v>
      </c>
      <c r="BG126" s="1037"/>
      <c r="BH126" s="1037"/>
      <c r="BI126" s="1037"/>
      <c r="BJ126" s="1037"/>
      <c r="BK126" s="1037"/>
      <c r="BL126" s="1038"/>
      <c r="BM126" s="1052" t="s">
        <v>457</v>
      </c>
      <c r="BN126" s="1037"/>
      <c r="BO126" s="1037"/>
      <c r="BP126" s="1037"/>
      <c r="BQ126" s="1037"/>
      <c r="BR126" s="1037"/>
      <c r="BS126" s="1038"/>
      <c r="BT126" s="1052" t="s">
        <v>458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459</v>
      </c>
      <c r="CQ126" s="950"/>
      <c r="CR126" s="950"/>
      <c r="CS126" s="950"/>
      <c r="CT126" s="950"/>
      <c r="CU126" s="950"/>
      <c r="CV126" s="950"/>
      <c r="CW126" s="950"/>
      <c r="CX126" s="950"/>
      <c r="CY126" s="950"/>
      <c r="CZ126" s="950"/>
      <c r="DA126" s="950"/>
      <c r="DB126" s="950"/>
      <c r="DC126" s="950"/>
      <c r="DD126" s="950"/>
      <c r="DE126" s="950"/>
      <c r="DF126" s="951"/>
      <c r="DG126" s="919" t="s">
        <v>451</v>
      </c>
      <c r="DH126" s="920"/>
      <c r="DI126" s="920"/>
      <c r="DJ126" s="920"/>
      <c r="DK126" s="920"/>
      <c r="DL126" s="920" t="s">
        <v>451</v>
      </c>
      <c r="DM126" s="920"/>
      <c r="DN126" s="920"/>
      <c r="DO126" s="920"/>
      <c r="DP126" s="920"/>
      <c r="DQ126" s="920" t="s">
        <v>451</v>
      </c>
      <c r="DR126" s="920"/>
      <c r="DS126" s="920"/>
      <c r="DT126" s="920"/>
      <c r="DU126" s="920"/>
      <c r="DV126" s="921" t="s">
        <v>451</v>
      </c>
      <c r="DW126" s="921"/>
      <c r="DX126" s="921"/>
      <c r="DY126" s="921"/>
      <c r="DZ126" s="922"/>
    </row>
    <row r="127" spans="1:130" s="197" customFormat="1" ht="26.25" customHeight="1" thickBot="1" x14ac:dyDescent="0.2">
      <c r="A127" s="976"/>
      <c r="B127" s="948"/>
      <c r="C127" s="1004" t="s">
        <v>460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19214</v>
      </c>
      <c r="AB127" s="959"/>
      <c r="AC127" s="959"/>
      <c r="AD127" s="959"/>
      <c r="AE127" s="960"/>
      <c r="AF127" s="961">
        <v>5691</v>
      </c>
      <c r="AG127" s="959"/>
      <c r="AH127" s="959"/>
      <c r="AI127" s="959"/>
      <c r="AJ127" s="960"/>
      <c r="AK127" s="961">
        <v>3911</v>
      </c>
      <c r="AL127" s="959"/>
      <c r="AM127" s="959"/>
      <c r="AN127" s="959"/>
      <c r="AO127" s="960"/>
      <c r="AP127" s="962">
        <v>0</v>
      </c>
      <c r="AQ127" s="963"/>
      <c r="AR127" s="963"/>
      <c r="AS127" s="963"/>
      <c r="AT127" s="964"/>
      <c r="AU127" s="233"/>
      <c r="AV127" s="233"/>
      <c r="AW127" s="233"/>
      <c r="AX127" s="886" t="s">
        <v>461</v>
      </c>
      <c r="AY127" s="887"/>
      <c r="AZ127" s="887"/>
      <c r="BA127" s="887"/>
      <c r="BB127" s="887"/>
      <c r="BC127" s="887"/>
      <c r="BD127" s="887"/>
      <c r="BE127" s="888"/>
      <c r="BF127" s="1041" t="s">
        <v>451</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462</v>
      </c>
      <c r="CQ127" s="1045"/>
      <c r="CR127" s="1045"/>
      <c r="CS127" s="1045"/>
      <c r="CT127" s="1045"/>
      <c r="CU127" s="1045"/>
      <c r="CV127" s="1045"/>
      <c r="CW127" s="1045"/>
      <c r="CX127" s="1045"/>
      <c r="CY127" s="1045"/>
      <c r="CZ127" s="1045"/>
      <c r="DA127" s="1045"/>
      <c r="DB127" s="1045"/>
      <c r="DC127" s="1045"/>
      <c r="DD127" s="1045"/>
      <c r="DE127" s="1045"/>
      <c r="DF127" s="1046"/>
      <c r="DG127" s="1047">
        <v>17820</v>
      </c>
      <c r="DH127" s="1048"/>
      <c r="DI127" s="1048"/>
      <c r="DJ127" s="1048"/>
      <c r="DK127" s="1048"/>
      <c r="DL127" s="1048">
        <v>13750</v>
      </c>
      <c r="DM127" s="1048"/>
      <c r="DN127" s="1048"/>
      <c r="DO127" s="1048"/>
      <c r="DP127" s="1048"/>
      <c r="DQ127" s="1048">
        <v>9680</v>
      </c>
      <c r="DR127" s="1048"/>
      <c r="DS127" s="1048"/>
      <c r="DT127" s="1048"/>
      <c r="DU127" s="1048"/>
      <c r="DV127" s="1049">
        <v>0</v>
      </c>
      <c r="DW127" s="1049"/>
      <c r="DX127" s="1049"/>
      <c r="DY127" s="1049"/>
      <c r="DZ127" s="1050"/>
    </row>
    <row r="128" spans="1:130" s="197" customFormat="1" ht="26.25" customHeight="1" x14ac:dyDescent="0.15">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v>451237</v>
      </c>
      <c r="AB128" s="1090"/>
      <c r="AC128" s="1090"/>
      <c r="AD128" s="1090"/>
      <c r="AE128" s="1091"/>
      <c r="AF128" s="1092">
        <v>420753</v>
      </c>
      <c r="AG128" s="1090"/>
      <c r="AH128" s="1090"/>
      <c r="AI128" s="1090"/>
      <c r="AJ128" s="1091"/>
      <c r="AK128" s="1092">
        <v>390855</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111</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50144673</v>
      </c>
      <c r="AB129" s="959"/>
      <c r="AC129" s="959"/>
      <c r="AD129" s="959"/>
      <c r="AE129" s="960"/>
      <c r="AF129" s="961">
        <v>50984964</v>
      </c>
      <c r="AG129" s="959"/>
      <c r="AH129" s="959"/>
      <c r="AI129" s="959"/>
      <c r="AJ129" s="960"/>
      <c r="AK129" s="961">
        <v>50674294</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13.2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8647390</v>
      </c>
      <c r="AB130" s="959"/>
      <c r="AC130" s="959"/>
      <c r="AD130" s="959"/>
      <c r="AE130" s="960"/>
      <c r="AF130" s="961">
        <v>8933043</v>
      </c>
      <c r="AG130" s="959"/>
      <c r="AH130" s="959"/>
      <c r="AI130" s="959"/>
      <c r="AJ130" s="960"/>
      <c r="AK130" s="961">
        <v>8974145</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111.9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41497283</v>
      </c>
      <c r="AB131" s="998"/>
      <c r="AC131" s="998"/>
      <c r="AD131" s="998"/>
      <c r="AE131" s="999"/>
      <c r="AF131" s="1000">
        <v>42051921</v>
      </c>
      <c r="AG131" s="998"/>
      <c r="AH131" s="998"/>
      <c r="AI131" s="998"/>
      <c r="AJ131" s="999"/>
      <c r="AK131" s="1000">
        <v>41700149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14.47168722</v>
      </c>
      <c r="AB132" s="1104"/>
      <c r="AC132" s="1104"/>
      <c r="AD132" s="1104"/>
      <c r="AE132" s="1105"/>
      <c r="AF132" s="1106">
        <v>13.088985879999999</v>
      </c>
      <c r="AG132" s="1104"/>
      <c r="AH132" s="1104"/>
      <c r="AI132" s="1104"/>
      <c r="AJ132" s="1105"/>
      <c r="AK132" s="1106">
        <v>12.19480055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15.1</v>
      </c>
      <c r="AB133" s="1111"/>
      <c r="AC133" s="1111"/>
      <c r="AD133" s="1111"/>
      <c r="AE133" s="1112"/>
      <c r="AF133" s="1110">
        <v>14.2</v>
      </c>
      <c r="AG133" s="1111"/>
      <c r="AH133" s="1111"/>
      <c r="AI133" s="1111"/>
      <c r="AJ133" s="1112"/>
      <c r="AK133" s="1110">
        <v>13.2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7" t="s">
        <v>477</v>
      </c>
      <c r="L7" s="254"/>
      <c r="M7" s="255" t="s">
        <v>478</v>
      </c>
      <c r="N7" s="256"/>
    </row>
    <row r="8" spans="1:16" x14ac:dyDescent="0.15">
      <c r="A8" s="248"/>
      <c r="B8" s="244"/>
      <c r="C8" s="244"/>
      <c r="D8" s="244"/>
      <c r="E8" s="244"/>
      <c r="F8" s="244"/>
      <c r="G8" s="257"/>
      <c r="H8" s="258"/>
      <c r="I8" s="258"/>
      <c r="J8" s="259"/>
      <c r="K8" s="1118"/>
      <c r="L8" s="260" t="s">
        <v>479</v>
      </c>
      <c r="M8" s="261" t="s">
        <v>480</v>
      </c>
      <c r="N8" s="262" t="s">
        <v>481</v>
      </c>
    </row>
    <row r="9" spans="1:16" x14ac:dyDescent="0.15">
      <c r="A9" s="248"/>
      <c r="B9" s="244"/>
      <c r="C9" s="244"/>
      <c r="D9" s="244"/>
      <c r="E9" s="244"/>
      <c r="F9" s="244"/>
      <c r="G9" s="1119" t="s">
        <v>482</v>
      </c>
      <c r="H9" s="1120"/>
      <c r="I9" s="1120"/>
      <c r="J9" s="1121"/>
      <c r="K9" s="263">
        <v>9971284</v>
      </c>
      <c r="L9" s="264">
        <v>41976</v>
      </c>
      <c r="M9" s="265">
        <v>56720</v>
      </c>
      <c r="N9" s="266">
        <v>-26</v>
      </c>
    </row>
    <row r="10" spans="1:16" x14ac:dyDescent="0.15">
      <c r="A10" s="248"/>
      <c r="B10" s="244"/>
      <c r="C10" s="244"/>
      <c r="D10" s="244"/>
      <c r="E10" s="244"/>
      <c r="F10" s="244"/>
      <c r="G10" s="1119" t="s">
        <v>483</v>
      </c>
      <c r="H10" s="1120"/>
      <c r="I10" s="1120"/>
      <c r="J10" s="1121"/>
      <c r="K10" s="267">
        <v>383528</v>
      </c>
      <c r="L10" s="268">
        <v>1615</v>
      </c>
      <c r="M10" s="269">
        <v>3493</v>
      </c>
      <c r="N10" s="270">
        <v>-53.8</v>
      </c>
    </row>
    <row r="11" spans="1:16" ht="13.5" customHeight="1" x14ac:dyDescent="0.15">
      <c r="A11" s="248"/>
      <c r="B11" s="244"/>
      <c r="C11" s="244"/>
      <c r="D11" s="244"/>
      <c r="E11" s="244"/>
      <c r="F11" s="244"/>
      <c r="G11" s="1119" t="s">
        <v>484</v>
      </c>
      <c r="H11" s="1120"/>
      <c r="I11" s="1120"/>
      <c r="J11" s="1121"/>
      <c r="K11" s="267">
        <v>2327643</v>
      </c>
      <c r="L11" s="268">
        <v>9799</v>
      </c>
      <c r="M11" s="269">
        <v>1791</v>
      </c>
      <c r="N11" s="270">
        <v>447.1</v>
      </c>
    </row>
    <row r="12" spans="1:16" ht="13.5" customHeight="1" x14ac:dyDescent="0.15">
      <c r="A12" s="248"/>
      <c r="B12" s="244"/>
      <c r="C12" s="244"/>
      <c r="D12" s="244"/>
      <c r="E12" s="244"/>
      <c r="F12" s="244"/>
      <c r="G12" s="1119" t="s">
        <v>485</v>
      </c>
      <c r="H12" s="1120"/>
      <c r="I12" s="1120"/>
      <c r="J12" s="1121"/>
      <c r="K12" s="267">
        <v>176359</v>
      </c>
      <c r="L12" s="268">
        <v>742</v>
      </c>
      <c r="M12" s="269">
        <v>1224</v>
      </c>
      <c r="N12" s="270">
        <v>-39.4</v>
      </c>
    </row>
    <row r="13" spans="1:16" ht="13.5" customHeight="1" x14ac:dyDescent="0.15">
      <c r="A13" s="248"/>
      <c r="B13" s="244"/>
      <c r="C13" s="244"/>
      <c r="D13" s="244"/>
      <c r="E13" s="244"/>
      <c r="F13" s="244"/>
      <c r="G13" s="1119" t="s">
        <v>486</v>
      </c>
      <c r="H13" s="1120"/>
      <c r="I13" s="1120"/>
      <c r="J13" s="1121"/>
      <c r="K13" s="267" t="s">
        <v>487</v>
      </c>
      <c r="L13" s="268" t="s">
        <v>487</v>
      </c>
      <c r="M13" s="269">
        <v>28</v>
      </c>
      <c r="N13" s="270" t="s">
        <v>487</v>
      </c>
    </row>
    <row r="14" spans="1:16" ht="13.5" customHeight="1" x14ac:dyDescent="0.15">
      <c r="A14" s="248"/>
      <c r="B14" s="244"/>
      <c r="C14" s="244"/>
      <c r="D14" s="244"/>
      <c r="E14" s="244"/>
      <c r="F14" s="244"/>
      <c r="G14" s="1119" t="s">
        <v>488</v>
      </c>
      <c r="H14" s="1120"/>
      <c r="I14" s="1120"/>
      <c r="J14" s="1121"/>
      <c r="K14" s="267">
        <v>568091</v>
      </c>
      <c r="L14" s="268">
        <v>2391</v>
      </c>
      <c r="M14" s="269">
        <v>1936</v>
      </c>
      <c r="N14" s="270">
        <v>23.5</v>
      </c>
    </row>
    <row r="15" spans="1:16" ht="13.5" customHeight="1" x14ac:dyDescent="0.15">
      <c r="A15" s="248"/>
      <c r="B15" s="244"/>
      <c r="C15" s="244"/>
      <c r="D15" s="244"/>
      <c r="E15" s="244"/>
      <c r="F15" s="244"/>
      <c r="G15" s="1119" t="s">
        <v>489</v>
      </c>
      <c r="H15" s="1120"/>
      <c r="I15" s="1120"/>
      <c r="J15" s="1121"/>
      <c r="K15" s="267">
        <v>607991</v>
      </c>
      <c r="L15" s="268">
        <v>2559</v>
      </c>
      <c r="M15" s="269">
        <v>1163</v>
      </c>
      <c r="N15" s="270">
        <v>120</v>
      </c>
    </row>
    <row r="16" spans="1:16" x14ac:dyDescent="0.15">
      <c r="A16" s="248"/>
      <c r="B16" s="244"/>
      <c r="C16" s="244"/>
      <c r="D16" s="244"/>
      <c r="E16" s="244"/>
      <c r="F16" s="244"/>
      <c r="G16" s="1122" t="s">
        <v>490</v>
      </c>
      <c r="H16" s="1123"/>
      <c r="I16" s="1123"/>
      <c r="J16" s="1124"/>
      <c r="K16" s="268">
        <v>-1170014</v>
      </c>
      <c r="L16" s="268">
        <v>-4925</v>
      </c>
      <c r="M16" s="269">
        <v>-5317</v>
      </c>
      <c r="N16" s="270">
        <v>-7.4</v>
      </c>
    </row>
    <row r="17" spans="1:16" x14ac:dyDescent="0.15">
      <c r="A17" s="248"/>
      <c r="B17" s="244"/>
      <c r="C17" s="244"/>
      <c r="D17" s="244"/>
      <c r="E17" s="244"/>
      <c r="F17" s="244"/>
      <c r="G17" s="1122" t="s">
        <v>169</v>
      </c>
      <c r="H17" s="1123"/>
      <c r="I17" s="1123"/>
      <c r="J17" s="1124"/>
      <c r="K17" s="268">
        <v>12864882</v>
      </c>
      <c r="L17" s="268">
        <v>54157</v>
      </c>
      <c r="M17" s="269">
        <v>61038</v>
      </c>
      <c r="N17" s="270">
        <v>-11.3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14" t="s">
        <v>495</v>
      </c>
      <c r="H21" s="1115"/>
      <c r="I21" s="1115"/>
      <c r="J21" s="1116"/>
      <c r="K21" s="280">
        <v>4.8499999999999996</v>
      </c>
      <c r="L21" s="281">
        <v>6.16</v>
      </c>
      <c r="M21" s="282">
        <v>-1.31</v>
      </c>
      <c r="N21" s="249"/>
      <c r="O21" s="283"/>
      <c r="P21" s="279"/>
    </row>
    <row r="22" spans="1:16" s="284" customFormat="1" x14ac:dyDescent="0.15">
      <c r="A22" s="279"/>
      <c r="B22" s="249"/>
      <c r="C22" s="249"/>
      <c r="D22" s="249"/>
      <c r="E22" s="249"/>
      <c r="F22" s="249"/>
      <c r="G22" s="1114" t="s">
        <v>496</v>
      </c>
      <c r="H22" s="1115"/>
      <c r="I22" s="1115"/>
      <c r="J22" s="1116"/>
      <c r="K22" s="285">
        <v>99.4</v>
      </c>
      <c r="L22" s="286">
        <v>100.2</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7" t="s">
        <v>477</v>
      </c>
      <c r="L30" s="254"/>
      <c r="M30" s="255" t="s">
        <v>478</v>
      </c>
      <c r="N30" s="256"/>
    </row>
    <row r="31" spans="1:16" x14ac:dyDescent="0.15">
      <c r="A31" s="248"/>
      <c r="B31" s="244"/>
      <c r="C31" s="244"/>
      <c r="D31" s="244"/>
      <c r="E31" s="244"/>
      <c r="F31" s="244"/>
      <c r="G31" s="257"/>
      <c r="H31" s="258"/>
      <c r="I31" s="258"/>
      <c r="J31" s="259"/>
      <c r="K31" s="1118"/>
      <c r="L31" s="260" t="s">
        <v>479</v>
      </c>
      <c r="M31" s="261" t="s">
        <v>480</v>
      </c>
      <c r="N31" s="262" t="s">
        <v>481</v>
      </c>
    </row>
    <row r="32" spans="1:16" ht="27" customHeight="1" x14ac:dyDescent="0.15">
      <c r="A32" s="248"/>
      <c r="B32" s="244"/>
      <c r="C32" s="244"/>
      <c r="D32" s="244"/>
      <c r="E32" s="244"/>
      <c r="F32" s="244"/>
      <c r="G32" s="1130" t="s">
        <v>499</v>
      </c>
      <c r="H32" s="1131"/>
      <c r="I32" s="1131"/>
      <c r="J32" s="1132"/>
      <c r="K32" s="294">
        <v>9610517</v>
      </c>
      <c r="L32" s="294">
        <v>40457</v>
      </c>
      <c r="M32" s="295">
        <v>34470</v>
      </c>
      <c r="N32" s="296">
        <v>17.399999999999999</v>
      </c>
    </row>
    <row r="33" spans="1:16" ht="13.5" customHeight="1" x14ac:dyDescent="0.15">
      <c r="A33" s="248"/>
      <c r="B33" s="244"/>
      <c r="C33" s="244"/>
      <c r="D33" s="244"/>
      <c r="E33" s="244"/>
      <c r="F33" s="244"/>
      <c r="G33" s="1130" t="s">
        <v>500</v>
      </c>
      <c r="H33" s="1131"/>
      <c r="I33" s="1131"/>
      <c r="J33" s="1132"/>
      <c r="K33" s="294" t="s">
        <v>487</v>
      </c>
      <c r="L33" s="294" t="s">
        <v>487</v>
      </c>
      <c r="M33" s="295">
        <v>5</v>
      </c>
      <c r="N33" s="296" t="s">
        <v>487</v>
      </c>
    </row>
    <row r="34" spans="1:16" ht="27" customHeight="1" x14ac:dyDescent="0.15">
      <c r="A34" s="248"/>
      <c r="B34" s="244"/>
      <c r="C34" s="244"/>
      <c r="D34" s="244"/>
      <c r="E34" s="244"/>
      <c r="F34" s="244"/>
      <c r="G34" s="1130" t="s">
        <v>501</v>
      </c>
      <c r="H34" s="1131"/>
      <c r="I34" s="1131"/>
      <c r="J34" s="1132"/>
      <c r="K34" s="294">
        <v>99020</v>
      </c>
      <c r="L34" s="294">
        <v>417</v>
      </c>
      <c r="M34" s="295">
        <v>70</v>
      </c>
      <c r="N34" s="296">
        <v>495.7</v>
      </c>
    </row>
    <row r="35" spans="1:16" ht="27" customHeight="1" x14ac:dyDescent="0.15">
      <c r="A35" s="248"/>
      <c r="B35" s="244"/>
      <c r="C35" s="244"/>
      <c r="D35" s="244"/>
      <c r="E35" s="244"/>
      <c r="F35" s="244"/>
      <c r="G35" s="1130" t="s">
        <v>502</v>
      </c>
      <c r="H35" s="1131"/>
      <c r="I35" s="1131"/>
      <c r="J35" s="1132"/>
      <c r="K35" s="294">
        <v>3996736</v>
      </c>
      <c r="L35" s="294">
        <v>16825</v>
      </c>
      <c r="M35" s="295">
        <v>11503</v>
      </c>
      <c r="N35" s="296">
        <v>46.3</v>
      </c>
    </row>
    <row r="36" spans="1:16" ht="27" customHeight="1" x14ac:dyDescent="0.15">
      <c r="A36" s="248"/>
      <c r="B36" s="244"/>
      <c r="C36" s="244"/>
      <c r="D36" s="244"/>
      <c r="E36" s="244"/>
      <c r="F36" s="244"/>
      <c r="G36" s="1130" t="s">
        <v>503</v>
      </c>
      <c r="H36" s="1131"/>
      <c r="I36" s="1131"/>
      <c r="J36" s="1132"/>
      <c r="K36" s="294">
        <v>547531</v>
      </c>
      <c r="L36" s="294">
        <v>2305</v>
      </c>
      <c r="M36" s="295">
        <v>452</v>
      </c>
      <c r="N36" s="296">
        <v>410</v>
      </c>
    </row>
    <row r="37" spans="1:16" ht="13.5" customHeight="1" x14ac:dyDescent="0.15">
      <c r="A37" s="248"/>
      <c r="B37" s="244"/>
      <c r="C37" s="244"/>
      <c r="D37" s="244"/>
      <c r="E37" s="244"/>
      <c r="F37" s="244"/>
      <c r="G37" s="1130" t="s">
        <v>504</v>
      </c>
      <c r="H37" s="1131"/>
      <c r="I37" s="1131"/>
      <c r="J37" s="1132"/>
      <c r="K37" s="294">
        <v>196446</v>
      </c>
      <c r="L37" s="294">
        <v>827</v>
      </c>
      <c r="M37" s="295">
        <v>1422</v>
      </c>
      <c r="N37" s="296">
        <v>-41.8</v>
      </c>
    </row>
    <row r="38" spans="1:16" ht="27" customHeight="1" x14ac:dyDescent="0.15">
      <c r="A38" s="248"/>
      <c r="B38" s="244"/>
      <c r="C38" s="244"/>
      <c r="D38" s="244"/>
      <c r="E38" s="244"/>
      <c r="F38" s="244"/>
      <c r="G38" s="1133" t="s">
        <v>505</v>
      </c>
      <c r="H38" s="1134"/>
      <c r="I38" s="1134"/>
      <c r="J38" s="1135"/>
      <c r="K38" s="297" t="s">
        <v>487</v>
      </c>
      <c r="L38" s="297" t="s">
        <v>487</v>
      </c>
      <c r="M38" s="298">
        <v>4</v>
      </c>
      <c r="N38" s="299" t="s">
        <v>487</v>
      </c>
      <c r="O38" s="293"/>
    </row>
    <row r="39" spans="1:16" x14ac:dyDescent="0.15">
      <c r="A39" s="248"/>
      <c r="B39" s="244"/>
      <c r="C39" s="244"/>
      <c r="D39" s="244"/>
      <c r="E39" s="244"/>
      <c r="F39" s="244"/>
      <c r="G39" s="1133" t="s">
        <v>506</v>
      </c>
      <c r="H39" s="1134"/>
      <c r="I39" s="1134"/>
      <c r="J39" s="1135"/>
      <c r="K39" s="300">
        <v>-390855</v>
      </c>
      <c r="L39" s="300">
        <v>-1645</v>
      </c>
      <c r="M39" s="301">
        <v>-8079</v>
      </c>
      <c r="N39" s="302">
        <v>-79.599999999999994</v>
      </c>
      <c r="O39" s="293"/>
    </row>
    <row r="40" spans="1:16" ht="27" customHeight="1" x14ac:dyDescent="0.15">
      <c r="A40" s="248"/>
      <c r="B40" s="244"/>
      <c r="C40" s="244"/>
      <c r="D40" s="244"/>
      <c r="E40" s="244"/>
      <c r="F40" s="244"/>
      <c r="G40" s="1130" t="s">
        <v>507</v>
      </c>
      <c r="H40" s="1131"/>
      <c r="I40" s="1131"/>
      <c r="J40" s="1132"/>
      <c r="K40" s="300">
        <v>-8974145</v>
      </c>
      <c r="L40" s="300">
        <v>-37778</v>
      </c>
      <c r="M40" s="301">
        <v>-29589</v>
      </c>
      <c r="N40" s="302">
        <v>27.7</v>
      </c>
      <c r="O40" s="293"/>
    </row>
    <row r="41" spans="1:16" x14ac:dyDescent="0.15">
      <c r="A41" s="248"/>
      <c r="B41" s="244"/>
      <c r="C41" s="244"/>
      <c r="D41" s="244"/>
      <c r="E41" s="244"/>
      <c r="F41" s="244"/>
      <c r="G41" s="1136" t="s">
        <v>279</v>
      </c>
      <c r="H41" s="1137"/>
      <c r="I41" s="1137"/>
      <c r="J41" s="1138"/>
      <c r="K41" s="294">
        <v>5085250</v>
      </c>
      <c r="L41" s="300">
        <v>21407</v>
      </c>
      <c r="M41" s="301">
        <v>10257</v>
      </c>
      <c r="N41" s="302">
        <v>108.7</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25" t="s">
        <v>477</v>
      </c>
      <c r="J49" s="1127" t="s">
        <v>511</v>
      </c>
      <c r="K49" s="1128"/>
      <c r="L49" s="1128"/>
      <c r="M49" s="1128"/>
      <c r="N49" s="1129"/>
    </row>
    <row r="50" spans="1:14" x14ac:dyDescent="0.15">
      <c r="A50" s="248"/>
      <c r="B50" s="244"/>
      <c r="C50" s="244"/>
      <c r="D50" s="244"/>
      <c r="E50" s="244"/>
      <c r="F50" s="244"/>
      <c r="G50" s="312"/>
      <c r="H50" s="313"/>
      <c r="I50" s="1126"/>
      <c r="J50" s="314" t="s">
        <v>512</v>
      </c>
      <c r="K50" s="315" t="s">
        <v>513</v>
      </c>
      <c r="L50" s="316" t="s">
        <v>514</v>
      </c>
      <c r="M50" s="317" t="s">
        <v>515</v>
      </c>
      <c r="N50" s="318" t="s">
        <v>516</v>
      </c>
    </row>
    <row r="51" spans="1:14" x14ac:dyDescent="0.15">
      <c r="A51" s="248"/>
      <c r="B51" s="244"/>
      <c r="C51" s="244"/>
      <c r="D51" s="244"/>
      <c r="E51" s="244"/>
      <c r="F51" s="244"/>
      <c r="G51" s="310" t="s">
        <v>517</v>
      </c>
      <c r="H51" s="311"/>
      <c r="I51" s="319">
        <v>12556389</v>
      </c>
      <c r="J51" s="320">
        <v>52147</v>
      </c>
      <c r="K51" s="321">
        <v>22.5</v>
      </c>
      <c r="L51" s="322">
        <v>41739</v>
      </c>
      <c r="M51" s="323">
        <v>-1.2</v>
      </c>
      <c r="N51" s="324">
        <v>23.7</v>
      </c>
    </row>
    <row r="52" spans="1:14" x14ac:dyDescent="0.15">
      <c r="A52" s="248"/>
      <c r="B52" s="244"/>
      <c r="C52" s="244"/>
      <c r="D52" s="244"/>
      <c r="E52" s="244"/>
      <c r="F52" s="244"/>
      <c r="G52" s="325"/>
      <c r="H52" s="326" t="s">
        <v>518</v>
      </c>
      <c r="I52" s="327">
        <v>4791119</v>
      </c>
      <c r="J52" s="328">
        <v>19898</v>
      </c>
      <c r="K52" s="329">
        <v>-26.5</v>
      </c>
      <c r="L52" s="330">
        <v>24625</v>
      </c>
      <c r="M52" s="331">
        <v>-3.4</v>
      </c>
      <c r="N52" s="332">
        <v>-23.1</v>
      </c>
    </row>
    <row r="53" spans="1:14" x14ac:dyDescent="0.15">
      <c r="A53" s="248"/>
      <c r="B53" s="244"/>
      <c r="C53" s="244"/>
      <c r="D53" s="244"/>
      <c r="E53" s="244"/>
      <c r="F53" s="244"/>
      <c r="G53" s="310" t="s">
        <v>519</v>
      </c>
      <c r="H53" s="311"/>
      <c r="I53" s="319">
        <v>13834186</v>
      </c>
      <c r="J53" s="320">
        <v>57731</v>
      </c>
      <c r="K53" s="321">
        <v>10.7</v>
      </c>
      <c r="L53" s="322">
        <v>36765</v>
      </c>
      <c r="M53" s="323">
        <v>-11.9</v>
      </c>
      <c r="N53" s="324">
        <v>22.6</v>
      </c>
    </row>
    <row r="54" spans="1:14" x14ac:dyDescent="0.15">
      <c r="A54" s="248"/>
      <c r="B54" s="244"/>
      <c r="C54" s="244"/>
      <c r="D54" s="244"/>
      <c r="E54" s="244"/>
      <c r="F54" s="244"/>
      <c r="G54" s="325"/>
      <c r="H54" s="326" t="s">
        <v>518</v>
      </c>
      <c r="I54" s="327">
        <v>4871898</v>
      </c>
      <c r="J54" s="328">
        <v>20331</v>
      </c>
      <c r="K54" s="329">
        <v>2.2000000000000002</v>
      </c>
      <c r="L54" s="330">
        <v>20975</v>
      </c>
      <c r="M54" s="331">
        <v>-14.8</v>
      </c>
      <c r="N54" s="332">
        <v>17</v>
      </c>
    </row>
    <row r="55" spans="1:14" x14ac:dyDescent="0.15">
      <c r="A55" s="248"/>
      <c r="B55" s="244"/>
      <c r="C55" s="244"/>
      <c r="D55" s="244"/>
      <c r="E55" s="244"/>
      <c r="F55" s="244"/>
      <c r="G55" s="310" t="s">
        <v>520</v>
      </c>
      <c r="H55" s="311"/>
      <c r="I55" s="319">
        <v>14074722</v>
      </c>
      <c r="J55" s="320">
        <v>58848</v>
      </c>
      <c r="K55" s="321">
        <v>1.9</v>
      </c>
      <c r="L55" s="322">
        <v>39052</v>
      </c>
      <c r="M55" s="323">
        <v>6.2</v>
      </c>
      <c r="N55" s="324">
        <v>-4.3</v>
      </c>
    </row>
    <row r="56" spans="1:14" x14ac:dyDescent="0.15">
      <c r="A56" s="248"/>
      <c r="B56" s="244"/>
      <c r="C56" s="244"/>
      <c r="D56" s="244"/>
      <c r="E56" s="244"/>
      <c r="F56" s="244"/>
      <c r="G56" s="325"/>
      <c r="H56" s="326" t="s">
        <v>518</v>
      </c>
      <c r="I56" s="327">
        <v>8352130</v>
      </c>
      <c r="J56" s="328">
        <v>34921</v>
      </c>
      <c r="K56" s="329">
        <v>71.8</v>
      </c>
      <c r="L56" s="330">
        <v>21186</v>
      </c>
      <c r="M56" s="331">
        <v>1</v>
      </c>
      <c r="N56" s="332">
        <v>70.8</v>
      </c>
    </row>
    <row r="57" spans="1:14" x14ac:dyDescent="0.15">
      <c r="A57" s="248"/>
      <c r="B57" s="244"/>
      <c r="C57" s="244"/>
      <c r="D57" s="244"/>
      <c r="E57" s="244"/>
      <c r="F57" s="244"/>
      <c r="G57" s="310" t="s">
        <v>521</v>
      </c>
      <c r="H57" s="311"/>
      <c r="I57" s="319">
        <v>11372963</v>
      </c>
      <c r="J57" s="320">
        <v>47612</v>
      </c>
      <c r="K57" s="321">
        <v>-19.100000000000001</v>
      </c>
      <c r="L57" s="322">
        <v>41235</v>
      </c>
      <c r="M57" s="323">
        <v>5.6</v>
      </c>
      <c r="N57" s="324">
        <v>-24.7</v>
      </c>
    </row>
    <row r="58" spans="1:14" x14ac:dyDescent="0.15">
      <c r="A58" s="248"/>
      <c r="B58" s="244"/>
      <c r="C58" s="244"/>
      <c r="D58" s="244"/>
      <c r="E58" s="244"/>
      <c r="F58" s="244"/>
      <c r="G58" s="325"/>
      <c r="H58" s="326" t="s">
        <v>518</v>
      </c>
      <c r="I58" s="327">
        <v>5459764</v>
      </c>
      <c r="J58" s="328">
        <v>22857</v>
      </c>
      <c r="K58" s="329">
        <v>-34.5</v>
      </c>
      <c r="L58" s="330">
        <v>22086</v>
      </c>
      <c r="M58" s="331">
        <v>4.2</v>
      </c>
      <c r="N58" s="332">
        <v>-38.700000000000003</v>
      </c>
    </row>
    <row r="59" spans="1:14" x14ac:dyDescent="0.15">
      <c r="A59" s="248"/>
      <c r="B59" s="244"/>
      <c r="C59" s="244"/>
      <c r="D59" s="244"/>
      <c r="E59" s="244"/>
      <c r="F59" s="244"/>
      <c r="G59" s="310" t="s">
        <v>522</v>
      </c>
      <c r="H59" s="311"/>
      <c r="I59" s="319">
        <v>10635707</v>
      </c>
      <c r="J59" s="320">
        <v>44772</v>
      </c>
      <c r="K59" s="321">
        <v>-6</v>
      </c>
      <c r="L59" s="322">
        <v>41862</v>
      </c>
      <c r="M59" s="323">
        <v>1.5</v>
      </c>
      <c r="N59" s="324">
        <v>-7.5</v>
      </c>
    </row>
    <row r="60" spans="1:14" x14ac:dyDescent="0.15">
      <c r="A60" s="248"/>
      <c r="B60" s="244"/>
      <c r="C60" s="244"/>
      <c r="D60" s="244"/>
      <c r="E60" s="244"/>
      <c r="F60" s="244"/>
      <c r="G60" s="325"/>
      <c r="H60" s="326" t="s">
        <v>518</v>
      </c>
      <c r="I60" s="333">
        <v>6107690</v>
      </c>
      <c r="J60" s="328">
        <v>25711</v>
      </c>
      <c r="K60" s="329">
        <v>12.5</v>
      </c>
      <c r="L60" s="330">
        <v>23710</v>
      </c>
      <c r="M60" s="331">
        <v>7.4</v>
      </c>
      <c r="N60" s="332">
        <v>5.0999999999999996</v>
      </c>
    </row>
    <row r="61" spans="1:14" x14ac:dyDescent="0.15">
      <c r="A61" s="248"/>
      <c r="B61" s="244"/>
      <c r="C61" s="244"/>
      <c r="D61" s="244"/>
      <c r="E61" s="244"/>
      <c r="F61" s="244"/>
      <c r="G61" s="310" t="s">
        <v>523</v>
      </c>
      <c r="H61" s="334"/>
      <c r="I61" s="335">
        <v>12494793</v>
      </c>
      <c r="J61" s="336">
        <v>52222</v>
      </c>
      <c r="K61" s="337">
        <v>2</v>
      </c>
      <c r="L61" s="338">
        <v>40131</v>
      </c>
      <c r="M61" s="339">
        <v>0</v>
      </c>
      <c r="N61" s="324">
        <v>2</v>
      </c>
    </row>
    <row r="62" spans="1:14" x14ac:dyDescent="0.15">
      <c r="A62" s="248"/>
      <c r="B62" s="244"/>
      <c r="C62" s="244"/>
      <c r="D62" s="244"/>
      <c r="E62" s="244"/>
      <c r="F62" s="244"/>
      <c r="G62" s="325"/>
      <c r="H62" s="326" t="s">
        <v>518</v>
      </c>
      <c r="I62" s="327">
        <v>5916520</v>
      </c>
      <c r="J62" s="328">
        <v>24744</v>
      </c>
      <c r="K62" s="329">
        <v>5.0999999999999996</v>
      </c>
      <c r="L62" s="330">
        <v>22516</v>
      </c>
      <c r="M62" s="331">
        <v>-1.1000000000000001</v>
      </c>
      <c r="N62" s="332">
        <v>6.2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3.48</v>
      </c>
      <c r="G47" s="12">
        <v>5.09</v>
      </c>
      <c r="H47" s="12">
        <v>6.26</v>
      </c>
      <c r="I47" s="12">
        <v>7.04</v>
      </c>
      <c r="J47" s="13">
        <v>7.38</v>
      </c>
    </row>
    <row r="48" spans="2:10" ht="57.75" customHeight="1" x14ac:dyDescent="0.15">
      <c r="B48" s="14"/>
      <c r="C48" s="1141" t="s">
        <v>4</v>
      </c>
      <c r="D48" s="1141"/>
      <c r="E48" s="1142"/>
      <c r="F48" s="15">
        <v>5.81</v>
      </c>
      <c r="G48" s="16">
        <v>5.49</v>
      </c>
      <c r="H48" s="16">
        <v>5.36</v>
      </c>
      <c r="I48" s="16">
        <v>4.01</v>
      </c>
      <c r="J48" s="17">
        <v>2.61</v>
      </c>
    </row>
    <row r="49" spans="2:10" ht="57.75" customHeight="1" thickBot="1" x14ac:dyDescent="0.2">
      <c r="B49" s="18"/>
      <c r="C49" s="1143" t="s">
        <v>5</v>
      </c>
      <c r="D49" s="1143"/>
      <c r="E49" s="1144"/>
      <c r="F49" s="19">
        <v>2.2000000000000002</v>
      </c>
      <c r="G49" s="20">
        <v>1.67</v>
      </c>
      <c r="H49" s="20">
        <v>1.1100000000000001</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532</v>
      </c>
      <c r="D34" s="1151"/>
      <c r="E34" s="1152"/>
      <c r="F34" s="32">
        <v>2.66</v>
      </c>
      <c r="G34" s="33">
        <v>6.5</v>
      </c>
      <c r="H34" s="33">
        <v>10.63</v>
      </c>
      <c r="I34" s="33">
        <v>14.04</v>
      </c>
      <c r="J34" s="34">
        <v>17.79</v>
      </c>
      <c r="K34" s="22"/>
      <c r="L34" s="22"/>
      <c r="M34" s="22"/>
      <c r="N34" s="22"/>
      <c r="O34" s="22"/>
      <c r="P34" s="22"/>
    </row>
    <row r="35" spans="1:16" ht="39" customHeight="1" x14ac:dyDescent="0.15">
      <c r="A35" s="22"/>
      <c r="B35" s="35"/>
      <c r="C35" s="1145" t="s">
        <v>533</v>
      </c>
      <c r="D35" s="1146"/>
      <c r="E35" s="1147"/>
      <c r="F35" s="36">
        <v>5.76</v>
      </c>
      <c r="G35" s="37">
        <v>5.42</v>
      </c>
      <c r="H35" s="37">
        <v>5.85</v>
      </c>
      <c r="I35" s="37">
        <v>3.94</v>
      </c>
      <c r="J35" s="38">
        <v>2.52</v>
      </c>
      <c r="K35" s="22"/>
      <c r="L35" s="22"/>
      <c r="M35" s="22"/>
      <c r="N35" s="22"/>
      <c r="O35" s="22"/>
      <c r="P35" s="22"/>
    </row>
    <row r="36" spans="1:16" ht="39" customHeight="1" x14ac:dyDescent="0.15">
      <c r="A36" s="22"/>
      <c r="B36" s="35"/>
      <c r="C36" s="1145" t="s">
        <v>534</v>
      </c>
      <c r="D36" s="1146"/>
      <c r="E36" s="1147"/>
      <c r="F36" s="36">
        <v>2.52</v>
      </c>
      <c r="G36" s="37">
        <v>0.93</v>
      </c>
      <c r="H36" s="37">
        <v>0.98</v>
      </c>
      <c r="I36" s="37">
        <v>1.25</v>
      </c>
      <c r="J36" s="38">
        <v>0.85</v>
      </c>
      <c r="K36" s="22"/>
      <c r="L36" s="22"/>
      <c r="M36" s="22"/>
      <c r="N36" s="22"/>
      <c r="O36" s="22"/>
      <c r="P36" s="22"/>
    </row>
    <row r="37" spans="1:16" ht="39" customHeight="1" x14ac:dyDescent="0.15">
      <c r="A37" s="22"/>
      <c r="B37" s="35"/>
      <c r="C37" s="1145" t="s">
        <v>535</v>
      </c>
      <c r="D37" s="1146"/>
      <c r="E37" s="1147"/>
      <c r="F37" s="36">
        <v>0.6</v>
      </c>
      <c r="G37" s="37">
        <v>0.32</v>
      </c>
      <c r="H37" s="37">
        <v>0.45</v>
      </c>
      <c r="I37" s="37">
        <v>0.39</v>
      </c>
      <c r="J37" s="38">
        <v>0.62</v>
      </c>
      <c r="K37" s="22"/>
      <c r="L37" s="22"/>
      <c r="M37" s="22"/>
      <c r="N37" s="22"/>
      <c r="O37" s="22"/>
      <c r="P37" s="22"/>
    </row>
    <row r="38" spans="1:16" ht="39" customHeight="1" x14ac:dyDescent="0.15">
      <c r="A38" s="22"/>
      <c r="B38" s="35"/>
      <c r="C38" s="1145" t="s">
        <v>536</v>
      </c>
      <c r="D38" s="1146"/>
      <c r="E38" s="1147"/>
      <c r="F38" s="36" t="s">
        <v>537</v>
      </c>
      <c r="G38" s="37" t="s">
        <v>538</v>
      </c>
      <c r="H38" s="37" t="s">
        <v>539</v>
      </c>
      <c r="I38" s="37">
        <v>0.04</v>
      </c>
      <c r="J38" s="38">
        <v>0.41</v>
      </c>
      <c r="K38" s="22"/>
      <c r="L38" s="22"/>
      <c r="M38" s="22"/>
      <c r="N38" s="22"/>
      <c r="O38" s="22"/>
      <c r="P38" s="22"/>
    </row>
    <row r="39" spans="1:16" ht="39" customHeight="1" x14ac:dyDescent="0.15">
      <c r="A39" s="22"/>
      <c r="B39" s="35"/>
      <c r="C39" s="1145" t="s">
        <v>540</v>
      </c>
      <c r="D39" s="1146"/>
      <c r="E39" s="1147"/>
      <c r="F39" s="36">
        <v>0.15</v>
      </c>
      <c r="G39" s="37">
        <v>0.2</v>
      </c>
      <c r="H39" s="37">
        <v>0.19</v>
      </c>
      <c r="I39" s="37">
        <v>0.16</v>
      </c>
      <c r="J39" s="38">
        <v>0.19</v>
      </c>
      <c r="K39" s="22"/>
      <c r="L39" s="22"/>
      <c r="M39" s="22"/>
      <c r="N39" s="22"/>
      <c r="O39" s="22"/>
      <c r="P39" s="22"/>
    </row>
    <row r="40" spans="1:16" ht="39" customHeight="1" x14ac:dyDescent="0.15">
      <c r="A40" s="22"/>
      <c r="B40" s="35"/>
      <c r="C40" s="1145" t="s">
        <v>541</v>
      </c>
      <c r="D40" s="1146"/>
      <c r="E40" s="1147"/>
      <c r="F40" s="36">
        <v>0.11</v>
      </c>
      <c r="G40" s="37">
        <v>0.12</v>
      </c>
      <c r="H40" s="37">
        <v>0.12</v>
      </c>
      <c r="I40" s="37">
        <v>0.09</v>
      </c>
      <c r="J40" s="38">
        <v>0.15</v>
      </c>
      <c r="K40" s="22"/>
      <c r="L40" s="22"/>
      <c r="M40" s="22"/>
      <c r="N40" s="22"/>
      <c r="O40" s="22"/>
      <c r="P40" s="22"/>
    </row>
    <row r="41" spans="1:16" ht="39" customHeight="1" x14ac:dyDescent="0.15">
      <c r="A41" s="22"/>
      <c r="B41" s="35"/>
      <c r="C41" s="1145" t="s">
        <v>542</v>
      </c>
      <c r="D41" s="1146"/>
      <c r="E41" s="1147"/>
      <c r="F41" s="36">
        <v>0.03</v>
      </c>
      <c r="G41" s="37">
        <v>0.02</v>
      </c>
      <c r="H41" s="37">
        <v>0.02</v>
      </c>
      <c r="I41" s="37">
        <v>0.05</v>
      </c>
      <c r="J41" s="38">
        <v>0.05</v>
      </c>
      <c r="K41" s="22"/>
      <c r="L41" s="22"/>
      <c r="M41" s="22"/>
      <c r="N41" s="22"/>
      <c r="O41" s="22"/>
      <c r="P41" s="22"/>
    </row>
    <row r="42" spans="1:16" ht="39" customHeight="1" x14ac:dyDescent="0.15">
      <c r="A42" s="22"/>
      <c r="B42" s="39"/>
      <c r="C42" s="1145" t="s">
        <v>543</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544</v>
      </c>
      <c r="D43" s="1149"/>
      <c r="E43" s="1150"/>
      <c r="F43" s="41">
        <v>0.11</v>
      </c>
      <c r="G43" s="42">
        <v>0.16</v>
      </c>
      <c r="H43" s="42">
        <v>0.14000000000000001</v>
      </c>
      <c r="I43" s="42">
        <v>0.15</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10112</v>
      </c>
      <c r="L45" s="60">
        <v>10191</v>
      </c>
      <c r="M45" s="60">
        <v>10067</v>
      </c>
      <c r="N45" s="60">
        <v>9827</v>
      </c>
      <c r="O45" s="61">
        <v>9611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14</v>
      </c>
      <c r="F47" s="1155"/>
      <c r="G47" s="1155"/>
      <c r="H47" s="1155"/>
      <c r="I47" s="1155"/>
      <c r="J47" s="1156"/>
      <c r="K47" s="63">
        <v>99</v>
      </c>
      <c r="L47" s="64">
        <v>99</v>
      </c>
      <c r="M47" s="64">
        <v>99</v>
      </c>
      <c r="N47" s="64">
        <v>99</v>
      </c>
      <c r="O47" s="65">
        <v>99</v>
      </c>
      <c r="P47" s="48"/>
      <c r="Q47" s="48"/>
      <c r="R47" s="48"/>
      <c r="S47" s="48"/>
      <c r="T47" s="48"/>
      <c r="U47" s="48"/>
    </row>
    <row r="48" spans="1:21" ht="30.75" customHeight="1" x14ac:dyDescent="0.15">
      <c r="A48" s="48"/>
      <c r="B48" s="1163"/>
      <c r="C48" s="1164"/>
      <c r="D48" s="62"/>
      <c r="E48" s="1155" t="s">
        <v>15</v>
      </c>
      <c r="F48" s="1155"/>
      <c r="G48" s="1155"/>
      <c r="H48" s="1155"/>
      <c r="I48" s="1155"/>
      <c r="J48" s="1156"/>
      <c r="K48" s="63">
        <v>4042</v>
      </c>
      <c r="L48" s="64">
        <v>4094</v>
      </c>
      <c r="M48" s="64">
        <v>4125</v>
      </c>
      <c r="N48" s="64">
        <v>4119</v>
      </c>
      <c r="O48" s="65">
        <v>3997</v>
      </c>
      <c r="P48" s="48"/>
      <c r="Q48" s="48"/>
      <c r="R48" s="48"/>
      <c r="S48" s="48"/>
      <c r="T48" s="48"/>
      <c r="U48" s="48"/>
    </row>
    <row r="49" spans="1:21" ht="30.75" customHeight="1" x14ac:dyDescent="0.15">
      <c r="A49" s="48"/>
      <c r="B49" s="1163"/>
      <c r="C49" s="1164"/>
      <c r="D49" s="62"/>
      <c r="E49" s="1155" t="s">
        <v>16</v>
      </c>
      <c r="F49" s="1155"/>
      <c r="G49" s="1155"/>
      <c r="H49" s="1155"/>
      <c r="I49" s="1155"/>
      <c r="J49" s="1156"/>
      <c r="K49" s="63">
        <v>989</v>
      </c>
      <c r="L49" s="64">
        <v>689</v>
      </c>
      <c r="M49" s="64">
        <v>604</v>
      </c>
      <c r="N49" s="64">
        <v>614</v>
      </c>
      <c r="O49" s="65">
        <v>548</v>
      </c>
      <c r="P49" s="48"/>
      <c r="Q49" s="48"/>
      <c r="R49" s="48"/>
      <c r="S49" s="48"/>
      <c r="T49" s="48"/>
      <c r="U49" s="48"/>
    </row>
    <row r="50" spans="1:21" ht="30.75" customHeight="1" x14ac:dyDescent="0.15">
      <c r="A50" s="48"/>
      <c r="B50" s="1163"/>
      <c r="C50" s="1164"/>
      <c r="D50" s="62"/>
      <c r="E50" s="1155" t="s">
        <v>17</v>
      </c>
      <c r="F50" s="1155"/>
      <c r="G50" s="1155"/>
      <c r="H50" s="1155"/>
      <c r="I50" s="1155"/>
      <c r="J50" s="1156"/>
      <c r="K50" s="63">
        <v>192</v>
      </c>
      <c r="L50" s="64">
        <v>196</v>
      </c>
      <c r="M50" s="64">
        <v>208</v>
      </c>
      <c r="N50" s="64">
        <v>198</v>
      </c>
      <c r="O50" s="65">
        <v>196</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0</v>
      </c>
      <c r="M51" s="64">
        <v>1</v>
      </c>
      <c r="N51" s="64">
        <v>0</v>
      </c>
      <c r="O51" s="65" t="s">
        <v>487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8975</v>
      </c>
      <c r="L52" s="64">
        <v>8959</v>
      </c>
      <c r="M52" s="64">
        <v>9097</v>
      </c>
      <c r="N52" s="64">
        <v>9354</v>
      </c>
      <c r="O52" s="65">
        <v>9365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6461</v>
      </c>
      <c r="L53" s="69">
        <v>6310</v>
      </c>
      <c r="M53" s="69">
        <v>6007</v>
      </c>
      <c r="N53" s="69">
        <v>5503</v>
      </c>
      <c r="O53" s="70">
        <v>5086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2016-05-01T06:29:01Z</cp:lastPrinted>
  <dcterms:created xsi:type="dcterms:W3CDTF">2016-02-15T00:31:20Z</dcterms:created>
  <dcterms:modified xsi:type="dcterms:W3CDTF">2016-05-09T03:33:58Z</dcterms:modified>
</cp:coreProperties>
</file>