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FB5D8515-B625-481A-B291-41E36BC3DE1A}" xr6:coauthVersionLast="47" xr6:coauthVersionMax="47" xr10:uidLastSave="{00000000-0000-0000-0000-000000000000}"/>
  <bookViews>
    <workbookView xWindow="-110" yWindow="-110" windowWidth="19420" windowHeight="10300" xr2:uid="{09D76343-32C7-4B40-AFF9-2940FE8A7F3C}"/>
  </bookViews>
  <sheets>
    <sheet name="投票確定 (2)" sheetId="1" r:id="rId1"/>
  </sheets>
  <definedNames>
    <definedName name="_xlnm.Print_Area" localSheetId="0">'投票確定 (2)'!$A$1:$M$21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I13" i="1"/>
  <c r="H13" i="1"/>
  <c r="G13" i="1"/>
  <c r="D13" i="1"/>
  <c r="J13" i="1" s="1"/>
  <c r="F12" i="1"/>
  <c r="E12" i="1"/>
  <c r="K12" i="1" s="1"/>
  <c r="C12" i="1"/>
  <c r="B12" i="1"/>
  <c r="L11" i="1"/>
  <c r="K11" i="1"/>
  <c r="I11" i="1"/>
  <c r="H11" i="1"/>
  <c r="G11" i="1"/>
  <c r="M11" i="1" s="1"/>
  <c r="D11" i="1"/>
  <c r="L10" i="1"/>
  <c r="K10" i="1"/>
  <c r="I10" i="1"/>
  <c r="H10" i="1"/>
  <c r="J10" i="1" s="1"/>
  <c r="G10" i="1"/>
  <c r="M10" i="1" s="1"/>
  <c r="D10" i="1"/>
  <c r="D12" i="1" s="1"/>
  <c r="J11" i="1" l="1"/>
  <c r="J12" i="1" s="1"/>
  <c r="I12" i="1"/>
  <c r="L12" i="1"/>
  <c r="G12" i="1"/>
  <c r="M12" i="1" s="1"/>
  <c r="H12" i="1"/>
</calcChain>
</file>

<file path=xl/sharedStrings.xml><?xml version="1.0" encoding="utf-8"?>
<sst xmlns="http://schemas.openxmlformats.org/spreadsheetml/2006/main" count="31" uniqueCount="21">
  <si>
    <t>青森県議会議員南津軽郡選挙区補欠選挙「投票状況」集計表（確定）</t>
    <phoneticPr fontId="2"/>
  </si>
  <si>
    <t>町村名</t>
    <rPh sb="0" eb="2">
      <t>チョウソン</t>
    </rPh>
    <rPh sb="2" eb="3">
      <t>メイ</t>
    </rPh>
    <phoneticPr fontId="2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</si>
  <si>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2"/>
  </si>
  <si>
    <t>投票者数</t>
    <rPh sb="0" eb="3">
      <t>トウヒョウシャ</t>
    </rPh>
    <rPh sb="3" eb="4">
      <t>スウ</t>
    </rPh>
    <phoneticPr fontId="2"/>
  </si>
  <si>
    <t>棄権者数</t>
    <rPh sb="0" eb="3">
      <t>キケンシャ</t>
    </rPh>
    <rPh sb="3" eb="4">
      <t>カズ</t>
    </rPh>
    <phoneticPr fontId="2"/>
  </si>
  <si>
    <t>投票率（％）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</si>
  <si>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</si>
  <si>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</si>
  <si>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</si>
  <si>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藤崎町</t>
    <rPh sb="0" eb="3">
      <t>フジサキマチ</t>
    </rPh>
    <phoneticPr fontId="2"/>
  </si>
  <si>
    <t>田舎館村</t>
    <rPh sb="0" eb="4">
      <t>イナカダテムラ</t>
    </rPh>
    <phoneticPr fontId="2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</si>
  <si>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2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</si>
  <si>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2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</si>
  <si>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2"/>
  </si>
  <si>
    <t>担当課</t>
    <rPh sb="0" eb="2">
      <t>タントウ</t>
    </rPh>
    <rPh sb="2" eb="3">
      <t>カ</t>
    </rPh>
    <phoneticPr fontId="2"/>
  </si>
  <si>
    <t>青森県選挙管理委員会事務局</t>
    <rPh sb="0" eb="3">
      <t>アオモリケン</t>
    </rPh>
    <phoneticPr fontId="2"/>
  </si>
  <si>
    <t>選挙グループ</t>
    <phoneticPr fontId="2"/>
  </si>
  <si>
    <t>電話番号</t>
    <rPh sb="0" eb="2">
      <t>デンワ</t>
    </rPh>
    <rPh sb="2" eb="4">
      <t>バンゴウ</t>
    </rPh>
    <phoneticPr fontId="2"/>
  </si>
  <si>
    <t>内線　５３６４、５３６５、５３６６</t>
    <rPh sb="0" eb="2">
      <t>ナイセン</t>
    </rPh>
    <phoneticPr fontId="2"/>
  </si>
  <si>
    <t>直通　０１７－７３４－９０７６</t>
    <rPh sb="0" eb="2">
      <t>チョクツウ</t>
    </rPh>
    <phoneticPr fontId="2"/>
  </si>
  <si>
    <t xml:space="preserve">               ２２時　　　分　発表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</si>
</sst>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0" fontId="0" fillId="2" borderId="7" xfId="0" applyFill="1" applyBorder="1" applyAlignment="1">
      <alignment horizontal="center" vertical="center"/>
    </xf>
    <xf numFmtId="40" fontId="0" fillId="2" borderId="7" xfId="0" applyNumberFormat="1" applyFill="1" applyBorder="1" applyAlignment="1">
      <alignment horizontal="center" vertical="center"/>
    </xf>
    <xf numFmtId="40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/>
    </xf>
    <xf numFmtId="38" fontId="0" fillId="0" borderId="7" xfId="1" applyFont="1" applyBorder="1" applyAlignment="1" applyProtection="1">
      <alignment vertical="center"/>
      <protection locked="0"/>
    </xf>
    <xf numFmtId="38" fontId="0" fillId="2" borderId="7" xfId="1" applyFont="1" applyFill="1" applyBorder="1" applyAlignment="1">
      <alignment vertical="center"/>
    </xf>
    <xf numFmtId="38" fontId="0" fillId="3" borderId="7" xfId="1" applyFont="1" applyFill="1" applyBorder="1" applyAlignment="1" applyProtection="1">
      <alignment vertical="center"/>
    </xf>
    <xf numFmtId="0" fontId="0" fillId="2" borderId="10" xfId="0" applyFill="1" applyBorder="1" applyAlignment="1">
      <alignment horizontal="distributed" vertical="center"/>
    </xf>
    <xf numFmtId="38" fontId="0" fillId="0" borderId="11" xfId="1" applyFont="1" applyBorder="1" applyAlignment="1" applyProtection="1">
      <alignment vertical="center"/>
      <protection locked="0"/>
    </xf>
    <xf numFmtId="38" fontId="0" fillId="2" borderId="11" xfId="1" applyFont="1" applyFill="1" applyBorder="1" applyAlignment="1">
      <alignment vertical="center"/>
    </xf>
    <xf numFmtId="38" fontId="0" fillId="3" borderId="11" xfId="1" applyFont="1" applyFill="1" applyBorder="1" applyAlignment="1" applyProtection="1">
      <alignment vertical="center"/>
    </xf>
    <xf numFmtId="0" fontId="0" fillId="2" borderId="1" xfId="0" applyFill="1" applyBorder="1" applyAlignment="1">
      <alignment horizontal="distributed" vertical="center"/>
    </xf>
    <xf numFmtId="38" fontId="0" fillId="2" borderId="13" xfId="1" applyFont="1" applyFill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 shrinkToFit="1"/>
    </xf>
    <xf numFmtId="38" fontId="0" fillId="3" borderId="16" xfId="0" applyNumberFormat="1" applyFill="1" applyBorder="1" applyAlignment="1">
      <alignment vertical="center"/>
    </xf>
    <xf numFmtId="40" fontId="0" fillId="3" borderId="16" xfId="0" applyNumberFormat="1" applyFill="1" applyBorder="1" applyAlignment="1">
      <alignment vertical="center"/>
    </xf>
    <xf numFmtId="40" fontId="0" fillId="3" borderId="17" xfId="0" applyNumberForma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40" fontId="0" fillId="3" borderId="7" xfId="0" applyNumberFormat="1" applyFill="1" applyBorder="1" applyAlignment="1">
      <alignment vertical="center"/>
    </xf>
    <xf numFmtId="40" fontId="0" fillId="3" borderId="8" xfId="0" applyNumberFormat="1" applyFill="1" applyBorder="1" applyAlignment="1">
      <alignment vertical="center"/>
    </xf>
    <xf numFmtId="40" fontId="0" fillId="3" borderId="11" xfId="0" applyNumberFormat="1" applyFill="1" applyBorder="1" applyAlignment="1">
      <alignment vertical="center"/>
    </xf>
    <xf numFmtId="40" fontId="0" fillId="3" borderId="12" xfId="0" applyNumberFormat="1" applyFill="1" applyBorder="1" applyAlignment="1">
      <alignment vertical="center"/>
    </xf>
    <xf numFmtId="40" fontId="0" fillId="3" borderId="13" xfId="0" applyNumberFormat="1" applyFill="1" applyBorder="1" applyAlignment="1">
      <alignment vertical="center"/>
    </xf>
    <xf numFmtId="40" fontId="0" fillId="3" borderId="14" xfId="0" applyNumberFormat="1" applyFill="1" applyBorder="1" applyAlignment="1">
      <alignment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2" borderId="2" xfId="0" applyNumberForma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0946-A616-4552-BDD0-98996A0A0E4B}">
  <sheetPr codeName="Sheet7"/>
  <dimension ref="A1:M27"/>
  <sheetViews>
    <sheetView tabSelected="1" view="pageBreakPreview" topLeftCell="A5" zoomScale="115" zoomScaleNormal="75" zoomScaleSheetLayoutView="115" workbookViewId="0">
      <selection activeCell="J7" sqref="J6:J7"/>
    </sheetView>
  </sheetViews>
  <sheetFormatPr defaultColWidth="9" defaultRowHeight="13" x14ac:dyDescent="0.2"/>
  <cols>
    <col min="1" max="13" width="9.63281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22.5" customHeight="1" x14ac:dyDescent="0.2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22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2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2.5" customHeight="1" x14ac:dyDescent="0.2">
      <c r="A6" s="48"/>
      <c r="B6" s="48"/>
      <c r="C6" s="48"/>
      <c r="D6" s="48"/>
      <c r="E6" s="48"/>
      <c r="F6" s="48"/>
      <c r="G6" s="48"/>
      <c r="H6" s="48"/>
      <c r="I6" s="1"/>
      <c r="J6" s="3"/>
      <c r="K6" s="3"/>
      <c r="L6" s="3"/>
      <c r="M6" s="3"/>
    </row>
    <row r="7" spans="1:13" ht="13.5" thickBot="1" x14ac:dyDescent="0.25">
      <c r="A7" s="3"/>
      <c r="B7" s="3"/>
      <c r="C7" s="3"/>
      <c r="D7" s="3"/>
      <c r="G7" s="4"/>
      <c r="I7" s="5"/>
      <c r="J7" s="5"/>
      <c r="K7" s="5"/>
      <c r="L7" s="5"/>
      <c r="M7" s="4" t="s">
        <v>20</v>
      </c>
    </row>
    <row r="8" spans="1:13" ht="36" customHeight="1" x14ac:dyDescent="0.2">
      <c r="A8" s="49" t="s">
        <v>1</v>
      </c>
      <c r="B8" s="51" t="s">
        <v>2</v>
      </c>
      <c r="C8" s="52"/>
      <c r="D8" s="53"/>
      <c r="E8" s="51" t="s">
        <v>3</v>
      </c>
      <c r="F8" s="52"/>
      <c r="G8" s="53"/>
      <c r="H8" s="54" t="s">
        <v>4</v>
      </c>
      <c r="I8" s="55"/>
      <c r="J8" s="56"/>
      <c r="K8" s="54" t="s">
        <v>5</v>
      </c>
      <c r="L8" s="55"/>
      <c r="M8" s="57"/>
    </row>
    <row r="9" spans="1:13" ht="20.25" customHeight="1" x14ac:dyDescent="0.2">
      <c r="A9" s="50"/>
      <c r="B9" s="6" t="s">
        <v>6</v>
      </c>
      <c r="C9" s="6" t="s">
        <v>7</v>
      </c>
      <c r="D9" s="6" t="s">
        <v>8</v>
      </c>
      <c r="E9" s="6" t="s">
        <v>6</v>
      </c>
      <c r="F9" s="6" t="s">
        <v>7</v>
      </c>
      <c r="G9" s="6" t="s">
        <v>8</v>
      </c>
      <c r="H9" s="7" t="s">
        <v>6</v>
      </c>
      <c r="I9" s="7" t="s">
        <v>7</v>
      </c>
      <c r="J9" s="7" t="s">
        <v>8</v>
      </c>
      <c r="K9" s="7" t="s">
        <v>6</v>
      </c>
      <c r="L9" s="7" t="s">
        <v>7</v>
      </c>
      <c r="M9" s="8" t="s">
        <v>8</v>
      </c>
    </row>
    <row r="10" spans="1:13" ht="24" customHeight="1" x14ac:dyDescent="0.2">
      <c r="A10" s="9" t="s">
        <v>9</v>
      </c>
      <c r="B10" s="10">
        <v>5629</v>
      </c>
      <c r="C10" s="10">
        <v>6497</v>
      </c>
      <c r="D10" s="11">
        <f>IF(SUM(B10:C10)=0,"",SUM(B10:C10))</f>
        <v>12126</v>
      </c>
      <c r="E10" s="10">
        <v>3093</v>
      </c>
      <c r="F10" s="10">
        <v>3571</v>
      </c>
      <c r="G10" s="11">
        <f>IF(SUM(E10:F10)=0,"",SUM(E10:F10))</f>
        <v>6664</v>
      </c>
      <c r="H10" s="12">
        <f>IF(E10="","",B10-E10)</f>
        <v>2536</v>
      </c>
      <c r="I10" s="12">
        <f>IF(F10="","",C10-F10)</f>
        <v>2926</v>
      </c>
      <c r="J10" s="11">
        <f>IF(SUM(H10:I10)=0,"",SUM(H10:I10))</f>
        <v>5462</v>
      </c>
      <c r="K10" s="34">
        <f t="shared" ref="K10:M12" si="0">IF(E10="","",ROUND((E10/B10)*100,2))</f>
        <v>54.95</v>
      </c>
      <c r="L10" s="34">
        <f t="shared" si="0"/>
        <v>54.96</v>
      </c>
      <c r="M10" s="35">
        <f t="shared" si="0"/>
        <v>54.96</v>
      </c>
    </row>
    <row r="11" spans="1:13" ht="24" customHeight="1" thickBot="1" x14ac:dyDescent="0.25">
      <c r="A11" s="13" t="s">
        <v>10</v>
      </c>
      <c r="B11" s="14">
        <v>2877</v>
      </c>
      <c r="C11" s="14">
        <v>3232</v>
      </c>
      <c r="D11" s="15">
        <f>IF(SUM(B11:C11)=0,"",SUM(B11:C11))</f>
        <v>6109</v>
      </c>
      <c r="E11" s="14">
        <v>1060</v>
      </c>
      <c r="F11" s="14">
        <v>1076</v>
      </c>
      <c r="G11" s="15">
        <f>IF(SUM(E11:F11)=0,"",SUM(E11:F11))</f>
        <v>2136</v>
      </c>
      <c r="H11" s="16">
        <f>IF(E11="","",B11-E11)</f>
        <v>1817</v>
      </c>
      <c r="I11" s="16">
        <f>IF(F11="","",C11-F11)</f>
        <v>2156</v>
      </c>
      <c r="J11" s="15">
        <f>IF(SUM(H11:I11)=0,"",SUM(H11:I11))</f>
        <v>3973</v>
      </c>
      <c r="K11" s="36">
        <f t="shared" si="0"/>
        <v>36.840000000000003</v>
      </c>
      <c r="L11" s="36">
        <f t="shared" si="0"/>
        <v>33.29</v>
      </c>
      <c r="M11" s="37">
        <f t="shared" si="0"/>
        <v>34.96</v>
      </c>
    </row>
    <row r="12" spans="1:13" ht="24" customHeight="1" thickBot="1" x14ac:dyDescent="0.25">
      <c r="A12" s="17" t="s">
        <v>8</v>
      </c>
      <c r="B12" s="18">
        <f t="shared" ref="B12:G12" si="1">IF(SUM(B10:B11)=0,"",SUM(B10:B11))</f>
        <v>8506</v>
      </c>
      <c r="C12" s="18">
        <f t="shared" si="1"/>
        <v>9729</v>
      </c>
      <c r="D12" s="18">
        <f t="shared" si="1"/>
        <v>18235</v>
      </c>
      <c r="E12" s="18">
        <f t="shared" si="1"/>
        <v>4153</v>
      </c>
      <c r="F12" s="18">
        <f t="shared" si="1"/>
        <v>4647</v>
      </c>
      <c r="G12" s="18">
        <f t="shared" si="1"/>
        <v>8800</v>
      </c>
      <c r="H12" s="19">
        <f>IF(SUM(H10:H11)=0,"",SUM(H10:H11))</f>
        <v>4353</v>
      </c>
      <c r="I12" s="19">
        <f>IF(SUM(I10:I11)=0,"",SUM(I10:I11))</f>
        <v>5082</v>
      </c>
      <c r="J12" s="18">
        <f>IF(SUM(J10:J11)=0,"",SUM(J10:J11))</f>
        <v>9435</v>
      </c>
      <c r="K12" s="38">
        <f t="shared" si="0"/>
        <v>48.82</v>
      </c>
      <c r="L12" s="38">
        <f t="shared" si="0"/>
        <v>47.76</v>
      </c>
      <c r="M12" s="39">
        <f t="shared" si="0"/>
        <v>48.26</v>
      </c>
    </row>
    <row r="13" spans="1:13" ht="24" customHeight="1" thickBot="1" x14ac:dyDescent="0.25">
      <c r="A13" s="20" t="s">
        <v>11</v>
      </c>
      <c r="B13" s="21">
        <v>8756</v>
      </c>
      <c r="C13" s="21">
        <v>10010</v>
      </c>
      <c r="D13" s="21">
        <f>SUM(B13:C13)</f>
        <v>18766</v>
      </c>
      <c r="E13" s="21">
        <v>3728</v>
      </c>
      <c r="F13" s="21">
        <v>4057</v>
      </c>
      <c r="G13" s="21">
        <f>SUM(E13:F13)</f>
        <v>7785</v>
      </c>
      <c r="H13" s="21">
        <f>B13-E13</f>
        <v>5028</v>
      </c>
      <c r="I13" s="21">
        <f t="shared" ref="I13:J13" si="2">C13-F13</f>
        <v>5953</v>
      </c>
      <c r="J13" s="21">
        <f t="shared" si="2"/>
        <v>10981</v>
      </c>
      <c r="K13" s="22">
        <f>ROUND(E13/B13*100,2)</f>
        <v>42.58</v>
      </c>
      <c r="L13" s="22">
        <f t="shared" ref="L13:M13" si="3">ROUND(F13/C13*100,2)</f>
        <v>40.53</v>
      </c>
      <c r="M13" s="23">
        <f t="shared" si="3"/>
        <v>41.48</v>
      </c>
    </row>
    <row r="14" spans="1:13" ht="26.25" customHeight="1" x14ac:dyDescent="0.2">
      <c r="A14" s="24" t="s">
        <v>12</v>
      </c>
    </row>
    <row r="15" spans="1:13" ht="26.25" customHeight="1" x14ac:dyDescent="0.2"/>
    <row r="16" spans="1:13" ht="26.25" customHeight="1" x14ac:dyDescent="0.2"/>
    <row r="17" spans="9:13" ht="26.25" customHeight="1" x14ac:dyDescent="0.2"/>
    <row r="18" spans="9:13" ht="26.25" customHeight="1" x14ac:dyDescent="0.2"/>
    <row r="23" spans="9:13" ht="20.25" customHeight="1" x14ac:dyDescent="0.2">
      <c r="I23" s="40" t="s">
        <v>13</v>
      </c>
      <c r="J23" s="41"/>
      <c r="K23" s="41"/>
      <c r="L23" s="41"/>
      <c r="M23" s="42"/>
    </row>
    <row r="24" spans="9:13" ht="20.25" customHeight="1" x14ac:dyDescent="0.2">
      <c r="I24" s="43" t="s">
        <v>14</v>
      </c>
      <c r="J24" s="44"/>
      <c r="K24" s="28" t="s">
        <v>15</v>
      </c>
      <c r="L24" s="29"/>
      <c r="M24" s="27"/>
    </row>
    <row r="25" spans="9:13" ht="20.25" customHeight="1" x14ac:dyDescent="0.2">
      <c r="I25" s="45"/>
      <c r="J25" s="46"/>
      <c r="K25" s="31" t="s">
        <v>16</v>
      </c>
      <c r="L25" s="32"/>
      <c r="M25" s="30"/>
    </row>
    <row r="26" spans="9:13" ht="20.25" customHeight="1" x14ac:dyDescent="0.2">
      <c r="I26" s="43" t="s">
        <v>17</v>
      </c>
      <c r="J26" s="44"/>
      <c r="K26" s="33" t="s">
        <v>18</v>
      </c>
      <c r="L26" s="25"/>
      <c r="M26" s="26"/>
    </row>
    <row r="27" spans="9:13" ht="20.25" customHeight="1" x14ac:dyDescent="0.2">
      <c r="I27" s="45"/>
      <c r="J27" s="46"/>
      <c r="K27" s="33" t="s">
        <v>19</v>
      </c>
      <c r="L27" s="25"/>
      <c r="M27" s="26"/>
    </row>
  </sheetData>
  <mergeCells count="10">
    <mergeCell ref="I23:M23"/>
    <mergeCell ref="I24:J25"/>
    <mergeCell ref="I26:J27"/>
    <mergeCell ref="A3:M3"/>
    <mergeCell ref="A6:H6"/>
    <mergeCell ref="A8:A9"/>
    <mergeCell ref="B8:D8"/>
    <mergeCell ref="E8:G8"/>
    <mergeCell ref="H8:J8"/>
    <mergeCell ref="K8:M8"/>
  </mergeCells>
  <phoneticPr fontId="2"/>
  <pageMargins left="0.57999999999999996" right="0.19" top="1" bottom="1" header="0.51200000000000001" footer="0.5120000000000000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投票確定 (2)</vt:lpstr>
      <vt:lpstr>'投票確定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cp:lastPrinted>2026-04-12T12:38:22Z</cp:lastPrinted>
  <dcterms:created xsi:type="dcterms:W3CDTF">2026-04-07T09:47:28Z</dcterms:created>
  <dcterms:modified xsi:type="dcterms:W3CDTF">2026-04-12T12:40:17Z</dcterms:modified>
</cp:coreProperties>
</file>