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\500_選挙\010 選挙執行\※2026_02衆院選\（大科08）選挙時登録\03_取りまとめ、通知\HP用\"/>
    </mc:Choice>
  </mc:AlternateContent>
  <xr:revisionPtr revIDLastSave="0" documentId="8_{8CCA4965-ACCE-44F6-AEFE-97AEBAEF206F}" xr6:coauthVersionLast="47" xr6:coauthVersionMax="47" xr10:uidLastSave="{00000000-0000-0000-0000-000000000000}"/>
  <bookViews>
    <workbookView xWindow="-28920" yWindow="-120" windowWidth="29040" windowHeight="15720" xr2:uid="{4E235FFC-39A7-4504-B830-08FFDBF99495}"/>
  </bookViews>
  <sheets>
    <sheet name="R8（国内）" sheetId="1" r:id="rId1"/>
    <sheet name="R8（在外）" sheetId="2" r:id="rId2"/>
  </sheets>
  <definedNames>
    <definedName name="_xlnm.Print_Area" localSheetId="0">'R8（国内）'!$A$1:$S$49</definedName>
    <definedName name="_xlnm.Print_Area" localSheetId="1">'R8（在外）'!$A$1:$S$45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2" l="1"/>
  <c r="H43" i="2"/>
  <c r="G43" i="2"/>
  <c r="I43" i="2" s="1"/>
  <c r="I42" i="2"/>
  <c r="I41" i="2"/>
  <c r="I40" i="2"/>
  <c r="I39" i="2"/>
  <c r="I38" i="2"/>
  <c r="I37" i="2"/>
  <c r="H36" i="2"/>
  <c r="G36" i="2"/>
  <c r="I36" i="2" s="1"/>
  <c r="I35" i="2"/>
  <c r="I34" i="2"/>
  <c r="I33" i="2"/>
  <c r="I32" i="2"/>
  <c r="I31" i="2"/>
  <c r="H31" i="2"/>
  <c r="H45" i="2" s="1"/>
  <c r="G31" i="2"/>
  <c r="I30" i="2"/>
  <c r="I29" i="2"/>
  <c r="I28" i="2"/>
  <c r="P27" i="2"/>
  <c r="O27" i="2"/>
  <c r="Q27" i="2" s="1"/>
  <c r="Q26" i="2"/>
  <c r="Q25" i="2"/>
  <c r="H25" i="2"/>
  <c r="G25" i="2"/>
  <c r="I25" i="2" s="1"/>
  <c r="Q24" i="2"/>
  <c r="I24" i="2"/>
  <c r="Q23" i="2"/>
  <c r="P23" i="2"/>
  <c r="O23" i="2"/>
  <c r="I23" i="2"/>
  <c r="Q22" i="2"/>
  <c r="I22" i="2"/>
  <c r="Q21" i="2"/>
  <c r="I21" i="2"/>
  <c r="Q20" i="2"/>
  <c r="H20" i="2"/>
  <c r="G20" i="2"/>
  <c r="I20" i="2" s="1"/>
  <c r="P19" i="2"/>
  <c r="O19" i="2"/>
  <c r="O28" i="2" s="1"/>
  <c r="I19" i="2"/>
  <c r="Q18" i="2"/>
  <c r="I18" i="2"/>
  <c r="P17" i="2"/>
  <c r="Q17" i="2" s="1"/>
  <c r="O17" i="2"/>
  <c r="I17" i="2"/>
  <c r="Q16" i="2"/>
  <c r="H16" i="2"/>
  <c r="H26" i="2" s="1"/>
  <c r="G16" i="2"/>
  <c r="G26" i="2" s="1"/>
  <c r="I26" i="2" s="1"/>
  <c r="Q15" i="2"/>
  <c r="I15" i="2"/>
  <c r="Q14" i="2"/>
  <c r="P14" i="2"/>
  <c r="O14" i="2"/>
  <c r="I14" i="2"/>
  <c r="Q13" i="2"/>
  <c r="I13" i="2"/>
  <c r="Q12" i="2"/>
  <c r="I12" i="2"/>
  <c r="Q11" i="2"/>
  <c r="H11" i="2"/>
  <c r="H27" i="2" s="1"/>
  <c r="G11" i="2"/>
  <c r="Q10" i="2"/>
  <c r="I10" i="2"/>
  <c r="I11" i="2" s="1"/>
  <c r="Q9" i="2"/>
  <c r="I9" i="2"/>
  <c r="H44" i="1"/>
  <c r="G44" i="1"/>
  <c r="I44" i="1" s="1"/>
  <c r="I43" i="1"/>
  <c r="I42" i="1"/>
  <c r="I41" i="1"/>
  <c r="I40" i="1"/>
  <c r="I39" i="1"/>
  <c r="I38" i="1"/>
  <c r="H37" i="1"/>
  <c r="H45" i="1" s="1"/>
  <c r="G37" i="1"/>
  <c r="G45" i="1" s="1"/>
  <c r="I36" i="1"/>
  <c r="I35" i="1"/>
  <c r="I34" i="1"/>
  <c r="I33" i="1"/>
  <c r="H32" i="1"/>
  <c r="I32" i="1" s="1"/>
  <c r="G32" i="1"/>
  <c r="I31" i="1"/>
  <c r="I30" i="1"/>
  <c r="I29" i="1"/>
  <c r="Q28" i="1"/>
  <c r="P28" i="1"/>
  <c r="O28" i="1"/>
  <c r="Q27" i="1"/>
  <c r="H27" i="1"/>
  <c r="G27" i="1"/>
  <c r="I27" i="1" s="1"/>
  <c r="Q26" i="1"/>
  <c r="H26" i="1"/>
  <c r="G26" i="1"/>
  <c r="I26" i="1" s="1"/>
  <c r="Q25" i="1"/>
  <c r="I25" i="1"/>
  <c r="P24" i="1"/>
  <c r="O24" i="1"/>
  <c r="Q24" i="1" s="1"/>
  <c r="I24" i="1"/>
  <c r="Q23" i="1"/>
  <c r="I23" i="1"/>
  <c r="Q22" i="1"/>
  <c r="I22" i="1"/>
  <c r="Q21" i="1"/>
  <c r="H21" i="1"/>
  <c r="G21" i="1"/>
  <c r="I21" i="1" s="1"/>
  <c r="Q20" i="1"/>
  <c r="P20" i="1"/>
  <c r="O20" i="1"/>
  <c r="I20" i="1"/>
  <c r="Q19" i="1"/>
  <c r="I19" i="1"/>
  <c r="P18" i="1"/>
  <c r="P29" i="1" s="1"/>
  <c r="P30" i="1" s="1"/>
  <c r="O18" i="1"/>
  <c r="O29" i="1" s="1"/>
  <c r="I18" i="1"/>
  <c r="Q17" i="1"/>
  <c r="H17" i="1"/>
  <c r="G17" i="1"/>
  <c r="I17" i="1" s="1"/>
  <c r="Q16" i="1"/>
  <c r="I16" i="1"/>
  <c r="P15" i="1"/>
  <c r="O15" i="1"/>
  <c r="Q15" i="1" s="1"/>
  <c r="I15" i="1"/>
  <c r="Q14" i="1"/>
  <c r="I14" i="1"/>
  <c r="Q13" i="1"/>
  <c r="I13" i="1"/>
  <c r="Q12" i="1"/>
  <c r="H12" i="1"/>
  <c r="H28" i="1" s="1"/>
  <c r="G12" i="1"/>
  <c r="G28" i="1" s="1"/>
  <c r="Q11" i="1"/>
  <c r="I11" i="1"/>
  <c r="Q10" i="1"/>
  <c r="I10" i="1"/>
  <c r="I12" i="1" s="1"/>
  <c r="Q28" i="2" l="1"/>
  <c r="O29" i="2"/>
  <c r="Q29" i="2" s="1"/>
  <c r="I45" i="1"/>
  <c r="G46" i="1"/>
  <c r="G27" i="2"/>
  <c r="P30" i="2"/>
  <c r="Q29" i="1"/>
  <c r="O30" i="1"/>
  <c r="Q30" i="1" s="1"/>
  <c r="T41" i="1" s="1"/>
  <c r="P41" i="1" s="1"/>
  <c r="G45" i="2"/>
  <c r="I45" i="2" s="1"/>
  <c r="I28" i="1"/>
  <c r="T39" i="1" s="1"/>
  <c r="P39" i="1" s="1"/>
  <c r="O31" i="1"/>
  <c r="P31" i="1"/>
  <c r="Q19" i="2"/>
  <c r="Q18" i="1"/>
  <c r="I37" i="1"/>
  <c r="I16" i="2"/>
  <c r="P28" i="2"/>
  <c r="P29" i="2" s="1"/>
  <c r="G44" i="2"/>
  <c r="I44" i="2" s="1"/>
  <c r="H46" i="1"/>
  <c r="Q31" i="1" l="1"/>
  <c r="I27" i="2"/>
  <c r="O30" i="2"/>
  <c r="Q30" i="2" s="1"/>
  <c r="I46" i="1"/>
  <c r="T40" i="1" s="1"/>
  <c r="P40" i="1" s="1"/>
  <c r="R33" i="1" l="1"/>
  <c r="R32" i="1"/>
  <c r="R32" i="2"/>
  <c r="R31" i="2"/>
</calcChain>
</file>

<file path=xl/sharedStrings.xml><?xml version="1.0" encoding="utf-8"?>
<sst xmlns="http://schemas.openxmlformats.org/spreadsheetml/2006/main" count="169" uniqueCount="86">
  <si>
    <t>（別紙１）選挙人名簿登録者数（国内）及び選挙運動費用に関する支出金額の制限額</t>
    <rPh sb="1" eb="3">
      <t>ベッシ</t>
    </rPh>
    <rPh sb="5" eb="7">
      <t>センキョ</t>
    </rPh>
    <rPh sb="7" eb="9">
      <t>ソウセンキョ</t>
    </rPh>
    <rPh sb="8" eb="10">
      <t>メイボ</t>
    </rPh>
    <rPh sb="10" eb="13">
      <t>トウロクシャ</t>
    </rPh>
    <rPh sb="13" eb="14">
      <t>スウ</t>
    </rPh>
    <rPh sb="15" eb="17">
      <t>コクナイ</t>
    </rPh>
    <rPh sb="18" eb="19">
      <t>オヨ</t>
    </rPh>
    <rPh sb="20" eb="22">
      <t>センキョ</t>
    </rPh>
    <rPh sb="22" eb="24">
      <t>ウンドウ</t>
    </rPh>
    <rPh sb="24" eb="26">
      <t>ヒヨウ</t>
    </rPh>
    <rPh sb="27" eb="28">
      <t>カン</t>
    </rPh>
    <rPh sb="30" eb="33">
      <t>シシュツキン</t>
    </rPh>
    <rPh sb="33" eb="34">
      <t>ガク</t>
    </rPh>
    <rPh sb="35" eb="37">
      <t>セイゲン</t>
    </rPh>
    <rPh sb="37" eb="38">
      <t>ガク</t>
    </rPh>
    <phoneticPr fontId="4"/>
  </si>
  <si>
    <t>１　選挙人名簿登録者数</t>
    <rPh sb="2" eb="5">
      <t>センキョニン</t>
    </rPh>
    <rPh sb="5" eb="7">
      <t>メイボ</t>
    </rPh>
    <rPh sb="7" eb="9">
      <t>トウロク</t>
    </rPh>
    <rPh sb="9" eb="10">
      <t>シャ</t>
    </rPh>
    <rPh sb="10" eb="11">
      <t>スウ</t>
    </rPh>
    <phoneticPr fontId="1"/>
  </si>
  <si>
    <t>令和８年１月２６日現在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</si>
  <si>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t>区分</t>
    <rPh sb="0" eb="2">
      <t>クブン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</si>
  <si>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</si>
  <si>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</si>
  <si>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</si>
  <si>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計</t>
    <rPh sb="0" eb="1">
      <t>ケイ</t>
    </rPh>
    <phoneticPr fontId="1"/>
  </si>
  <si>
    <t>市町村名</t>
    <rPh sb="0" eb="1">
      <t>シ</t>
    </rPh>
    <rPh sb="1" eb="3">
      <t>チョウソン</t>
    </rPh>
    <rPh sb="3" eb="4">
      <t>メイ</t>
    </rPh>
    <phoneticPr fontId="4"/>
  </si>
  <si>
    <t>青森市</t>
    <rPh sb="0" eb="2">
      <t>アオモリ</t>
    </rPh>
    <rPh sb="2" eb="3">
      <t>シ</t>
    </rPh>
    <phoneticPr fontId="4"/>
  </si>
  <si>
    <t>弘前市</t>
  </si>
  <si>
    <t>むつ市</t>
    <rPh sb="2" eb="3">
      <t>シ</t>
    </rPh>
    <phoneticPr fontId="1"/>
  </si>
  <si>
    <t>黒石市</t>
    <rPh sb="0" eb="2">
      <t>クロイシ</t>
    </rPh>
    <rPh sb="2" eb="3">
      <t>シ</t>
    </rPh>
    <phoneticPr fontId="4"/>
  </si>
  <si>
    <t>市計</t>
    <rPh sb="0" eb="1">
      <t>シ</t>
    </rPh>
    <rPh sb="1" eb="2">
      <t>ケイ</t>
    </rPh>
    <phoneticPr fontId="4"/>
  </si>
  <si>
    <t>五所川原市</t>
    <rPh sb="0" eb="5">
      <t>ゴショガワラシ</t>
    </rPh>
    <phoneticPr fontId="4"/>
  </si>
  <si>
    <t>平内町</t>
    <rPh sb="0" eb="3">
      <t>ヒラナイマチ</t>
    </rPh>
    <phoneticPr fontId="4"/>
  </si>
  <si>
    <t>つがる市</t>
    <rPh sb="3" eb="4">
      <t>シ</t>
    </rPh>
    <phoneticPr fontId="4"/>
  </si>
  <si>
    <t>今別町</t>
    <rPh sb="0" eb="3">
      <t>イマベツマチ</t>
    </rPh>
    <phoneticPr fontId="4"/>
  </si>
  <si>
    <t>平川市</t>
    <rPh sb="0" eb="3">
      <t>ヒラカワシ</t>
    </rPh>
    <phoneticPr fontId="4"/>
  </si>
  <si>
    <t>蓬田村</t>
    <rPh sb="0" eb="3">
      <t>ヨモギタムラ</t>
    </rPh>
    <phoneticPr fontId="4"/>
  </si>
  <si>
    <t>市計</t>
    <rPh sb="0" eb="1">
      <t>シ</t>
    </rPh>
    <rPh sb="1" eb="2">
      <t>ケイ</t>
    </rPh>
    <phoneticPr fontId="1"/>
  </si>
  <si>
    <t>外ヶ浜町</t>
    <rPh sb="0" eb="4">
      <t>ソトガハママチ</t>
    </rPh>
    <phoneticPr fontId="4"/>
  </si>
  <si>
    <t>鰺ヶ沢町</t>
    <rPh sb="0" eb="4">
      <t>アジガサワマチ</t>
    </rPh>
    <phoneticPr fontId="4"/>
  </si>
  <si>
    <t>東津軽郡計</t>
    <rPh sb="0" eb="4">
      <t>ヒガシツガルグン</t>
    </rPh>
    <rPh sb="4" eb="5">
      <t>ケイ</t>
    </rPh>
    <phoneticPr fontId="4"/>
  </si>
  <si>
    <t>深浦町</t>
    <rPh sb="0" eb="3">
      <t>フカウラマチ</t>
    </rPh>
    <phoneticPr fontId="4"/>
  </si>
  <si>
    <t>野辺地町</t>
    <rPh sb="0" eb="4">
      <t>ノヘジマチ</t>
    </rPh>
    <phoneticPr fontId="1"/>
  </si>
  <si>
    <t>西津軽郡計</t>
    <rPh sb="0" eb="4">
      <t>ニシツガルグン</t>
    </rPh>
    <rPh sb="4" eb="5">
      <t>ケイ</t>
    </rPh>
    <phoneticPr fontId="1"/>
  </si>
  <si>
    <t>横浜町</t>
    <rPh sb="0" eb="3">
      <t>ヨコハママチ</t>
    </rPh>
    <phoneticPr fontId="4"/>
  </si>
  <si>
    <t>西目屋村</t>
    <rPh sb="0" eb="4">
      <t>ニシメヤムラ</t>
    </rPh>
    <phoneticPr fontId="4"/>
  </si>
  <si>
    <t>六ヶ所村</t>
    <rPh sb="0" eb="4">
      <t>ロッカショムラ</t>
    </rPh>
    <phoneticPr fontId="4"/>
  </si>
  <si>
    <t>中津軽郡計</t>
    <rPh sb="0" eb="4">
      <t>ナカツガルグン</t>
    </rPh>
    <rPh sb="4" eb="5">
      <t>ケイ</t>
    </rPh>
    <phoneticPr fontId="4"/>
  </si>
  <si>
    <t>上北郡（１区）計</t>
    <rPh sb="0" eb="2">
      <t>カミキタ</t>
    </rPh>
    <rPh sb="2" eb="3">
      <t>グン</t>
    </rPh>
    <rPh sb="5" eb="6">
      <t>ク</t>
    </rPh>
    <rPh sb="7" eb="8">
      <t>ケイ</t>
    </rPh>
    <phoneticPr fontId="4"/>
  </si>
  <si>
    <t>藤崎町</t>
    <rPh sb="0" eb="3">
      <t>フジサキマチ</t>
    </rPh>
    <phoneticPr fontId="4"/>
  </si>
  <si>
    <t>大間町</t>
    <rPh sb="0" eb="3">
      <t>オオママチ</t>
    </rPh>
    <phoneticPr fontId="1"/>
  </si>
  <si>
    <t>大鰐町</t>
    <rPh sb="0" eb="3">
      <t>オオワニマチ</t>
    </rPh>
    <phoneticPr fontId="4"/>
  </si>
  <si>
    <t>東通村</t>
    <rPh sb="0" eb="3">
      <t>ヒガシドオリムラ</t>
    </rPh>
    <phoneticPr fontId="1"/>
  </si>
  <si>
    <t>田舎館村</t>
    <rPh sb="0" eb="4">
      <t>イナカダテムラ</t>
    </rPh>
    <phoneticPr fontId="4"/>
  </si>
  <si>
    <t>風間浦村</t>
    <rPh sb="0" eb="4">
      <t>カザマウラムラ</t>
    </rPh>
    <phoneticPr fontId="1"/>
  </si>
  <si>
    <t>南津軽郡計</t>
    <rPh sb="0" eb="4">
      <t>ミナミツガルグン</t>
    </rPh>
    <rPh sb="4" eb="5">
      <t>ケイ</t>
    </rPh>
    <phoneticPr fontId="4"/>
  </si>
  <si>
    <t>佐井村</t>
    <rPh sb="0" eb="3">
      <t>サイムラ</t>
    </rPh>
    <phoneticPr fontId="1"/>
  </si>
  <si>
    <t>板柳町</t>
    <rPh sb="0" eb="2">
      <t>イタヤナギ</t>
    </rPh>
    <rPh sb="2" eb="3">
      <t>マチ</t>
    </rPh>
    <phoneticPr fontId="4"/>
  </si>
  <si>
    <t>下北郡計</t>
    <rPh sb="0" eb="3">
      <t>シモキタグン</t>
    </rPh>
    <rPh sb="3" eb="4">
      <t>ケイ</t>
    </rPh>
    <phoneticPr fontId="1"/>
  </si>
  <si>
    <t>鶴田町</t>
    <rPh sb="0" eb="3">
      <t>ツルダマチ</t>
    </rPh>
    <phoneticPr fontId="4"/>
  </si>
  <si>
    <t>町村計</t>
    <rPh sb="0" eb="2">
      <t>チョウソン</t>
    </rPh>
    <rPh sb="2" eb="3">
      <t>ケイ</t>
    </rPh>
    <phoneticPr fontId="4"/>
  </si>
  <si>
    <t>中泊町</t>
    <rPh sb="0" eb="2">
      <t>ナカドマリ</t>
    </rPh>
    <rPh sb="2" eb="3">
      <t>マチ</t>
    </rPh>
    <phoneticPr fontId="4"/>
  </si>
  <si>
    <t>1区計</t>
    <rPh sb="1" eb="2">
      <t>ク</t>
    </rPh>
    <rPh sb="2" eb="3">
      <t>ケイ</t>
    </rPh>
    <phoneticPr fontId="4"/>
  </si>
  <si>
    <t>北津軽郡計</t>
    <rPh sb="0" eb="3">
      <t>キタツガル</t>
    </rPh>
    <rPh sb="3" eb="4">
      <t>グン</t>
    </rPh>
    <rPh sb="4" eb="5">
      <t>ケイ</t>
    </rPh>
    <phoneticPr fontId="4"/>
  </si>
  <si>
    <t>八戸市</t>
    <rPh sb="0" eb="3">
      <t>ハチノヘシ</t>
    </rPh>
    <phoneticPr fontId="4"/>
  </si>
  <si>
    <t>町村計</t>
    <rPh sb="0" eb="2">
      <t>チョウソン</t>
    </rPh>
    <rPh sb="2" eb="3">
      <t>ケイ</t>
    </rPh>
    <phoneticPr fontId="1"/>
  </si>
  <si>
    <t>十和田市</t>
  </si>
  <si>
    <t>３区計</t>
    <rPh sb="1" eb="2">
      <t>ク</t>
    </rPh>
    <rPh sb="2" eb="3">
      <t>ケイ</t>
    </rPh>
    <phoneticPr fontId="4"/>
  </si>
  <si>
    <t>三沢市</t>
  </si>
  <si>
    <t>A　　　　 県計</t>
    <rPh sb="6" eb="7">
      <t>ケン</t>
    </rPh>
    <rPh sb="7" eb="8">
      <t>ケイ</t>
    </rPh>
    <phoneticPr fontId="1"/>
  </si>
  <si>
    <t>参考 増減</t>
    <rPh sb="0" eb="2">
      <t>サンコウ</t>
    </rPh>
    <rPh sb="3" eb="5">
      <t>ゾウゲン</t>
    </rPh>
    <phoneticPr fontId="1"/>
  </si>
  <si>
    <t>B R7参院選時（R7.7.2）</t>
    <phoneticPr fontId="1"/>
  </si>
  <si>
    <t>A-B</t>
    <phoneticPr fontId="1"/>
  </si>
  <si>
    <t>七戸町</t>
  </si>
  <si>
    <t>C R6衆院選時（R6.10.14）</t>
    <phoneticPr fontId="1"/>
  </si>
  <si>
    <t>A-C</t>
    <phoneticPr fontId="1"/>
  </si>
  <si>
    <t>六戸町</t>
  </si>
  <si>
    <t>※　本表には在外選挙人名簿登録者数の数値は含まれておりません。</t>
    <rPh sb="2" eb="3">
      <t>ホン</t>
    </rPh>
    <rPh sb="3" eb="4">
      <t>ヒョウ</t>
    </rPh>
    <rPh sb="6" eb="8">
      <t>ザイガイ</t>
    </rPh>
    <rPh sb="8" eb="11">
      <t>センキョニン</t>
    </rPh>
    <rPh sb="11" eb="13">
      <t>メイボ</t>
    </rPh>
    <rPh sb="13" eb="16">
      <t>トウロクシャ</t>
    </rPh>
    <rPh sb="16" eb="17">
      <t>スウ</t>
    </rPh>
    <rPh sb="18" eb="20">
      <t>スウチ</t>
    </rPh>
    <rPh sb="21" eb="22">
      <t>フク</t>
    </rPh>
    <phoneticPr fontId="1"/>
  </si>
  <si>
    <t>東北町</t>
  </si>
  <si>
    <t>おいらせ町</t>
    <rPh sb="4" eb="5">
      <t>マチ</t>
    </rPh>
    <phoneticPr fontId="1"/>
  </si>
  <si>
    <t>上北郡（２区）計</t>
    <rPh sb="0" eb="3">
      <t>カミキタグン</t>
    </rPh>
    <rPh sb="5" eb="6">
      <t>ク</t>
    </rPh>
    <rPh sb="7" eb="8">
      <t>ケイ</t>
    </rPh>
    <phoneticPr fontId="1"/>
  </si>
  <si>
    <t>２　選挙運動に関する支出金額の制限額</t>
    <rPh sb="2" eb="4">
      <t>センキョ</t>
    </rPh>
    <rPh sb="4" eb="6">
      <t>ウンドウ</t>
    </rPh>
    <rPh sb="7" eb="8">
      <t>カン</t>
    </rPh>
    <rPh sb="10" eb="13">
      <t>シシュツキン</t>
    </rPh>
    <rPh sb="13" eb="14">
      <t>ガク</t>
    </rPh>
    <rPh sb="15" eb="17">
      <t>セイゲン</t>
    </rPh>
    <rPh sb="17" eb="18">
      <t>ガク</t>
    </rPh>
    <phoneticPr fontId="1"/>
  </si>
  <si>
    <t>三戸町</t>
  </si>
  <si>
    <t>（公職選挙法第194条、公職選挙法施行令第127条）</t>
  </si>
  <si>
    <t>五戸町</t>
    <rPh sb="0" eb="3">
      <t>ゴノヘマチ</t>
    </rPh>
    <phoneticPr fontId="1"/>
  </si>
  <si>
    <t>青森県第１区</t>
    <rPh sb="0" eb="3">
      <t>アオモリケン</t>
    </rPh>
    <rPh sb="3" eb="4">
      <t>ダイ</t>
    </rPh>
    <rPh sb="5" eb="6">
      <t>ク</t>
    </rPh>
    <phoneticPr fontId="1"/>
  </si>
  <si>
    <t>円</t>
    <rPh sb="0" eb="1">
      <t>エン</t>
    </rPh>
    <phoneticPr fontId="1"/>
  </si>
  <si>
    <t>田子町</t>
  </si>
  <si>
    <t>青森県第２区</t>
    <rPh sb="0" eb="3">
      <t>アオモリケン</t>
    </rPh>
    <rPh sb="3" eb="4">
      <t>ダイ</t>
    </rPh>
    <rPh sb="5" eb="6">
      <t>ク</t>
    </rPh>
    <phoneticPr fontId="1"/>
  </si>
  <si>
    <t>南部町</t>
  </si>
  <si>
    <t>青森県第３区</t>
    <rPh sb="0" eb="3">
      <t>アオモリケン</t>
    </rPh>
    <rPh sb="3" eb="4">
      <t>ダイ</t>
    </rPh>
    <rPh sb="5" eb="6">
      <t>ク</t>
    </rPh>
    <phoneticPr fontId="1"/>
  </si>
  <si>
    <t>階上町</t>
  </si>
  <si>
    <t>新郷村</t>
    <rPh sb="0" eb="2">
      <t>シンゴウ</t>
    </rPh>
    <rPh sb="2" eb="3">
      <t>ムラ</t>
    </rPh>
    <phoneticPr fontId="1"/>
  </si>
  <si>
    <t>＜算出方法＞　　</t>
    <rPh sb="1" eb="3">
      <t>サンシュツ</t>
    </rPh>
    <rPh sb="3" eb="5">
      <t>ホウホウ</t>
    </rPh>
    <phoneticPr fontId="1"/>
  </si>
  <si>
    <t>三戸郡計</t>
    <rPh sb="0" eb="3">
      <t>サンノヘグン</t>
    </rPh>
    <rPh sb="3" eb="4">
      <t>ケイ</t>
    </rPh>
    <phoneticPr fontId="1"/>
  </si>
  <si>
    <t>（その選挙区内の選挙人名簿登録者数）</t>
    <rPh sb="3" eb="6">
      <t>センキョク</t>
    </rPh>
    <rPh sb="6" eb="7">
      <t>ナイ</t>
    </rPh>
    <rPh sb="8" eb="11">
      <t>センキョニン</t>
    </rPh>
    <rPh sb="11" eb="13">
      <t>メイボ</t>
    </rPh>
    <rPh sb="13" eb="15">
      <t>トウロク</t>
    </rPh>
    <rPh sb="15" eb="16">
      <t>シャ</t>
    </rPh>
    <rPh sb="16" eb="17">
      <t>スウ</t>
    </rPh>
    <phoneticPr fontId="1"/>
  </si>
  <si>
    <t>１人</t>
    <rPh sb="1" eb="2">
      <t>ヒト</t>
    </rPh>
    <phoneticPr fontId="1"/>
  </si>
  <si>
    <t>２区計</t>
    <rPh sb="1" eb="2">
      <t>ク</t>
    </rPh>
    <rPh sb="2" eb="3">
      <t>ケイ</t>
    </rPh>
    <phoneticPr fontId="1"/>
  </si>
  <si>
    <t>（人数割額）</t>
    <rPh sb="1" eb="3">
      <t>ニンズウ</t>
    </rPh>
    <rPh sb="3" eb="4">
      <t>ワリ</t>
    </rPh>
    <rPh sb="4" eb="5">
      <t>ガク</t>
    </rPh>
    <phoneticPr fontId="1"/>
  </si>
  <si>
    <t>（通常選挙における選挙区内の議員定数）</t>
    <rPh sb="1" eb="3">
      <t>ツウジョウ</t>
    </rPh>
    <rPh sb="3" eb="5">
      <t>センキョ</t>
    </rPh>
    <rPh sb="9" eb="11">
      <t>センキョ</t>
    </rPh>
    <rPh sb="11" eb="12">
      <t>ク</t>
    </rPh>
    <rPh sb="12" eb="13">
      <t>ナイ</t>
    </rPh>
    <rPh sb="14" eb="16">
      <t>ギイン</t>
    </rPh>
    <rPh sb="16" eb="18">
      <t>テイスウ</t>
    </rPh>
    <phoneticPr fontId="1"/>
  </si>
  <si>
    <t>（固定額）</t>
    <rPh sb="1" eb="3">
      <t>コテイ</t>
    </rPh>
    <rPh sb="3" eb="4">
      <t>ガク</t>
    </rPh>
    <phoneticPr fontId="1"/>
  </si>
  <si>
    <t>注）100円未満の端数が生じたときは、その端数は100円とする。</t>
    <rPh sb="0" eb="1">
      <t>チュウ</t>
    </rPh>
    <rPh sb="5" eb="6">
      <t>エン</t>
    </rPh>
    <rPh sb="6" eb="8">
      <t>ミマン</t>
    </rPh>
    <rPh sb="9" eb="11">
      <t>ハスウ</t>
    </rPh>
    <rPh sb="12" eb="13">
      <t>ショウ</t>
    </rPh>
    <rPh sb="21" eb="23">
      <t>ハスウ</t>
    </rPh>
    <rPh sb="27" eb="28">
      <t>エン</t>
    </rPh>
    <phoneticPr fontId="1"/>
  </si>
  <si>
    <t>（別紙２）在外選挙人名簿登録者数</t>
    <rPh sb="1" eb="3">
      <t>ベッシ</t>
    </rPh>
    <rPh sb="5" eb="7">
      <t>ザイガイ</t>
    </rPh>
    <rPh sb="7" eb="10">
      <t>センキョニン</t>
    </rPh>
    <rPh sb="10" eb="12">
      <t>メイボ</t>
    </rPh>
    <rPh sb="12" eb="14">
      <t>トウロク</t>
    </rPh>
    <rPh sb="14" eb="15">
      <t>シャ</t>
    </rPh>
    <rPh sb="15" eb="16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</si>
</sst>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_);[Red]\(#,##0\)"/>
    <numFmt numFmtId="178" formatCode="#,##0;&quot;△ &quot;#,##0"/>
    <numFmt numFmtId="179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58" fontId="6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58" fontId="6" fillId="0" borderId="0" xfId="1" applyNumberFormat="1" applyFont="1" applyAlignment="1">
      <alignment horizontal="right" vertical="center"/>
    </xf>
    <xf numFmtId="0" fontId="0" fillId="0" borderId="1" xfId="0" applyBorder="1">
      <alignment vertical="center"/>
    </xf>
    <xf numFmtId="0" fontId="2" fillId="2" borderId="2" xfId="1" applyFill="1" applyBorder="1">
      <alignment vertical="center"/>
    </xf>
    <xf numFmtId="0" fontId="7" fillId="2" borderId="2" xfId="1" applyFont="1" applyFill="1" applyBorder="1" applyAlignment="1">
      <alignment horizontal="right" vertical="top"/>
    </xf>
    <xf numFmtId="0" fontId="7" fillId="2" borderId="3" xfId="1" applyFont="1" applyFill="1" applyBorder="1" applyAlignment="1">
      <alignment horizontal="right" vertical="top"/>
    </xf>
    <xf numFmtId="0" fontId="2" fillId="2" borderId="4" xfId="1" applyFill="1" applyBorder="1" applyAlignment="1">
      <alignment horizontal="center" vertical="center"/>
    </xf>
    <xf numFmtId="0" fontId="2" fillId="2" borderId="5" xfId="1" applyFill="1" applyBorder="1" applyAlignment="1">
      <alignment horizontal="center" vertical="center"/>
    </xf>
    <xf numFmtId="0" fontId="2" fillId="2" borderId="6" xfId="1" applyFill="1" applyBorder="1" applyAlignment="1">
      <alignment horizontal="center" vertical="center"/>
    </xf>
    <xf numFmtId="0" fontId="2" fillId="2" borderId="7" xfId="1" applyFill="1" applyBorder="1">
      <alignment vertical="center"/>
    </xf>
    <xf numFmtId="0" fontId="2" fillId="2" borderId="8" xfId="1" applyFill="1" applyBorder="1" applyAlignment="1">
      <alignment horizontal="center" vertical="center"/>
    </xf>
    <xf numFmtId="0" fontId="2" fillId="2" borderId="0" xfId="1" applyFill="1">
      <alignment vertical="center"/>
    </xf>
    <xf numFmtId="0" fontId="7" fillId="2" borderId="0" xfId="1" applyFont="1" applyFill="1" applyAlignment="1">
      <alignment horizontal="right" vertical="top"/>
    </xf>
    <xf numFmtId="0" fontId="7" fillId="2" borderId="1" xfId="1" applyFont="1" applyFill="1" applyBorder="1" applyAlignment="1">
      <alignment horizontal="right" vertical="top"/>
    </xf>
    <xf numFmtId="0" fontId="2" fillId="2" borderId="9" xfId="1" applyFill="1" applyBorder="1" applyAlignment="1">
      <alignment horizontal="center" vertical="center"/>
    </xf>
    <xf numFmtId="0" fontId="2" fillId="2" borderId="10" xfId="1" applyFill="1" applyBorder="1" applyAlignment="1">
      <alignment horizontal="center" vertical="center"/>
    </xf>
    <xf numFmtId="0" fontId="2" fillId="2" borderId="11" xfId="1" applyFill="1" applyBorder="1" applyAlignment="1">
      <alignment horizontal="center" vertical="center"/>
    </xf>
    <xf numFmtId="0" fontId="2" fillId="2" borderId="12" xfId="1" applyFill="1" applyBorder="1">
      <alignment vertical="center"/>
    </xf>
    <xf numFmtId="0" fontId="0" fillId="0" borderId="13" xfId="0" applyBorder="1" applyAlignment="1">
      <alignment horizontal="center" vertical="center"/>
    </xf>
    <xf numFmtId="0" fontId="2" fillId="2" borderId="1" xfId="1" applyFill="1" applyBorder="1">
      <alignment vertical="center"/>
    </xf>
    <xf numFmtId="0" fontId="7" fillId="2" borderId="0" xfId="1" applyFont="1" applyFill="1" applyAlignment="1">
      <alignment horizontal="left"/>
    </xf>
    <xf numFmtId="0" fontId="7" fillId="2" borderId="0" xfId="1" applyFont="1" applyFill="1" applyAlignment="1"/>
    <xf numFmtId="0" fontId="7" fillId="2" borderId="12" xfId="1" applyFont="1" applyFill="1" applyBorder="1" applyAlignment="1">
      <alignment horizontal="left"/>
    </xf>
    <xf numFmtId="0" fontId="7" fillId="2" borderId="14" xfId="1" applyFont="1" applyFill="1" applyBorder="1" applyAlignment="1"/>
    <xf numFmtId="0" fontId="2" fillId="2" borderId="14" xfId="1" applyFill="1" applyBorder="1" applyAlignment="1">
      <alignment horizontal="left" vertical="center"/>
    </xf>
    <xf numFmtId="0" fontId="2" fillId="2" borderId="15" xfId="1" applyFill="1" applyBorder="1" applyAlignment="1">
      <alignment horizontal="left" vertical="center"/>
    </xf>
    <xf numFmtId="0" fontId="2" fillId="2" borderId="16" xfId="1" applyFill="1" applyBorder="1" applyAlignment="1">
      <alignment horizontal="center" vertical="center"/>
    </xf>
    <xf numFmtId="0" fontId="2" fillId="2" borderId="17" xfId="1" applyFill="1" applyBorder="1" applyAlignment="1">
      <alignment horizontal="center" vertical="center"/>
    </xf>
    <xf numFmtId="0" fontId="2" fillId="2" borderId="18" xfId="1" applyFill="1" applyBorder="1" applyAlignment="1">
      <alignment horizontal="center" vertical="center"/>
    </xf>
    <xf numFmtId="0" fontId="7" fillId="2" borderId="19" xfId="1" applyFont="1" applyFill="1" applyBorder="1" applyAlignment="1"/>
    <xf numFmtId="0" fontId="0" fillId="0" borderId="20" xfId="0" applyBorder="1" applyAlignment="1">
      <alignment horizontal="center" vertical="center"/>
    </xf>
    <xf numFmtId="0" fontId="2" fillId="0" borderId="21" xfId="1" applyBorder="1" applyAlignment="1">
      <alignment horizontal="distributed" vertical="center"/>
    </xf>
    <xf numFmtId="0" fontId="2" fillId="0" borderId="22" xfId="1" applyBorder="1">
      <alignment vertical="center"/>
    </xf>
    <xf numFmtId="0" fontId="2" fillId="0" borderId="23" xfId="1" applyBorder="1">
      <alignment vertical="center"/>
    </xf>
    <xf numFmtId="176" fontId="2" fillId="0" borderId="24" xfId="2" applyNumberFormat="1" applyFill="1" applyBorder="1">
      <alignment vertical="center"/>
    </xf>
    <xf numFmtId="176" fontId="2" fillId="0" borderId="25" xfId="2" applyNumberFormat="1" applyFill="1" applyBorder="1">
      <alignment vertical="center"/>
    </xf>
    <xf numFmtId="176" fontId="2" fillId="0" borderId="26" xfId="2" applyNumberFormat="1" applyFill="1" applyBorder="1">
      <alignment vertical="center"/>
    </xf>
    <xf numFmtId="0" fontId="2" fillId="0" borderId="7" xfId="1" applyBorder="1" applyAlignment="1">
      <alignment horizontal="distributed" vertical="center"/>
    </xf>
    <xf numFmtId="0" fontId="2" fillId="0" borderId="2" xfId="1" applyBorder="1">
      <alignment vertical="center"/>
    </xf>
    <xf numFmtId="0" fontId="2" fillId="0" borderId="3" xfId="1" applyBorder="1">
      <alignment vertical="center"/>
    </xf>
    <xf numFmtId="176" fontId="2" fillId="0" borderId="4" xfId="2" applyNumberFormat="1" applyFill="1" applyBorder="1" applyAlignment="1">
      <alignment horizontal="right" vertical="center"/>
    </xf>
    <xf numFmtId="176" fontId="2" fillId="0" borderId="5" xfId="2" applyNumberFormat="1" applyFill="1" applyBorder="1" applyAlignment="1">
      <alignment horizontal="right" vertical="center"/>
    </xf>
    <xf numFmtId="176" fontId="2" fillId="0" borderId="8" xfId="2" applyNumberFormat="1" applyFill="1" applyBorder="1" applyAlignment="1">
      <alignment horizontal="right" vertical="center"/>
    </xf>
    <xf numFmtId="0" fontId="2" fillId="0" borderId="14" xfId="1" applyBorder="1" applyAlignment="1">
      <alignment horizontal="distributed" vertical="center"/>
    </xf>
    <xf numFmtId="0" fontId="2" fillId="0" borderId="14" xfId="1" applyBorder="1">
      <alignment vertical="center"/>
    </xf>
    <xf numFmtId="0" fontId="2" fillId="0" borderId="15" xfId="1" applyBorder="1">
      <alignment vertical="center"/>
    </xf>
    <xf numFmtId="176" fontId="2" fillId="0" borderId="16" xfId="2" applyNumberFormat="1" applyFill="1" applyBorder="1">
      <alignment vertical="center"/>
    </xf>
    <xf numFmtId="176" fontId="2" fillId="0" borderId="17" xfId="2" applyNumberFormat="1" applyFill="1" applyBorder="1">
      <alignment vertical="center"/>
    </xf>
    <xf numFmtId="176" fontId="2" fillId="0" borderId="27" xfId="2" applyNumberFormat="1" applyFill="1" applyBorder="1">
      <alignment vertical="center"/>
    </xf>
    <xf numFmtId="0" fontId="2" fillId="0" borderId="28" xfId="1" applyBorder="1" applyAlignment="1">
      <alignment horizontal="distributed" vertical="center"/>
    </xf>
    <xf numFmtId="0" fontId="2" fillId="0" borderId="29" xfId="1" applyBorder="1">
      <alignment vertical="center"/>
    </xf>
    <xf numFmtId="0" fontId="2" fillId="0" borderId="30" xfId="1" applyBorder="1">
      <alignment vertical="center"/>
    </xf>
    <xf numFmtId="176" fontId="2" fillId="0" borderId="31" xfId="2" applyNumberFormat="1" applyFill="1" applyBorder="1" applyAlignment="1">
      <alignment horizontal="right" vertical="center"/>
    </xf>
    <xf numFmtId="176" fontId="2" fillId="0" borderId="32" xfId="2" applyNumberFormat="1" applyFill="1" applyBorder="1" applyAlignment="1">
      <alignment horizontal="right" vertical="center"/>
    </xf>
    <xf numFmtId="176" fontId="2" fillId="0" borderId="33" xfId="2" applyNumberFormat="1" applyFill="1" applyBorder="1" applyAlignment="1">
      <alignment horizontal="right" vertical="center"/>
    </xf>
    <xf numFmtId="0" fontId="2" fillId="0" borderId="34" xfId="1" applyBorder="1" applyAlignment="1">
      <alignment horizontal="center" vertical="center"/>
    </xf>
    <xf numFmtId="0" fontId="2" fillId="0" borderId="35" xfId="1" applyBorder="1" applyAlignment="1">
      <alignment horizontal="center" vertical="center"/>
    </xf>
    <xf numFmtId="176" fontId="2" fillId="0" borderId="36" xfId="2" applyNumberFormat="1" applyFill="1" applyBorder="1">
      <alignment vertical="center"/>
    </xf>
    <xf numFmtId="176" fontId="2" fillId="0" borderId="31" xfId="2" applyNumberFormat="1" applyFill="1" applyBorder="1">
      <alignment vertical="center"/>
    </xf>
    <xf numFmtId="176" fontId="2" fillId="0" borderId="37" xfId="2" applyNumberFormat="1" applyFill="1" applyBorder="1">
      <alignment vertical="center"/>
    </xf>
    <xf numFmtId="176" fontId="2" fillId="0" borderId="32" xfId="2" applyNumberFormat="1" applyFill="1" applyBorder="1">
      <alignment vertical="center"/>
    </xf>
    <xf numFmtId="0" fontId="2" fillId="0" borderId="38" xfId="1" applyBorder="1" applyAlignment="1">
      <alignment horizontal="center" vertical="center"/>
    </xf>
    <xf numFmtId="176" fontId="2" fillId="0" borderId="39" xfId="2" applyNumberFormat="1" applyFill="1" applyBorder="1" applyAlignment="1">
      <alignment horizontal="right" vertical="center"/>
    </xf>
    <xf numFmtId="176" fontId="2" fillId="0" borderId="40" xfId="2" applyNumberFormat="1" applyFill="1" applyBorder="1" applyAlignment="1">
      <alignment horizontal="right" vertical="center"/>
    </xf>
    <xf numFmtId="176" fontId="2" fillId="0" borderId="41" xfId="2" applyNumberFormat="1" applyFill="1" applyBorder="1">
      <alignment vertical="center"/>
    </xf>
    <xf numFmtId="176" fontId="2" fillId="0" borderId="18" xfId="2" applyNumberFormat="1" applyFill="1" applyBorder="1">
      <alignment vertical="center"/>
    </xf>
    <xf numFmtId="176" fontId="2" fillId="0" borderId="24" xfId="2" applyNumberFormat="1" applyFill="1" applyBorder="1" applyAlignment="1">
      <alignment horizontal="right" vertical="center"/>
    </xf>
    <xf numFmtId="176" fontId="2" fillId="0" borderId="25" xfId="2" applyNumberFormat="1" applyFill="1" applyBorder="1" applyAlignment="1">
      <alignment horizontal="right" vertical="center"/>
    </xf>
    <xf numFmtId="176" fontId="2" fillId="0" borderId="42" xfId="2" applyNumberFormat="1" applyFill="1" applyBorder="1" applyAlignment="1">
      <alignment horizontal="right" vertical="center"/>
    </xf>
    <xf numFmtId="0" fontId="2" fillId="0" borderId="43" xfId="1" applyBorder="1" applyAlignment="1">
      <alignment horizontal="distributed" vertical="center"/>
    </xf>
    <xf numFmtId="0" fontId="2" fillId="0" borderId="44" xfId="1" applyBorder="1">
      <alignment vertical="center"/>
    </xf>
    <xf numFmtId="0" fontId="2" fillId="0" borderId="45" xfId="1" applyBorder="1">
      <alignment vertical="center"/>
    </xf>
    <xf numFmtId="176" fontId="2" fillId="0" borderId="46" xfId="2" applyNumberFormat="1" applyFill="1" applyBorder="1" applyAlignment="1">
      <alignment horizontal="right" vertical="center"/>
    </xf>
    <xf numFmtId="176" fontId="2" fillId="0" borderId="47" xfId="2" applyNumberFormat="1" applyFill="1" applyBorder="1" applyAlignment="1">
      <alignment horizontal="right" vertical="center"/>
    </xf>
    <xf numFmtId="176" fontId="2" fillId="0" borderId="48" xfId="2" applyNumberFormat="1" applyFill="1" applyBorder="1" applyAlignment="1">
      <alignment horizontal="right" vertical="center"/>
    </xf>
    <xf numFmtId="176" fontId="2" fillId="0" borderId="49" xfId="2" applyNumberFormat="1" applyFill="1" applyBorder="1">
      <alignment vertical="center"/>
    </xf>
    <xf numFmtId="0" fontId="2" fillId="0" borderId="12" xfId="1" applyBorder="1" applyAlignment="1">
      <alignment horizontal="distributed" vertical="center"/>
    </xf>
    <xf numFmtId="0" fontId="2" fillId="0" borderId="0" xfId="1">
      <alignment vertical="center"/>
    </xf>
    <xf numFmtId="0" fontId="2" fillId="0" borderId="1" xfId="1" applyBorder="1">
      <alignment vertical="center"/>
    </xf>
    <xf numFmtId="176" fontId="2" fillId="0" borderId="9" xfId="2" applyNumberFormat="1" applyFill="1" applyBorder="1" applyAlignment="1">
      <alignment horizontal="right" vertical="center"/>
    </xf>
    <xf numFmtId="176" fontId="2" fillId="0" borderId="10" xfId="2" applyNumberFormat="1" applyFill="1" applyBorder="1" applyAlignment="1">
      <alignment horizontal="right" vertical="center"/>
    </xf>
    <xf numFmtId="176" fontId="2" fillId="0" borderId="20" xfId="2" applyNumberFormat="1" applyFill="1" applyBorder="1" applyAlignment="1">
      <alignment horizontal="right" vertical="center"/>
    </xf>
    <xf numFmtId="176" fontId="2" fillId="0" borderId="24" xfId="1" applyNumberFormat="1" applyBorder="1">
      <alignment vertical="center"/>
    </xf>
    <xf numFmtId="176" fontId="2" fillId="0" borderId="26" xfId="1" applyNumberFormat="1" applyBorder="1">
      <alignment vertical="center"/>
    </xf>
    <xf numFmtId="176" fontId="2" fillId="0" borderId="31" xfId="1" applyNumberFormat="1" applyBorder="1">
      <alignment vertical="center"/>
    </xf>
    <xf numFmtId="176" fontId="2" fillId="0" borderId="50" xfId="1" applyNumberFormat="1" applyBorder="1">
      <alignment vertical="center"/>
    </xf>
    <xf numFmtId="176" fontId="2" fillId="0" borderId="51" xfId="1" applyNumberFormat="1" applyBorder="1">
      <alignment vertical="center"/>
    </xf>
    <xf numFmtId="0" fontId="2" fillId="0" borderId="52" xfId="1" applyBorder="1" applyAlignment="1">
      <alignment horizontal="distributed" vertical="center"/>
    </xf>
    <xf numFmtId="0" fontId="2" fillId="0" borderId="53" xfId="1" applyBorder="1">
      <alignment vertical="center"/>
    </xf>
    <xf numFmtId="0" fontId="2" fillId="0" borderId="54" xfId="1" applyBorder="1">
      <alignment vertical="center"/>
    </xf>
    <xf numFmtId="176" fontId="2" fillId="0" borderId="16" xfId="2" applyNumberFormat="1" applyFill="1" applyBorder="1" applyAlignment="1">
      <alignment horizontal="right" vertical="center"/>
    </xf>
    <xf numFmtId="176" fontId="2" fillId="0" borderId="17" xfId="2" applyNumberFormat="1" applyFill="1" applyBorder="1" applyAlignment="1">
      <alignment horizontal="right" vertical="center"/>
    </xf>
    <xf numFmtId="176" fontId="2" fillId="0" borderId="32" xfId="1" applyNumberFormat="1" applyBorder="1">
      <alignment vertical="center"/>
    </xf>
    <xf numFmtId="176" fontId="2" fillId="0" borderId="55" xfId="2" applyNumberFormat="1" applyFill="1" applyBorder="1" applyAlignment="1">
      <alignment horizontal="right" vertical="center"/>
    </xf>
    <xf numFmtId="176" fontId="2" fillId="0" borderId="3" xfId="2" applyNumberFormat="1" applyFill="1" applyBorder="1" applyAlignment="1">
      <alignment horizontal="right" vertical="center"/>
    </xf>
    <xf numFmtId="38" fontId="2" fillId="0" borderId="0" xfId="1" applyNumberFormat="1">
      <alignment vertical="center"/>
    </xf>
    <xf numFmtId="176" fontId="2" fillId="0" borderId="16" xfId="1" applyNumberFormat="1" applyBorder="1">
      <alignment vertical="center"/>
    </xf>
    <xf numFmtId="176" fontId="2" fillId="0" borderId="17" xfId="1" applyNumberFormat="1" applyBorder="1">
      <alignment vertical="center"/>
    </xf>
    <xf numFmtId="176" fontId="2" fillId="0" borderId="36" xfId="1" applyNumberFormat="1" applyBorder="1">
      <alignment vertical="center"/>
    </xf>
    <xf numFmtId="0" fontId="2" fillId="0" borderId="56" xfId="1" applyBorder="1" applyAlignment="1">
      <alignment horizontal="center" vertical="center"/>
    </xf>
    <xf numFmtId="0" fontId="2" fillId="0" borderId="57" xfId="1" applyBorder="1" applyAlignment="1">
      <alignment horizontal="center" vertical="center"/>
    </xf>
    <xf numFmtId="176" fontId="2" fillId="0" borderId="58" xfId="2" applyNumberFormat="1" applyFill="1" applyBorder="1">
      <alignment vertical="center"/>
    </xf>
    <xf numFmtId="0" fontId="2" fillId="3" borderId="59" xfId="1" applyFill="1" applyBorder="1" applyAlignment="1">
      <alignment horizontal="center" vertical="center"/>
    </xf>
    <xf numFmtId="0" fontId="2" fillId="3" borderId="60" xfId="1" applyFill="1" applyBorder="1" applyAlignment="1">
      <alignment horizontal="center" vertical="center"/>
    </xf>
    <xf numFmtId="0" fontId="2" fillId="3" borderId="61" xfId="1" applyFill="1" applyBorder="1" applyAlignment="1">
      <alignment horizontal="center" vertical="center"/>
    </xf>
    <xf numFmtId="176" fontId="2" fillId="3" borderId="62" xfId="2" applyNumberFormat="1" applyFill="1" applyBorder="1">
      <alignment vertical="center"/>
    </xf>
    <xf numFmtId="0" fontId="2" fillId="4" borderId="38" xfId="1" applyFill="1" applyBorder="1" applyAlignment="1">
      <alignment horizontal="center" vertical="center"/>
    </xf>
    <xf numFmtId="0" fontId="2" fillId="4" borderId="34" xfId="1" applyFill="1" applyBorder="1" applyAlignment="1">
      <alignment horizontal="center" vertical="center"/>
    </xf>
    <xf numFmtId="0" fontId="2" fillId="4" borderId="35" xfId="1" applyFill="1" applyBorder="1" applyAlignment="1">
      <alignment horizontal="center" vertical="center"/>
    </xf>
    <xf numFmtId="176" fontId="2" fillId="4" borderId="55" xfId="2" applyNumberFormat="1" applyFill="1" applyBorder="1" applyAlignment="1">
      <alignment horizontal="right" vertical="center"/>
    </xf>
    <xf numFmtId="176" fontId="2" fillId="4" borderId="3" xfId="2" applyNumberFormat="1" applyFill="1" applyBorder="1" applyAlignment="1">
      <alignment horizontal="right" vertical="center"/>
    </xf>
    <xf numFmtId="0" fontId="2" fillId="0" borderId="63" xfId="1" applyBorder="1" applyAlignment="1">
      <alignment horizontal="distributed" vertical="center"/>
    </xf>
    <xf numFmtId="0" fontId="2" fillId="0" borderId="64" xfId="1" applyBorder="1">
      <alignment vertical="center"/>
    </xf>
    <xf numFmtId="0" fontId="2" fillId="0" borderId="65" xfId="1" applyBorder="1">
      <alignment vertical="center"/>
    </xf>
    <xf numFmtId="176" fontId="2" fillId="0" borderId="66" xfId="2" applyNumberFormat="1" applyFill="1" applyBorder="1">
      <alignment vertical="center"/>
    </xf>
    <xf numFmtId="176" fontId="2" fillId="0" borderId="67" xfId="2" applyNumberFormat="1" applyFill="1" applyBorder="1">
      <alignment vertical="center"/>
    </xf>
    <xf numFmtId="176" fontId="2" fillId="0" borderId="68" xfId="2" applyNumberFormat="1" applyFill="1" applyBorder="1">
      <alignment vertical="center"/>
    </xf>
    <xf numFmtId="0" fontId="2" fillId="4" borderId="69" xfId="1" applyFill="1" applyBorder="1" applyAlignment="1">
      <alignment horizontal="center" vertical="center"/>
    </xf>
    <xf numFmtId="0" fontId="2" fillId="4" borderId="56" xfId="1" applyFill="1" applyBorder="1" applyAlignment="1">
      <alignment horizontal="center" vertical="center"/>
    </xf>
    <xf numFmtId="0" fontId="2" fillId="4" borderId="57" xfId="1" applyFill="1" applyBorder="1" applyAlignment="1">
      <alignment horizontal="center" vertical="center"/>
    </xf>
    <xf numFmtId="176" fontId="2" fillId="4" borderId="70" xfId="2" applyNumberFormat="1" applyFill="1" applyBorder="1" applyAlignment="1">
      <alignment horizontal="right" vertical="center"/>
    </xf>
    <xf numFmtId="176" fontId="2" fillId="4" borderId="57" xfId="2" applyNumberFormat="1" applyFill="1" applyBorder="1" applyAlignment="1">
      <alignment horizontal="right" vertical="center"/>
    </xf>
    <xf numFmtId="176" fontId="2" fillId="3" borderId="71" xfId="2" applyNumberFormat="1" applyFill="1" applyBorder="1" applyAlignment="1">
      <alignment horizontal="right" vertical="center"/>
    </xf>
    <xf numFmtId="176" fontId="2" fillId="3" borderId="72" xfId="2" applyNumberFormat="1" applyFill="1" applyBorder="1" applyAlignment="1">
      <alignment horizontal="right" vertical="center"/>
    </xf>
    <xf numFmtId="0" fontId="2" fillId="0" borderId="0" xfId="1" applyAlignment="1">
      <alignment horizontal="distributed" vertical="center"/>
    </xf>
    <xf numFmtId="176" fontId="2" fillId="0" borderId="9" xfId="2" applyNumberFormat="1" applyFill="1" applyBorder="1">
      <alignment vertical="center"/>
    </xf>
    <xf numFmtId="176" fontId="2" fillId="0" borderId="73" xfId="2" applyNumberFormat="1" applyFill="1" applyBorder="1">
      <alignment vertical="center"/>
    </xf>
    <xf numFmtId="176" fontId="2" fillId="0" borderId="74" xfId="2" applyNumberFormat="1" applyFill="1" applyBorder="1">
      <alignment vertical="center"/>
    </xf>
    <xf numFmtId="0" fontId="2" fillId="5" borderId="59" xfId="1" applyFill="1" applyBorder="1" applyAlignment="1">
      <alignment horizontal="left" vertical="center"/>
    </xf>
    <xf numFmtId="0" fontId="2" fillId="5" borderId="60" xfId="1" applyFill="1" applyBorder="1" applyAlignment="1">
      <alignment horizontal="left" vertical="center"/>
    </xf>
    <xf numFmtId="0" fontId="2" fillId="5" borderId="61" xfId="1" applyFill="1" applyBorder="1" applyAlignment="1">
      <alignment horizontal="left" vertical="center"/>
    </xf>
    <xf numFmtId="177" fontId="2" fillId="5" borderId="71" xfId="1" applyNumberFormat="1" applyFill="1" applyBorder="1">
      <alignment vertical="center"/>
    </xf>
    <xf numFmtId="177" fontId="2" fillId="5" borderId="72" xfId="1" applyNumberForma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7" fillId="5" borderId="75" xfId="1" applyFont="1" applyFill="1" applyBorder="1" applyAlignment="1">
      <alignment horizontal="left" vertical="center" wrapText="1"/>
    </xf>
    <xf numFmtId="0" fontId="7" fillId="5" borderId="76" xfId="1" applyFont="1" applyFill="1" applyBorder="1" applyAlignment="1">
      <alignment horizontal="left" vertical="center"/>
    </xf>
    <xf numFmtId="0" fontId="7" fillId="5" borderId="77" xfId="1" applyFont="1" applyFill="1" applyBorder="1" applyAlignment="1">
      <alignment horizontal="left" vertical="center"/>
    </xf>
    <xf numFmtId="177" fontId="2" fillId="5" borderId="78" xfId="1" applyNumberFormat="1" applyFill="1" applyBorder="1">
      <alignment vertical="center"/>
    </xf>
    <xf numFmtId="177" fontId="2" fillId="5" borderId="79" xfId="1" applyNumberFormat="1" applyFill="1" applyBorder="1" applyAlignment="1">
      <alignment vertical="center" shrinkToFit="1"/>
    </xf>
    <xf numFmtId="178" fontId="0" fillId="0" borderId="0" xfId="0" applyNumberFormat="1">
      <alignment vertical="center"/>
    </xf>
    <xf numFmtId="176" fontId="2" fillId="0" borderId="42" xfId="2" applyNumberFormat="1" applyFill="1" applyBorder="1">
      <alignment vertical="center"/>
    </xf>
    <xf numFmtId="0" fontId="7" fillId="5" borderId="59" xfId="1" applyFont="1" applyFill="1" applyBorder="1" applyAlignment="1">
      <alignment horizontal="left" vertical="center" wrapText="1"/>
    </xf>
    <xf numFmtId="0" fontId="7" fillId="5" borderId="60" xfId="1" applyFont="1" applyFill="1" applyBorder="1" applyAlignment="1">
      <alignment horizontal="left" vertical="center"/>
    </xf>
    <xf numFmtId="0" fontId="7" fillId="5" borderId="61" xfId="1" applyFont="1" applyFill="1" applyBorder="1" applyAlignment="1">
      <alignment horizontal="left" vertical="center"/>
    </xf>
    <xf numFmtId="176" fontId="2" fillId="0" borderId="33" xfId="2" applyNumberFormat="1" applyFill="1" applyBorder="1">
      <alignment vertical="center"/>
    </xf>
    <xf numFmtId="0" fontId="2" fillId="4" borderId="0" xfId="1" applyFill="1">
      <alignment vertical="center"/>
    </xf>
    <xf numFmtId="0" fontId="2" fillId="4" borderId="0" xfId="1" applyFill="1" applyAlignment="1">
      <alignment horizontal="left" vertical="center" wrapText="1"/>
    </xf>
    <xf numFmtId="176" fontId="2" fillId="0" borderId="40" xfId="1" applyNumberFormat="1" applyBorder="1">
      <alignment vertical="center"/>
    </xf>
    <xf numFmtId="0" fontId="5" fillId="0" borderId="0" xfId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6" fontId="2" fillId="0" borderId="42" xfId="1" applyNumberFormat="1" applyBorder="1">
      <alignment vertical="center"/>
    </xf>
    <xf numFmtId="0" fontId="2" fillId="4" borderId="0" xfId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9" xfId="1" applyBorder="1" applyAlignment="1">
      <alignment horizontal="distributed" vertical="center"/>
    </xf>
    <xf numFmtId="0" fontId="2" fillId="0" borderId="30" xfId="1" applyBorder="1" applyAlignment="1">
      <alignment horizontal="distributed" vertical="center"/>
    </xf>
    <xf numFmtId="176" fontId="2" fillId="0" borderId="80" xfId="1" applyNumberFormat="1" applyBorder="1">
      <alignment vertical="center"/>
    </xf>
    <xf numFmtId="176" fontId="2" fillId="0" borderId="81" xfId="1" applyNumberFormat="1" applyBorder="1">
      <alignment vertical="center"/>
    </xf>
    <xf numFmtId="0" fontId="3" fillId="0" borderId="0" xfId="1" applyFont="1">
      <alignment vertical="center"/>
    </xf>
    <xf numFmtId="0" fontId="2" fillId="0" borderId="82" xfId="1" applyBorder="1" applyAlignment="1">
      <alignment horizontal="left" vertical="center"/>
    </xf>
    <xf numFmtId="179" fontId="2" fillId="0" borderId="82" xfId="1" applyNumberFormat="1" applyBorder="1">
      <alignment vertical="center"/>
    </xf>
    <xf numFmtId="3" fontId="2" fillId="0" borderId="0" xfId="1" applyNumberFormat="1">
      <alignment vertical="center"/>
    </xf>
    <xf numFmtId="0" fontId="2" fillId="0" borderId="83" xfId="1" applyBorder="1" applyAlignment="1">
      <alignment horizontal="left" vertical="center"/>
    </xf>
    <xf numFmtId="179" fontId="2" fillId="0" borderId="83" xfId="1" applyNumberFormat="1" applyBorder="1">
      <alignment vertical="center"/>
    </xf>
    <xf numFmtId="0" fontId="0" fillId="0" borderId="83" xfId="0" applyBorder="1">
      <alignment vertical="center"/>
    </xf>
    <xf numFmtId="176" fontId="2" fillId="0" borderId="9" xfId="1" applyNumberFormat="1" applyBorder="1">
      <alignment vertical="center"/>
    </xf>
    <xf numFmtId="176" fontId="2" fillId="0" borderId="10" xfId="1" applyNumberFormat="1" applyBorder="1">
      <alignment vertical="center"/>
    </xf>
    <xf numFmtId="176" fontId="2" fillId="0" borderId="13" xfId="1" applyNumberFormat="1" applyBorder="1">
      <alignment vertical="center"/>
    </xf>
    <xf numFmtId="0" fontId="2" fillId="0" borderId="84" xfId="1" applyBorder="1" applyAlignment="1">
      <alignment horizontal="left" vertical="center"/>
    </xf>
    <xf numFmtId="179" fontId="2" fillId="0" borderId="84" xfId="1" applyNumberFormat="1" applyBorder="1">
      <alignment vertical="center"/>
    </xf>
    <xf numFmtId="0" fontId="9" fillId="0" borderId="0" xfId="0" applyFont="1">
      <alignment vertical="center"/>
    </xf>
    <xf numFmtId="0" fontId="2" fillId="0" borderId="85" xfId="1" applyBorder="1" applyAlignment="1">
      <alignment horizontal="distributed" vertical="center"/>
    </xf>
    <xf numFmtId="0" fontId="2" fillId="0" borderId="86" xfId="1" applyBorder="1">
      <alignment vertical="center"/>
    </xf>
    <xf numFmtId="0" fontId="2" fillId="0" borderId="87" xfId="1" applyBorder="1">
      <alignment vertical="center"/>
    </xf>
    <xf numFmtId="176" fontId="2" fillId="0" borderId="88" xfId="1" applyNumberFormat="1" applyBorder="1">
      <alignment vertical="center"/>
    </xf>
    <xf numFmtId="176" fontId="2" fillId="0" borderId="89" xfId="1" applyNumberFormat="1" applyBorder="1">
      <alignment vertical="center"/>
    </xf>
    <xf numFmtId="176" fontId="2" fillId="4" borderId="31" xfId="1" applyNumberFormat="1" applyFill="1" applyBorder="1">
      <alignment vertical="center"/>
    </xf>
    <xf numFmtId="176" fontId="2" fillId="4" borderId="32" xfId="1" applyNumberFormat="1" applyFill="1" applyBorder="1">
      <alignment vertical="center"/>
    </xf>
    <xf numFmtId="176" fontId="2" fillId="4" borderId="81" xfId="1" applyNumberFormat="1" applyFill="1" applyBorder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53" xfId="0" applyBorder="1" applyAlignment="1">
      <alignment horizontal="center" vertical="center" shrinkToFit="1"/>
    </xf>
    <xf numFmtId="0" fontId="2" fillId="0" borderId="69" xfId="1" applyBorder="1" applyAlignment="1">
      <alignment horizontal="center" vertical="center"/>
    </xf>
    <xf numFmtId="176" fontId="2" fillId="4" borderId="90" xfId="1" applyNumberFormat="1" applyFill="1" applyBorder="1">
      <alignment vertical="center"/>
    </xf>
    <xf numFmtId="176" fontId="2" fillId="4" borderId="91" xfId="1" applyNumberFormat="1" applyFill="1" applyBorder="1">
      <alignment vertical="center"/>
    </xf>
    <xf numFmtId="0" fontId="0" fillId="0" borderId="0" xfId="0" applyAlignment="1">
      <alignment horizontal="center" vertical="center"/>
    </xf>
    <xf numFmtId="176" fontId="2" fillId="3" borderId="62" xfId="1" applyNumberFormat="1" applyFill="1" applyBorder="1">
      <alignment vertical="center"/>
    </xf>
    <xf numFmtId="176" fontId="2" fillId="3" borderId="72" xfId="1" applyNumberFormat="1" applyFill="1" applyBorder="1">
      <alignment vertical="center"/>
    </xf>
    <xf numFmtId="176" fontId="2" fillId="4" borderId="0" xfId="1" applyNumberFormat="1" applyFill="1" applyAlignment="1">
      <alignment horizontal="right" vertical="center"/>
    </xf>
    <xf numFmtId="176" fontId="6" fillId="4" borderId="0" xfId="1" applyNumberFormat="1" applyFont="1" applyFill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10" fillId="0" borderId="0" xfId="0" applyFont="1" applyAlignment="1">
      <alignment vertical="center" shrinkToFit="1"/>
    </xf>
    <xf numFmtId="179" fontId="6" fillId="0" borderId="0" xfId="1" applyNumberFormat="1" applyFont="1" applyAlignment="1">
      <alignment horizontal="right" vertical="center"/>
    </xf>
    <xf numFmtId="0" fontId="2" fillId="4" borderId="0" xfId="1" applyFill="1" applyAlignment="1">
      <alignment horizontal="center" vertical="center"/>
    </xf>
    <xf numFmtId="176" fontId="2" fillId="4" borderId="0" xfId="1" applyNumberFormat="1" applyFill="1">
      <alignment vertical="center"/>
    </xf>
    <xf numFmtId="0" fontId="10" fillId="0" borderId="0" xfId="0" applyFont="1">
      <alignment vertical="center"/>
    </xf>
    <xf numFmtId="0" fontId="2" fillId="0" borderId="0" xfId="1" applyAlignment="1">
      <alignment horizontal="left" vertical="center"/>
    </xf>
    <xf numFmtId="179" fontId="2" fillId="0" borderId="0" xfId="1" applyNumberFormat="1">
      <alignment vertical="center"/>
    </xf>
    <xf numFmtId="0" fontId="11" fillId="0" borderId="0" xfId="0" applyFont="1">
      <alignment vertical="center"/>
    </xf>
    <xf numFmtId="0" fontId="5" fillId="0" borderId="0" xfId="1" applyFont="1">
      <alignment vertical="center"/>
    </xf>
    <xf numFmtId="179" fontId="12" fillId="0" borderId="0" xfId="1" applyNumberFormat="1" applyFont="1">
      <alignment vertical="center"/>
    </xf>
    <xf numFmtId="176" fontId="2" fillId="4" borderId="8" xfId="2" applyNumberFormat="1" applyFill="1" applyBorder="1" applyAlignment="1">
      <alignment horizontal="right" vertical="center"/>
    </xf>
    <xf numFmtId="176" fontId="2" fillId="4" borderId="33" xfId="2" applyNumberFormat="1" applyFill="1" applyBorder="1" applyAlignment="1">
      <alignment horizontal="right" vertical="center"/>
    </xf>
    <xf numFmtId="176" fontId="2" fillId="4" borderId="40" xfId="2" applyNumberFormat="1" applyFill="1" applyBorder="1" applyAlignment="1">
      <alignment horizontal="right" vertical="center"/>
    </xf>
    <xf numFmtId="176" fontId="2" fillId="4" borderId="42" xfId="2" applyNumberFormat="1" applyFill="1" applyBorder="1" applyAlignment="1">
      <alignment horizontal="right" vertical="center"/>
    </xf>
    <xf numFmtId="176" fontId="2" fillId="4" borderId="48" xfId="2" applyNumberFormat="1" applyFill="1" applyBorder="1" applyAlignment="1">
      <alignment horizontal="right" vertical="center"/>
    </xf>
    <xf numFmtId="176" fontId="2" fillId="4" borderId="20" xfId="2" applyNumberFormat="1" applyFill="1" applyBorder="1" applyAlignment="1">
      <alignment horizontal="right" vertical="center"/>
    </xf>
    <xf numFmtId="176" fontId="2" fillId="4" borderId="66" xfId="2" applyNumberFormat="1" applyFill="1" applyBorder="1">
      <alignment vertical="center"/>
    </xf>
    <xf numFmtId="176" fontId="2" fillId="4" borderId="67" xfId="2" applyNumberFormat="1" applyFill="1" applyBorder="1">
      <alignment vertical="center"/>
    </xf>
    <xf numFmtId="176" fontId="2" fillId="4" borderId="68" xfId="2" applyNumberFormat="1" applyFill="1" applyBorder="1">
      <alignment vertical="center"/>
    </xf>
    <xf numFmtId="176" fontId="2" fillId="4" borderId="31" xfId="2" applyNumberFormat="1" applyFill="1" applyBorder="1">
      <alignment vertical="center"/>
    </xf>
    <xf numFmtId="176" fontId="2" fillId="4" borderId="32" xfId="2" applyNumberFormat="1" applyFill="1" applyBorder="1">
      <alignment vertical="center"/>
    </xf>
    <xf numFmtId="176" fontId="2" fillId="4" borderId="27" xfId="2" applyNumberFormat="1" applyFill="1" applyBorder="1">
      <alignment vertical="center"/>
    </xf>
    <xf numFmtId="176" fontId="2" fillId="4" borderId="9" xfId="2" applyNumberFormat="1" applyFill="1" applyBorder="1">
      <alignment vertical="center"/>
    </xf>
    <xf numFmtId="176" fontId="2" fillId="4" borderId="73" xfId="2" applyNumberFormat="1" applyFill="1" applyBorder="1">
      <alignment vertical="center"/>
    </xf>
    <xf numFmtId="176" fontId="2" fillId="4" borderId="74" xfId="2" applyNumberFormat="1" applyFill="1" applyBorder="1">
      <alignment vertical="center"/>
    </xf>
    <xf numFmtId="176" fontId="2" fillId="4" borderId="36" xfId="2" applyNumberFormat="1" applyFill="1" applyBorder="1">
      <alignment vertical="center"/>
    </xf>
    <xf numFmtId="176" fontId="2" fillId="4" borderId="24" xfId="2" applyNumberFormat="1" applyFill="1" applyBorder="1">
      <alignment vertical="center"/>
    </xf>
    <xf numFmtId="176" fontId="2" fillId="4" borderId="49" xfId="2" applyNumberFormat="1" applyFill="1" applyBorder="1">
      <alignment vertical="center"/>
    </xf>
    <xf numFmtId="176" fontId="2" fillId="4" borderId="42" xfId="2" applyNumberFormat="1" applyFill="1" applyBorder="1">
      <alignment vertical="center"/>
    </xf>
    <xf numFmtId="176" fontId="2" fillId="4" borderId="37" xfId="2" applyNumberFormat="1" applyFill="1" applyBorder="1">
      <alignment vertical="center"/>
    </xf>
    <xf numFmtId="176" fontId="2" fillId="4" borderId="33" xfId="2" applyNumberFormat="1" applyFill="1" applyBorder="1">
      <alignment vertical="center"/>
    </xf>
    <xf numFmtId="176" fontId="2" fillId="4" borderId="36" xfId="1" applyNumberFormat="1" applyFill="1" applyBorder="1">
      <alignment vertical="center"/>
    </xf>
    <xf numFmtId="176" fontId="2" fillId="4" borderId="40" xfId="1" applyNumberFormat="1" applyFill="1" applyBorder="1">
      <alignment vertical="center"/>
    </xf>
    <xf numFmtId="176" fontId="2" fillId="4" borderId="24" xfId="1" applyNumberFormat="1" applyFill="1" applyBorder="1">
      <alignment vertical="center"/>
    </xf>
    <xf numFmtId="176" fontId="2" fillId="4" borderId="26" xfId="1" applyNumberFormat="1" applyFill="1" applyBorder="1">
      <alignment vertical="center"/>
    </xf>
    <xf numFmtId="176" fontId="2" fillId="4" borderId="42" xfId="1" applyNumberFormat="1" applyFill="1" applyBorder="1">
      <alignment vertical="center"/>
    </xf>
    <xf numFmtId="176" fontId="2" fillId="4" borderId="80" xfId="1" applyNumberFormat="1" applyFill="1" applyBorder="1">
      <alignment vertical="center"/>
    </xf>
    <xf numFmtId="176" fontId="2" fillId="4" borderId="51" xfId="1" applyNumberFormat="1" applyFill="1" applyBorder="1">
      <alignment vertical="center"/>
    </xf>
    <xf numFmtId="176" fontId="2" fillId="4" borderId="50" xfId="1" applyNumberFormat="1" applyFill="1" applyBorder="1">
      <alignment vertical="center"/>
    </xf>
    <xf numFmtId="176" fontId="2" fillId="4" borderId="9" xfId="1" applyNumberFormat="1" applyFill="1" applyBorder="1">
      <alignment vertical="center"/>
    </xf>
    <xf numFmtId="176" fontId="2" fillId="4" borderId="10" xfId="1" applyNumberFormat="1" applyFill="1" applyBorder="1">
      <alignment vertical="center"/>
    </xf>
    <xf numFmtId="176" fontId="2" fillId="4" borderId="13" xfId="1" applyNumberFormat="1" applyFill="1" applyBorder="1">
      <alignment vertical="center"/>
    </xf>
    <xf numFmtId="176" fontId="2" fillId="4" borderId="88" xfId="1" applyNumberFormat="1" applyFill="1" applyBorder="1">
      <alignment vertical="center"/>
    </xf>
    <xf numFmtId="176" fontId="2" fillId="4" borderId="89" xfId="1" applyNumberFormat="1" applyFill="1" applyBorder="1">
      <alignment vertical="center"/>
    </xf>
    <xf numFmtId="0" fontId="2" fillId="4" borderId="21" xfId="1" applyFill="1" applyBorder="1" applyAlignment="1">
      <alignment horizontal="distributed" vertical="center"/>
    </xf>
    <xf numFmtId="0" fontId="2" fillId="4" borderId="22" xfId="1" applyFill="1" applyBorder="1">
      <alignment vertical="center"/>
    </xf>
    <xf numFmtId="0" fontId="2" fillId="4" borderId="23" xfId="1" applyFill="1" applyBorder="1">
      <alignment vertical="center"/>
    </xf>
    <xf numFmtId="0" fontId="2" fillId="0" borderId="0" xfId="1" applyAlignment="1">
      <alignment horizontal="left" vertical="top" wrapText="1"/>
    </xf>
    <xf numFmtId="0" fontId="0" fillId="0" borderId="0" xfId="0" applyAlignment="1">
      <alignment vertical="top"/>
    </xf>
    <xf numFmtId="176" fontId="6" fillId="4" borderId="0" xfId="1" applyNumberFormat="1" applyFont="1" applyFill="1" applyAlignment="1">
      <alignment horizontal="right" vertical="center"/>
    </xf>
  </cellXfs>
  <cellStyles count="3">
    <cellStyle name="桁区切り 2" xfId="2" xr:uid="{F4EBFF84-F95E-435C-B20D-7C0138781CDD}"/>
    <cellStyle name="標準" xfId="0" builtinId="0"/>
    <cellStyle name="標準 2" xfId="1" xr:uid="{24052987-6E63-46DF-96C8-1F334A48D4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180974</xdr:colOff>
      <xdr:row>43</xdr:row>
      <xdr:rowOff>142875</xdr:rowOff>
    </xdr:from>
    <xdr:to>
      <xdr:col>12</xdr:col>
      <xdr:colOff>123824</xdr:colOff>
      <xdr:row>44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004A0B-6439-42C0-9D75-09FC824A054E}"/>
            </a:ext>
          </a:extLst>
        </xdr:cNvPr>
        <xdr:cNvSpPr txBox="1"/>
      </xdr:nvSpPr>
      <xdr:spPr>
        <a:xfrm>
          <a:off x="3908424" y="11322050"/>
          <a:ext cx="7715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+mn-ea"/>
              <a:ea typeface="+mn-ea"/>
            </a:rPr>
            <a:t>15</a:t>
          </a:r>
          <a:r>
            <a:rPr kumimoji="1" lang="ja-JP" altLang="en-US" sz="1100">
              <a:latin typeface="+mn-ea"/>
              <a:ea typeface="+mn-ea"/>
            </a:rPr>
            <a:t>円</a:t>
          </a:r>
          <a:r>
            <a:rPr kumimoji="1" lang="en-US" altLang="ja-JP" sz="1100"/>
            <a:t>×</a:t>
          </a:r>
          <a:endParaRPr kumimoji="1" lang="ja-JP" altLang="en-US" sz="1100"/>
        </a:p>
      </xdr:txBody>
    </xdr:sp>
    <xdr:clientData/>
  </xdr:twoCellAnchor>
  <xdr:twoCellAnchor>
    <xdr:from>
      <xdr:col>16</xdr:col>
      <xdr:colOff>95250</xdr:colOff>
      <xdr:row>43</xdr:row>
      <xdr:rowOff>152400</xdr:rowOff>
    </xdr:from>
    <xdr:to>
      <xdr:col>17</xdr:col>
      <xdr:colOff>581025</xdr:colOff>
      <xdr:row>44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411D5A-CB2E-4447-9F98-055EDBFA3D4A}"/>
            </a:ext>
          </a:extLst>
        </xdr:cNvPr>
        <xdr:cNvSpPr txBox="1"/>
      </xdr:nvSpPr>
      <xdr:spPr>
        <a:xfrm>
          <a:off x="6705600" y="11334750"/>
          <a:ext cx="1225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n-ea"/>
              <a:ea typeface="+mn-ea"/>
            </a:rPr>
            <a:t>＋</a:t>
          </a:r>
          <a:r>
            <a:rPr kumimoji="1" lang="en-US" altLang="ja-JP" sz="1100">
              <a:latin typeface="+mn-ea"/>
              <a:ea typeface="+mn-ea"/>
            </a:rPr>
            <a:t>19,100,000</a:t>
          </a:r>
          <a:r>
            <a:rPr kumimoji="1" lang="ja-JP" altLang="en-US" sz="1100">
              <a:latin typeface="+mn-ea"/>
              <a:ea typeface="+mn-ea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D399E-F45E-4B01-BEA8-FEE73A47918C}">
  <sheetPr>
    <pageSetUpPr fitToPage="1"/>
  </sheetPr>
  <dimension ref="A1:T55"/>
  <sheetViews>
    <sheetView tabSelected="1" view="pageBreakPreview" topLeftCell="A23" zoomScale="175" zoomScaleNormal="100" zoomScaleSheetLayoutView="175" workbookViewId="0">
      <selection activeCell="G37" sqref="G37"/>
    </sheetView>
  </sheetViews>
  <sheetFormatPr defaultColWidth="9" defaultRowHeight="13" x14ac:dyDescent="0.2"/>
  <cols>
    <col min="1" max="1" width="3" customWidth="1"/>
    <col min="2" max="6" width="3.6328125" customWidth="1"/>
    <col min="7" max="9" width="10.6328125" customWidth="1"/>
    <col min="10" max="10" width="3.6328125" customWidth="1"/>
    <col min="11" max="14" width="4.08984375" customWidth="1"/>
    <col min="15" max="17" width="10.6328125" customWidth="1"/>
    <col min="18" max="18" width="9.6328125" bestFit="1" customWidth="1"/>
    <col min="19" max="19" width="9.26953125" customWidth="1"/>
    <col min="20" max="20" width="10.26953125" bestFit="1" customWidth="1"/>
    <col min="21" max="21" width="8" customWidth="1"/>
  </cols>
  <sheetData>
    <row r="1" spans="1:19" ht="19" x14ac:dyDescent="0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2.7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1.75" customHeight="1" x14ac:dyDescent="0.2">
      <c r="B3" s="3" t="s">
        <v>1</v>
      </c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6"/>
      <c r="R3" s="7"/>
      <c r="S3" s="7"/>
    </row>
    <row r="4" spans="1:19" ht="13.5" customHeight="1" thickBot="1" x14ac:dyDescent="0.25">
      <c r="C4" s="4"/>
      <c r="D4" s="4"/>
      <c r="E4" s="4"/>
      <c r="F4" s="4"/>
      <c r="G4" s="5"/>
      <c r="H4" s="5"/>
      <c r="I4" s="5"/>
      <c r="J4" s="5"/>
      <c r="K4" s="5"/>
      <c r="L4" s="5"/>
      <c r="M4" s="5"/>
      <c r="N4" s="5"/>
      <c r="P4" s="8"/>
      <c r="Q4" s="9" t="s">
        <v>2</v>
      </c>
    </row>
    <row r="5" spans="1:19" ht="9.75" customHeight="1" x14ac:dyDescent="0.2">
      <c r="A5" s="10"/>
      <c r="B5" s="11"/>
      <c r="C5" s="11"/>
      <c r="D5" s="11"/>
      <c r="E5" s="12" t="s">
        <v>3</v>
      </c>
      <c r="F5" s="13"/>
      <c r="G5" s="14" t="s">
        <v>4</v>
      </c>
      <c r="H5" s="15" t="s">
        <v>5</v>
      </c>
      <c r="I5" s="16" t="s">
        <v>6</v>
      </c>
      <c r="J5" s="17"/>
      <c r="K5" s="11"/>
      <c r="L5" s="11"/>
      <c r="M5" s="12" t="s">
        <v>3</v>
      </c>
      <c r="N5" s="13"/>
      <c r="O5" s="14" t="s">
        <v>4</v>
      </c>
      <c r="P5" s="15" t="s">
        <v>5</v>
      </c>
      <c r="Q5" s="18" t="s">
        <v>7</v>
      </c>
    </row>
    <row r="6" spans="1:19" ht="9.75" customHeight="1" x14ac:dyDescent="0.2">
      <c r="A6" s="10"/>
      <c r="B6" s="19"/>
      <c r="C6" s="19"/>
      <c r="D6" s="19"/>
      <c r="E6" s="20"/>
      <c r="F6" s="21"/>
      <c r="G6" s="22"/>
      <c r="H6" s="23"/>
      <c r="I6" s="24"/>
      <c r="J6" s="25"/>
      <c r="K6" s="19"/>
      <c r="L6" s="19"/>
      <c r="M6" s="20"/>
      <c r="N6" s="21"/>
      <c r="O6" s="22"/>
      <c r="P6" s="23"/>
      <c r="Q6" s="26"/>
    </row>
    <row r="7" spans="1:19" ht="9.75" customHeight="1" x14ac:dyDescent="0.2">
      <c r="A7" s="10"/>
      <c r="B7" s="19"/>
      <c r="C7" s="19"/>
      <c r="D7" s="19"/>
      <c r="E7" s="19"/>
      <c r="F7" s="27"/>
      <c r="G7" s="22"/>
      <c r="H7" s="23"/>
      <c r="I7" s="24"/>
      <c r="J7" s="25"/>
      <c r="K7" s="19"/>
      <c r="L7" s="19"/>
      <c r="M7" s="19"/>
      <c r="N7" s="27"/>
      <c r="O7" s="22"/>
      <c r="P7" s="23"/>
      <c r="Q7" s="26"/>
    </row>
    <row r="8" spans="1:19" ht="9.75" customHeight="1" x14ac:dyDescent="0.2">
      <c r="A8" s="10"/>
      <c r="B8" s="28" t="s">
        <v>8</v>
      </c>
      <c r="C8" s="29"/>
      <c r="D8" s="29"/>
      <c r="E8" s="19"/>
      <c r="F8" s="27"/>
      <c r="G8" s="22"/>
      <c r="H8" s="23"/>
      <c r="I8" s="24"/>
      <c r="J8" s="30" t="s">
        <v>8</v>
      </c>
      <c r="K8" s="29"/>
      <c r="L8" s="29"/>
      <c r="M8" s="19"/>
      <c r="N8" s="27"/>
      <c r="O8" s="22"/>
      <c r="P8" s="23"/>
      <c r="Q8" s="26"/>
    </row>
    <row r="9" spans="1:19" ht="9.75" customHeight="1" thickBot="1" x14ac:dyDescent="0.25">
      <c r="A9" s="10"/>
      <c r="B9" s="31"/>
      <c r="C9" s="31"/>
      <c r="D9" s="31"/>
      <c r="E9" s="32"/>
      <c r="F9" s="33"/>
      <c r="G9" s="34"/>
      <c r="H9" s="35"/>
      <c r="I9" s="36"/>
      <c r="J9" s="37"/>
      <c r="K9" s="31"/>
      <c r="L9" s="31"/>
      <c r="M9" s="32"/>
      <c r="N9" s="33"/>
      <c r="O9" s="34"/>
      <c r="P9" s="35"/>
      <c r="Q9" s="38"/>
    </row>
    <row r="10" spans="1:19" ht="22.5" customHeight="1" x14ac:dyDescent="0.2">
      <c r="A10" s="10"/>
      <c r="B10" s="39" t="s">
        <v>9</v>
      </c>
      <c r="C10" s="40"/>
      <c r="D10" s="40"/>
      <c r="E10" s="40"/>
      <c r="F10" s="41"/>
      <c r="G10" s="42">
        <v>104697</v>
      </c>
      <c r="H10" s="43">
        <v>122178</v>
      </c>
      <c r="I10" s="44">
        <f>SUM(G10:H10)</f>
        <v>226875</v>
      </c>
      <c r="J10" s="45" t="s">
        <v>10</v>
      </c>
      <c r="K10" s="46"/>
      <c r="L10" s="46"/>
      <c r="M10" s="46"/>
      <c r="N10" s="47"/>
      <c r="O10" s="48">
        <v>62456</v>
      </c>
      <c r="P10" s="49">
        <v>74849</v>
      </c>
      <c r="Q10" s="50">
        <f t="shared" ref="Q10:Q31" si="0">SUM(O10:P10)</f>
        <v>137305</v>
      </c>
    </row>
    <row r="11" spans="1:19" ht="22.5" customHeight="1" thickBot="1" x14ac:dyDescent="0.25">
      <c r="A11" s="10"/>
      <c r="B11" s="51" t="s">
        <v>11</v>
      </c>
      <c r="C11" s="52"/>
      <c r="D11" s="52"/>
      <c r="E11" s="52"/>
      <c r="F11" s="53"/>
      <c r="G11" s="54">
        <v>21763</v>
      </c>
      <c r="H11" s="55">
        <v>22920</v>
      </c>
      <c r="I11" s="56">
        <f>SUM(G11:H11)</f>
        <v>44683</v>
      </c>
      <c r="J11" s="57" t="s">
        <v>12</v>
      </c>
      <c r="K11" s="58"/>
      <c r="L11" s="58"/>
      <c r="M11" s="58"/>
      <c r="N11" s="59"/>
      <c r="O11" s="60">
        <v>12155</v>
      </c>
      <c r="P11" s="61">
        <v>14082</v>
      </c>
      <c r="Q11" s="62">
        <f t="shared" si="0"/>
        <v>26237</v>
      </c>
    </row>
    <row r="12" spans="1:19" ht="22.5" customHeight="1" thickBot="1" x14ac:dyDescent="0.25">
      <c r="A12" s="10"/>
      <c r="B12" s="63" t="s">
        <v>13</v>
      </c>
      <c r="C12" s="63"/>
      <c r="D12" s="63"/>
      <c r="E12" s="63"/>
      <c r="F12" s="64"/>
      <c r="G12" s="65">
        <f>SUM(G10:G11)</f>
        <v>126460</v>
      </c>
      <c r="H12" s="65">
        <f>SUM(H10:H11)</f>
        <v>145098</v>
      </c>
      <c r="I12" s="65">
        <f>SUM(I10:I11)</f>
        <v>271558</v>
      </c>
      <c r="J12" s="57" t="s">
        <v>14</v>
      </c>
      <c r="K12" s="58"/>
      <c r="L12" s="58"/>
      <c r="M12" s="58"/>
      <c r="N12" s="59"/>
      <c r="O12" s="60">
        <v>19608</v>
      </c>
      <c r="P12" s="61">
        <v>23767</v>
      </c>
      <c r="Q12" s="62">
        <f t="shared" si="0"/>
        <v>43375</v>
      </c>
    </row>
    <row r="13" spans="1:19" ht="22.5" customHeight="1" x14ac:dyDescent="0.2">
      <c r="A13" s="10"/>
      <c r="B13" s="39" t="s">
        <v>15</v>
      </c>
      <c r="C13" s="40"/>
      <c r="D13" s="40"/>
      <c r="E13" s="40"/>
      <c r="F13" s="41"/>
      <c r="G13" s="42">
        <v>4047</v>
      </c>
      <c r="H13" s="43">
        <v>4447</v>
      </c>
      <c r="I13" s="44">
        <f>SUM(G13:H13)</f>
        <v>8494</v>
      </c>
      <c r="J13" s="57" t="s">
        <v>16</v>
      </c>
      <c r="K13" s="58"/>
      <c r="L13" s="58"/>
      <c r="M13" s="58"/>
      <c r="N13" s="59"/>
      <c r="O13" s="60">
        <v>11684</v>
      </c>
      <c r="P13" s="61">
        <v>13411</v>
      </c>
      <c r="Q13" s="62">
        <f t="shared" si="0"/>
        <v>25095</v>
      </c>
    </row>
    <row r="14" spans="1:19" ht="22.5" customHeight="1" thickBot="1" x14ac:dyDescent="0.25">
      <c r="A14" s="10"/>
      <c r="B14" s="57" t="s">
        <v>17</v>
      </c>
      <c r="C14" s="58"/>
      <c r="D14" s="58"/>
      <c r="E14" s="58"/>
      <c r="F14" s="59"/>
      <c r="G14" s="66">
        <v>900</v>
      </c>
      <c r="H14" s="67">
        <v>1004</v>
      </c>
      <c r="I14" s="56">
        <f t="shared" ref="I14:I45" si="1">SUM(G14:H14)</f>
        <v>1904</v>
      </c>
      <c r="J14" s="57" t="s">
        <v>18</v>
      </c>
      <c r="K14" s="58"/>
      <c r="L14" s="58"/>
      <c r="M14" s="58"/>
      <c r="N14" s="59"/>
      <c r="O14" s="60">
        <v>11678</v>
      </c>
      <c r="P14" s="61">
        <v>13362</v>
      </c>
      <c r="Q14" s="62">
        <f t="shared" si="0"/>
        <v>25040</v>
      </c>
    </row>
    <row r="15" spans="1:19" ht="22.5" customHeight="1" thickBot="1" x14ac:dyDescent="0.25">
      <c r="A15" s="10"/>
      <c r="B15" s="57" t="s">
        <v>19</v>
      </c>
      <c r="C15" s="58"/>
      <c r="D15" s="58"/>
      <c r="E15" s="58"/>
      <c r="F15" s="59"/>
      <c r="G15" s="66">
        <v>1015</v>
      </c>
      <c r="H15" s="68">
        <v>1094</v>
      </c>
      <c r="I15" s="56">
        <f t="shared" si="1"/>
        <v>2109</v>
      </c>
      <c r="J15" s="69" t="s">
        <v>20</v>
      </c>
      <c r="K15" s="63"/>
      <c r="L15" s="63"/>
      <c r="M15" s="63"/>
      <c r="N15" s="64"/>
      <c r="O15" s="70">
        <f>SUM(O10:O14)</f>
        <v>117581</v>
      </c>
      <c r="P15" s="70">
        <f>SUM(P10:P14)</f>
        <v>139471</v>
      </c>
      <c r="Q15" s="71">
        <f t="shared" si="0"/>
        <v>257052</v>
      </c>
    </row>
    <row r="16" spans="1:19" ht="22.5" customHeight="1" thickBot="1" x14ac:dyDescent="0.25">
      <c r="A16" s="10"/>
      <c r="B16" s="51" t="s">
        <v>21</v>
      </c>
      <c r="C16" s="52"/>
      <c r="D16" s="52"/>
      <c r="E16" s="52"/>
      <c r="F16" s="53"/>
      <c r="G16" s="54">
        <v>2145</v>
      </c>
      <c r="H16" s="72">
        <v>2359</v>
      </c>
      <c r="I16" s="73">
        <f t="shared" si="1"/>
        <v>4504</v>
      </c>
      <c r="J16" s="39" t="s">
        <v>22</v>
      </c>
      <c r="K16" s="40"/>
      <c r="L16" s="40"/>
      <c r="M16" s="40"/>
      <c r="N16" s="41"/>
      <c r="O16" s="74">
        <v>3533</v>
      </c>
      <c r="P16" s="75">
        <v>4022</v>
      </c>
      <c r="Q16" s="76">
        <f t="shared" si="0"/>
        <v>7555</v>
      </c>
    </row>
    <row r="17" spans="1:19" ht="22.5" customHeight="1" thickBot="1" x14ac:dyDescent="0.25">
      <c r="A17" s="10"/>
      <c r="B17" s="63" t="s">
        <v>23</v>
      </c>
      <c r="C17" s="63"/>
      <c r="D17" s="63"/>
      <c r="E17" s="63"/>
      <c r="F17" s="64"/>
      <c r="G17" s="65">
        <f>SUM(G13:G16)</f>
        <v>8107</v>
      </c>
      <c r="H17" s="65">
        <f>SUM(H13:H16)</f>
        <v>8904</v>
      </c>
      <c r="I17" s="65">
        <f>SUM(G17:H17)</f>
        <v>17011</v>
      </c>
      <c r="J17" s="77" t="s">
        <v>24</v>
      </c>
      <c r="K17" s="78"/>
      <c r="L17" s="78"/>
      <c r="M17" s="78"/>
      <c r="N17" s="79"/>
      <c r="O17" s="80">
        <v>2881</v>
      </c>
      <c r="P17" s="81">
        <v>3227</v>
      </c>
      <c r="Q17" s="82">
        <f t="shared" si="0"/>
        <v>6108</v>
      </c>
    </row>
    <row r="18" spans="1:19" ht="22.5" customHeight="1" thickBot="1" x14ac:dyDescent="0.25">
      <c r="A18" s="10"/>
      <c r="B18" s="39" t="s">
        <v>25</v>
      </c>
      <c r="C18" s="40"/>
      <c r="D18" s="40"/>
      <c r="E18" s="40"/>
      <c r="F18" s="41"/>
      <c r="G18" s="42">
        <v>4793</v>
      </c>
      <c r="H18" s="83">
        <v>5444</v>
      </c>
      <c r="I18" s="44">
        <f>SUM(G18:H18)</f>
        <v>10237</v>
      </c>
      <c r="J18" s="69" t="s">
        <v>26</v>
      </c>
      <c r="K18" s="63"/>
      <c r="L18" s="63"/>
      <c r="M18" s="63"/>
      <c r="N18" s="64"/>
      <c r="O18" s="70">
        <f>SUM(O16:O17)</f>
        <v>6414</v>
      </c>
      <c r="P18" s="70">
        <f>SUM(P16:P17)</f>
        <v>7249</v>
      </c>
      <c r="Q18" s="71">
        <f t="shared" si="0"/>
        <v>13663</v>
      </c>
    </row>
    <row r="19" spans="1:19" ht="22.5" customHeight="1" thickBot="1" x14ac:dyDescent="0.25">
      <c r="A19" s="10"/>
      <c r="B19" s="57" t="s">
        <v>27</v>
      </c>
      <c r="C19" s="58"/>
      <c r="D19" s="58"/>
      <c r="E19" s="58"/>
      <c r="F19" s="59"/>
      <c r="G19" s="66">
        <v>1742</v>
      </c>
      <c r="H19" s="67">
        <v>1728</v>
      </c>
      <c r="I19" s="56">
        <f t="shared" si="1"/>
        <v>3470</v>
      </c>
      <c r="J19" s="84" t="s">
        <v>28</v>
      </c>
      <c r="K19" s="85"/>
      <c r="L19" s="85"/>
      <c r="M19" s="85"/>
      <c r="N19" s="86"/>
      <c r="O19" s="87">
        <v>479</v>
      </c>
      <c r="P19" s="88">
        <v>530</v>
      </c>
      <c r="Q19" s="89">
        <f t="shared" si="0"/>
        <v>1009</v>
      </c>
    </row>
    <row r="20" spans="1:19" ht="22.5" customHeight="1" thickBot="1" x14ac:dyDescent="0.25">
      <c r="A20" s="10"/>
      <c r="B20" s="51" t="s">
        <v>29</v>
      </c>
      <c r="C20" s="52"/>
      <c r="D20" s="52"/>
      <c r="E20" s="52"/>
      <c r="F20" s="53"/>
      <c r="G20" s="54">
        <v>4658</v>
      </c>
      <c r="H20" s="72">
        <v>3673</v>
      </c>
      <c r="I20" s="56">
        <f t="shared" si="1"/>
        <v>8331</v>
      </c>
      <c r="J20" s="69" t="s">
        <v>30</v>
      </c>
      <c r="K20" s="63"/>
      <c r="L20" s="63"/>
      <c r="M20" s="63"/>
      <c r="N20" s="64"/>
      <c r="O20" s="70">
        <f>O19</f>
        <v>479</v>
      </c>
      <c r="P20" s="70">
        <f>P19</f>
        <v>530</v>
      </c>
      <c r="Q20" s="71">
        <f t="shared" si="0"/>
        <v>1009</v>
      </c>
    </row>
    <row r="21" spans="1:19" ht="22.5" customHeight="1" thickBot="1" x14ac:dyDescent="0.25">
      <c r="A21" s="10"/>
      <c r="B21" s="63" t="s">
        <v>31</v>
      </c>
      <c r="C21" s="63"/>
      <c r="D21" s="63"/>
      <c r="E21" s="63"/>
      <c r="F21" s="64"/>
      <c r="G21" s="65">
        <f>SUM(G18:G20)</f>
        <v>11193</v>
      </c>
      <c r="H21" s="65">
        <f>SUM(H18:H20)</f>
        <v>10845</v>
      </c>
      <c r="I21" s="65">
        <f t="shared" si="1"/>
        <v>22038</v>
      </c>
      <c r="J21" s="39" t="s">
        <v>32</v>
      </c>
      <c r="K21" s="40"/>
      <c r="L21" s="40"/>
      <c r="M21" s="40"/>
      <c r="N21" s="41"/>
      <c r="O21" s="74">
        <v>5628</v>
      </c>
      <c r="P21" s="75">
        <v>6511</v>
      </c>
      <c r="Q21" s="76">
        <f t="shared" si="0"/>
        <v>12139</v>
      </c>
    </row>
    <row r="22" spans="1:19" ht="22.5" customHeight="1" x14ac:dyDescent="0.2">
      <c r="A22" s="10"/>
      <c r="B22" s="39" t="s">
        <v>33</v>
      </c>
      <c r="C22" s="40"/>
      <c r="D22" s="40"/>
      <c r="E22" s="40"/>
      <c r="F22" s="41"/>
      <c r="G22" s="90">
        <v>2065</v>
      </c>
      <c r="H22" s="91">
        <v>1974</v>
      </c>
      <c r="I22" s="91">
        <f>SUM(G22:H22)</f>
        <v>4039</v>
      </c>
      <c r="J22" s="57" t="s">
        <v>34</v>
      </c>
      <c r="K22" s="58"/>
      <c r="L22" s="58"/>
      <c r="M22" s="58"/>
      <c r="N22" s="59"/>
      <c r="O22" s="60">
        <v>3344</v>
      </c>
      <c r="P22" s="61">
        <v>3988</v>
      </c>
      <c r="Q22" s="62">
        <f t="shared" si="0"/>
        <v>7332</v>
      </c>
      <c r="R22" s="5"/>
    </row>
    <row r="23" spans="1:19" ht="22.5" customHeight="1" thickBot="1" x14ac:dyDescent="0.25">
      <c r="A23" s="10"/>
      <c r="B23" s="57" t="s">
        <v>35</v>
      </c>
      <c r="C23" s="58"/>
      <c r="D23" s="58"/>
      <c r="E23" s="58"/>
      <c r="F23" s="59"/>
      <c r="G23" s="92">
        <v>2539</v>
      </c>
      <c r="H23" s="93">
        <v>2275</v>
      </c>
      <c r="I23" s="94">
        <f t="shared" si="1"/>
        <v>4814</v>
      </c>
      <c r="J23" s="95" t="s">
        <v>36</v>
      </c>
      <c r="K23" s="96"/>
      <c r="L23" s="96"/>
      <c r="M23" s="96"/>
      <c r="N23" s="97"/>
      <c r="O23" s="98">
        <v>2915</v>
      </c>
      <c r="P23" s="99">
        <v>3277</v>
      </c>
      <c r="Q23" s="62">
        <f t="shared" si="0"/>
        <v>6192</v>
      </c>
      <c r="R23" s="5"/>
    </row>
    <row r="24" spans="1:19" ht="22.5" customHeight="1" thickBot="1" x14ac:dyDescent="0.25">
      <c r="A24" s="10"/>
      <c r="B24" s="57" t="s">
        <v>37</v>
      </c>
      <c r="C24" s="58"/>
      <c r="D24" s="58"/>
      <c r="E24" s="58"/>
      <c r="F24" s="59"/>
      <c r="G24" s="92">
        <v>671</v>
      </c>
      <c r="H24" s="100">
        <v>723</v>
      </c>
      <c r="I24" s="94">
        <f t="shared" si="1"/>
        <v>1394</v>
      </c>
      <c r="J24" s="69" t="s">
        <v>38</v>
      </c>
      <c r="K24" s="63"/>
      <c r="L24" s="63"/>
      <c r="M24" s="63"/>
      <c r="N24" s="64"/>
      <c r="O24" s="101">
        <f>SUM(O21:O23)</f>
        <v>11887</v>
      </c>
      <c r="P24" s="101">
        <f>SUM(P21:P23)</f>
        <v>13776</v>
      </c>
      <c r="Q24" s="102">
        <f t="shared" si="0"/>
        <v>25663</v>
      </c>
      <c r="R24" s="103"/>
    </row>
    <row r="25" spans="1:19" ht="22.5" customHeight="1" thickBot="1" x14ac:dyDescent="0.25">
      <c r="A25" s="10"/>
      <c r="B25" s="51" t="s">
        <v>39</v>
      </c>
      <c r="C25" s="52"/>
      <c r="D25" s="52"/>
      <c r="E25" s="52"/>
      <c r="F25" s="53"/>
      <c r="G25" s="104">
        <v>746</v>
      </c>
      <c r="H25" s="105">
        <v>701</v>
      </c>
      <c r="I25" s="94">
        <f t="shared" si="1"/>
        <v>1447</v>
      </c>
      <c r="J25" s="39" t="s">
        <v>40</v>
      </c>
      <c r="K25" s="40"/>
      <c r="L25" s="40"/>
      <c r="M25" s="40"/>
      <c r="N25" s="41"/>
      <c r="O25" s="74">
        <v>4813</v>
      </c>
      <c r="P25" s="75">
        <v>5772</v>
      </c>
      <c r="Q25" s="76">
        <f t="shared" si="0"/>
        <v>10585</v>
      </c>
      <c r="R25" s="5"/>
    </row>
    <row r="26" spans="1:19" ht="22.5" customHeight="1" thickBot="1" x14ac:dyDescent="0.25">
      <c r="A26" s="10"/>
      <c r="B26" s="63" t="s">
        <v>41</v>
      </c>
      <c r="C26" s="63"/>
      <c r="D26" s="63"/>
      <c r="E26" s="63"/>
      <c r="F26" s="64"/>
      <c r="G26" s="106">
        <f>SUM(G22:G25)</f>
        <v>6021</v>
      </c>
      <c r="H26" s="106">
        <f>SUM(H22:H25)</f>
        <v>5673</v>
      </c>
      <c r="I26" s="106">
        <f>SUM(G26:H26)</f>
        <v>11694</v>
      </c>
      <c r="J26" s="57" t="s">
        <v>42</v>
      </c>
      <c r="K26" s="58"/>
      <c r="L26" s="58"/>
      <c r="M26" s="58"/>
      <c r="N26" s="59"/>
      <c r="O26" s="60">
        <v>4607</v>
      </c>
      <c r="P26" s="61">
        <v>5330</v>
      </c>
      <c r="Q26" s="62">
        <f t="shared" si="0"/>
        <v>9937</v>
      </c>
      <c r="R26" s="5"/>
    </row>
    <row r="27" spans="1:19" ht="22.5" customHeight="1" thickBot="1" x14ac:dyDescent="0.25">
      <c r="A27" s="10"/>
      <c r="B27" s="107" t="s">
        <v>43</v>
      </c>
      <c r="C27" s="107"/>
      <c r="D27" s="107"/>
      <c r="E27" s="107"/>
      <c r="F27" s="108"/>
      <c r="G27" s="109">
        <f>SUM(G17,G21,G26)</f>
        <v>25321</v>
      </c>
      <c r="H27" s="109">
        <f>SUM(H17,H21,H26)</f>
        <v>25422</v>
      </c>
      <c r="I27" s="109">
        <f>SUM(G27:H27)</f>
        <v>50743</v>
      </c>
      <c r="J27" s="95" t="s">
        <v>44</v>
      </c>
      <c r="K27" s="96"/>
      <c r="L27" s="96"/>
      <c r="M27" s="96"/>
      <c r="N27" s="97"/>
      <c r="O27" s="98">
        <v>3872</v>
      </c>
      <c r="P27" s="99">
        <v>4424</v>
      </c>
      <c r="Q27" s="62">
        <f t="shared" si="0"/>
        <v>8296</v>
      </c>
    </row>
    <row r="28" spans="1:19" ht="22.5" customHeight="1" thickTop="1" thickBot="1" x14ac:dyDescent="0.25">
      <c r="A28" s="10"/>
      <c r="B28" s="110" t="s">
        <v>45</v>
      </c>
      <c r="C28" s="111"/>
      <c r="D28" s="111"/>
      <c r="E28" s="111"/>
      <c r="F28" s="112"/>
      <c r="G28" s="113">
        <f>SUM(G12,G27)</f>
        <v>151781</v>
      </c>
      <c r="H28" s="113">
        <f>SUM(H12,H27)</f>
        <v>170520</v>
      </c>
      <c r="I28" s="113">
        <f>SUM(G28:H28)</f>
        <v>322301</v>
      </c>
      <c r="J28" s="114" t="s">
        <v>46</v>
      </c>
      <c r="K28" s="115"/>
      <c r="L28" s="115"/>
      <c r="M28" s="115"/>
      <c r="N28" s="116"/>
      <c r="O28" s="117">
        <f>SUM(O25:O27)</f>
        <v>13292</v>
      </c>
      <c r="P28" s="117">
        <f>SUM(P25:P27)</f>
        <v>15526</v>
      </c>
      <c r="Q28" s="118">
        <f t="shared" si="0"/>
        <v>28818</v>
      </c>
    </row>
    <row r="29" spans="1:19" ht="22.5" customHeight="1" thickTop="1" thickBot="1" x14ac:dyDescent="0.25">
      <c r="A29" s="10"/>
      <c r="B29" s="119" t="s">
        <v>47</v>
      </c>
      <c r="C29" s="120"/>
      <c r="D29" s="120"/>
      <c r="E29" s="120"/>
      <c r="F29" s="121"/>
      <c r="G29" s="122">
        <v>86562</v>
      </c>
      <c r="H29" s="123">
        <v>96532</v>
      </c>
      <c r="I29" s="124">
        <f>SUM(G29:H29)</f>
        <v>183094</v>
      </c>
      <c r="J29" s="125" t="s">
        <v>48</v>
      </c>
      <c r="K29" s="126"/>
      <c r="L29" s="126"/>
      <c r="M29" s="126"/>
      <c r="N29" s="127"/>
      <c r="O29" s="128">
        <f>SUM(O18,O20,O24,O28)</f>
        <v>32072</v>
      </c>
      <c r="P29" s="128">
        <f>SUM(P18,P20,P24,P28)</f>
        <v>37081</v>
      </c>
      <c r="Q29" s="129">
        <f t="shared" si="0"/>
        <v>69153</v>
      </c>
    </row>
    <row r="30" spans="1:19" ht="22.5" customHeight="1" thickTop="1" thickBot="1" x14ac:dyDescent="0.25">
      <c r="A30" s="10"/>
      <c r="B30" s="57" t="s">
        <v>49</v>
      </c>
      <c r="C30" s="58"/>
      <c r="D30" s="58"/>
      <c r="E30" s="58"/>
      <c r="F30" s="59"/>
      <c r="G30" s="66">
        <v>23354</v>
      </c>
      <c r="H30" s="68">
        <v>25875</v>
      </c>
      <c r="I30" s="56">
        <f t="shared" si="1"/>
        <v>49229</v>
      </c>
      <c r="J30" s="110" t="s">
        <v>50</v>
      </c>
      <c r="K30" s="111"/>
      <c r="L30" s="111"/>
      <c r="M30" s="111"/>
      <c r="N30" s="112"/>
      <c r="O30" s="130">
        <f>SUM(O15,O29)</f>
        <v>149653</v>
      </c>
      <c r="P30" s="130">
        <f>SUM(P15,P29)</f>
        <v>176552</v>
      </c>
      <c r="Q30" s="131">
        <f t="shared" si="0"/>
        <v>326205</v>
      </c>
    </row>
    <row r="31" spans="1:19" ht="22.5" customHeight="1" thickTop="1" thickBot="1" x14ac:dyDescent="0.25">
      <c r="A31" s="10"/>
      <c r="B31" s="132" t="s">
        <v>51</v>
      </c>
      <c r="C31" s="85"/>
      <c r="D31" s="85"/>
      <c r="E31" s="85"/>
      <c r="F31" s="86"/>
      <c r="G31" s="133">
        <v>15435</v>
      </c>
      <c r="H31" s="134">
        <v>15659</v>
      </c>
      <c r="I31" s="135">
        <f t="shared" ref="I31:I38" si="2">SUM(G31:H31)</f>
        <v>31094</v>
      </c>
      <c r="J31" s="136" t="s">
        <v>52</v>
      </c>
      <c r="K31" s="137"/>
      <c r="L31" s="137"/>
      <c r="M31" s="137"/>
      <c r="N31" s="138"/>
      <c r="O31" s="139">
        <f>SUM(G28,G46,O30)</f>
        <v>478409</v>
      </c>
      <c r="P31" s="139">
        <f>SUM(H28,H46,P30)</f>
        <v>540559</v>
      </c>
      <c r="Q31" s="140">
        <f t="shared" si="0"/>
        <v>1018968</v>
      </c>
      <c r="R31" s="141" t="s">
        <v>53</v>
      </c>
    </row>
    <row r="32" spans="1:19" ht="22.5" customHeight="1" thickTop="1" thickBot="1" x14ac:dyDescent="0.25">
      <c r="A32" s="10"/>
      <c r="B32" s="69" t="s">
        <v>20</v>
      </c>
      <c r="C32" s="63"/>
      <c r="D32" s="63"/>
      <c r="E32" s="63"/>
      <c r="F32" s="64"/>
      <c r="G32" s="65">
        <f>SUM(G29:G31)</f>
        <v>125351</v>
      </c>
      <c r="H32" s="65">
        <f>SUM(H29:H31)</f>
        <v>138066</v>
      </c>
      <c r="I32" s="65">
        <f t="shared" si="2"/>
        <v>263417</v>
      </c>
      <c r="J32" s="142" t="s">
        <v>54</v>
      </c>
      <c r="K32" s="143"/>
      <c r="L32" s="143"/>
      <c r="M32" s="143"/>
      <c r="N32" s="144"/>
      <c r="O32" s="145">
        <v>485375</v>
      </c>
      <c r="P32" s="145">
        <v>547907</v>
      </c>
      <c r="Q32" s="146">
        <v>1033282</v>
      </c>
      <c r="R32" s="147">
        <f>Q31-Q32</f>
        <v>-14314</v>
      </c>
      <c r="S32" t="s">
        <v>55</v>
      </c>
    </row>
    <row r="33" spans="1:20" ht="22.5" customHeight="1" thickTop="1" thickBot="1" x14ac:dyDescent="0.25">
      <c r="A33" s="10"/>
      <c r="B33" s="39" t="s">
        <v>56</v>
      </c>
      <c r="C33" s="40"/>
      <c r="D33" s="40"/>
      <c r="E33" s="40"/>
      <c r="F33" s="41"/>
      <c r="G33" s="42">
        <v>5781</v>
      </c>
      <c r="H33" s="83">
        <v>6339</v>
      </c>
      <c r="I33" s="148">
        <f t="shared" si="2"/>
        <v>12120</v>
      </c>
      <c r="J33" s="149" t="s">
        <v>57</v>
      </c>
      <c r="K33" s="150"/>
      <c r="L33" s="150"/>
      <c r="M33" s="150"/>
      <c r="N33" s="151"/>
      <c r="O33" s="139">
        <v>486775</v>
      </c>
      <c r="P33" s="139">
        <v>550497</v>
      </c>
      <c r="Q33" s="140">
        <v>1037272</v>
      </c>
      <c r="R33" s="147">
        <f>Q31-Q33</f>
        <v>-18304</v>
      </c>
      <c r="S33" t="s">
        <v>58</v>
      </c>
    </row>
    <row r="34" spans="1:20" ht="22.5" customHeight="1" thickTop="1" x14ac:dyDescent="0.2">
      <c r="A34" s="10"/>
      <c r="B34" s="57" t="s">
        <v>59</v>
      </c>
      <c r="C34" s="58"/>
      <c r="D34" s="58"/>
      <c r="E34" s="58"/>
      <c r="F34" s="59"/>
      <c r="G34" s="66">
        <v>4242</v>
      </c>
      <c r="H34" s="67">
        <v>4461</v>
      </c>
      <c r="I34" s="152">
        <f t="shared" si="2"/>
        <v>8703</v>
      </c>
      <c r="J34" s="153" t="s">
        <v>60</v>
      </c>
      <c r="K34" s="154"/>
      <c r="L34" s="154"/>
      <c r="M34" s="154"/>
      <c r="N34" s="154"/>
      <c r="O34" s="154"/>
      <c r="P34" s="154"/>
      <c r="Q34" s="154"/>
      <c r="R34" s="154"/>
    </row>
    <row r="35" spans="1:20" ht="22.5" customHeight="1" x14ac:dyDescent="0.2">
      <c r="A35" s="10"/>
      <c r="B35" s="57" t="s">
        <v>61</v>
      </c>
      <c r="C35" s="58"/>
      <c r="D35" s="58"/>
      <c r="E35" s="58"/>
      <c r="F35" s="59"/>
      <c r="G35" s="66">
        <v>6567</v>
      </c>
      <c r="H35" s="67">
        <v>7023</v>
      </c>
      <c r="I35" s="152">
        <f t="shared" si="2"/>
        <v>13590</v>
      </c>
      <c r="J35" s="153"/>
      <c r="K35" s="154"/>
      <c r="L35" s="154"/>
      <c r="M35" s="154"/>
      <c r="N35" s="154"/>
      <c r="O35" s="154"/>
      <c r="P35" s="154"/>
      <c r="Q35" s="154"/>
      <c r="R35" s="153"/>
    </row>
    <row r="36" spans="1:20" ht="22.5" customHeight="1" thickBot="1" x14ac:dyDescent="0.25">
      <c r="A36" s="10"/>
      <c r="B36" s="57" t="s">
        <v>62</v>
      </c>
      <c r="C36" s="58"/>
      <c r="D36" s="58"/>
      <c r="E36" s="58"/>
      <c r="F36" s="59"/>
      <c r="G36" s="66">
        <v>9925</v>
      </c>
      <c r="H36" s="67">
        <v>10700</v>
      </c>
      <c r="I36" s="152">
        <f t="shared" si="2"/>
        <v>20625</v>
      </c>
      <c r="K36" s="154"/>
      <c r="L36" s="154"/>
      <c r="M36" s="154"/>
      <c r="N36" s="154"/>
      <c r="O36" s="154"/>
      <c r="P36" s="154"/>
      <c r="Q36" s="154"/>
      <c r="R36" s="153"/>
    </row>
    <row r="37" spans="1:20" ht="22.5" customHeight="1" thickBot="1" x14ac:dyDescent="0.25">
      <c r="A37" s="10"/>
      <c r="B37" s="63" t="s">
        <v>63</v>
      </c>
      <c r="C37" s="63"/>
      <c r="D37" s="63"/>
      <c r="E37" s="63"/>
      <c r="F37" s="64"/>
      <c r="G37" s="106">
        <f>SUM(G33:G36)</f>
        <v>26515</v>
      </c>
      <c r="H37" s="106">
        <f>SUM(H33:H36)</f>
        <v>28523</v>
      </c>
      <c r="I37" s="155">
        <f t="shared" si="2"/>
        <v>55038</v>
      </c>
      <c r="J37" s="153"/>
      <c r="K37" s="156" t="s">
        <v>64</v>
      </c>
      <c r="L37" s="157"/>
      <c r="M37" s="157"/>
      <c r="N37" s="157"/>
      <c r="O37" s="157"/>
      <c r="P37" s="157"/>
      <c r="Q37" s="157"/>
      <c r="R37" s="157"/>
    </row>
    <row r="38" spans="1:20" ht="22.5" customHeight="1" x14ac:dyDescent="0.2">
      <c r="A38" s="10"/>
      <c r="B38" s="39" t="s">
        <v>65</v>
      </c>
      <c r="C38" s="40"/>
      <c r="D38" s="40"/>
      <c r="E38" s="40"/>
      <c r="F38" s="41"/>
      <c r="G38" s="90">
        <v>3656</v>
      </c>
      <c r="H38" s="91">
        <v>4021</v>
      </c>
      <c r="I38" s="158">
        <f t="shared" si="2"/>
        <v>7677</v>
      </c>
      <c r="J38" s="153"/>
      <c r="K38" s="159" t="s">
        <v>66</v>
      </c>
      <c r="L38" s="160"/>
      <c r="M38" s="160"/>
      <c r="N38" s="160"/>
      <c r="O38" s="160"/>
      <c r="P38" s="160"/>
      <c r="Q38" s="160"/>
      <c r="R38" s="160"/>
    </row>
    <row r="39" spans="1:20" ht="22.5" customHeight="1" thickBot="1" x14ac:dyDescent="0.25">
      <c r="A39" s="10"/>
      <c r="B39" s="57" t="s">
        <v>67</v>
      </c>
      <c r="C39" s="161"/>
      <c r="D39" s="161"/>
      <c r="E39" s="161"/>
      <c r="F39" s="162"/>
      <c r="G39" s="163">
        <v>6438</v>
      </c>
      <c r="H39" s="94">
        <v>6936</v>
      </c>
      <c r="I39" s="164">
        <f t="shared" si="1"/>
        <v>13374</v>
      </c>
      <c r="J39" s="165"/>
      <c r="K39" s="166" t="s">
        <v>68</v>
      </c>
      <c r="L39" s="166"/>
      <c r="M39" s="166"/>
      <c r="N39" s="166"/>
      <c r="O39" s="166"/>
      <c r="P39" s="167">
        <f>T39</f>
        <v>23934600</v>
      </c>
      <c r="Q39" s="167"/>
      <c r="R39" t="s">
        <v>69</v>
      </c>
      <c r="T39" s="168">
        <f>ROUNDUP(15*I28+19100000,-2)</f>
        <v>23934600</v>
      </c>
    </row>
    <row r="40" spans="1:20" ht="22.5" customHeight="1" thickTop="1" thickBot="1" x14ac:dyDescent="0.25">
      <c r="A40" s="10"/>
      <c r="B40" s="57" t="s">
        <v>70</v>
      </c>
      <c r="C40" s="58"/>
      <c r="D40" s="58"/>
      <c r="E40" s="58"/>
      <c r="F40" s="59"/>
      <c r="G40" s="92">
        <v>2002</v>
      </c>
      <c r="H40" s="93">
        <v>2151</v>
      </c>
      <c r="I40" s="164">
        <f t="shared" si="1"/>
        <v>4153</v>
      </c>
      <c r="J40" s="5"/>
      <c r="K40" s="169" t="s">
        <v>71</v>
      </c>
      <c r="L40" s="169"/>
      <c r="M40" s="169"/>
      <c r="N40" s="169"/>
      <c r="O40" s="169"/>
      <c r="P40" s="170">
        <f>T40</f>
        <v>24657000</v>
      </c>
      <c r="Q40" s="170"/>
      <c r="R40" s="171" t="s">
        <v>69</v>
      </c>
      <c r="T40" s="168">
        <f>ROUNDUP(15*I46+19100000,-2)</f>
        <v>24657000</v>
      </c>
    </row>
    <row r="41" spans="1:20" ht="22.5" customHeight="1" thickTop="1" thickBot="1" x14ac:dyDescent="0.25">
      <c r="A41" s="10"/>
      <c r="B41" s="57" t="s">
        <v>72</v>
      </c>
      <c r="C41" s="58"/>
      <c r="D41" s="58"/>
      <c r="E41" s="58"/>
      <c r="F41" s="59"/>
      <c r="G41" s="92">
        <v>6716</v>
      </c>
      <c r="H41" s="100">
        <v>7435</v>
      </c>
      <c r="I41" s="164">
        <f t="shared" si="1"/>
        <v>14151</v>
      </c>
      <c r="J41" s="5"/>
      <c r="K41" s="166" t="s">
        <v>73</v>
      </c>
      <c r="L41" s="166"/>
      <c r="M41" s="166"/>
      <c r="N41" s="166"/>
      <c r="O41" s="166"/>
      <c r="P41" s="167">
        <f>T41</f>
        <v>23993100</v>
      </c>
      <c r="Q41" s="167"/>
      <c r="R41" s="171" t="s">
        <v>69</v>
      </c>
      <c r="T41" s="168">
        <f>ROUNDUP(15*Q30+19100000,-2)</f>
        <v>23993100</v>
      </c>
    </row>
    <row r="42" spans="1:20" ht="22.5" customHeight="1" thickTop="1" x14ac:dyDescent="0.2">
      <c r="A42" s="10"/>
      <c r="B42" s="132" t="s">
        <v>74</v>
      </c>
      <c r="C42" s="85"/>
      <c r="D42" s="85"/>
      <c r="E42" s="85"/>
      <c r="F42" s="86"/>
      <c r="G42" s="172">
        <v>5396</v>
      </c>
      <c r="H42" s="173">
        <v>5445</v>
      </c>
      <c r="I42" s="174">
        <f t="shared" si="1"/>
        <v>10841</v>
      </c>
      <c r="J42" s="5"/>
      <c r="K42" s="175"/>
      <c r="L42" s="175"/>
      <c r="M42" s="175"/>
      <c r="N42" s="175"/>
      <c r="O42" s="175"/>
      <c r="P42" s="176"/>
      <c r="Q42" s="176"/>
      <c r="R42" s="177"/>
      <c r="S42" s="5"/>
    </row>
    <row r="43" spans="1:20" ht="22.5" customHeight="1" thickBot="1" x14ac:dyDescent="0.25">
      <c r="A43" s="10"/>
      <c r="B43" s="178" t="s">
        <v>75</v>
      </c>
      <c r="C43" s="179"/>
      <c r="D43" s="179"/>
      <c r="E43" s="179"/>
      <c r="F43" s="180"/>
      <c r="G43" s="181">
        <v>901</v>
      </c>
      <c r="H43" s="181">
        <v>910</v>
      </c>
      <c r="I43" s="182">
        <f t="shared" si="1"/>
        <v>1811</v>
      </c>
      <c r="J43" s="5"/>
      <c r="K43" s="5" t="s">
        <v>76</v>
      </c>
      <c r="L43" s="5"/>
      <c r="M43" s="5"/>
      <c r="N43" s="5"/>
      <c r="P43" s="5"/>
      <c r="Q43" s="5"/>
      <c r="S43" s="103"/>
    </row>
    <row r="44" spans="1:20" ht="22.5" customHeight="1" thickBot="1" x14ac:dyDescent="0.25">
      <c r="A44" s="10"/>
      <c r="B44" s="39" t="s">
        <v>77</v>
      </c>
      <c r="C44" s="40"/>
      <c r="D44" s="40"/>
      <c r="E44" s="40"/>
      <c r="F44" s="41"/>
      <c r="G44" s="183">
        <f>SUM(G38:G43)</f>
        <v>25109</v>
      </c>
      <c r="H44" s="184">
        <f>SUM(H38:H43)</f>
        <v>26898</v>
      </c>
      <c r="I44" s="185">
        <f>SUM(G44:H44)</f>
        <v>52007</v>
      </c>
      <c r="K44" s="186"/>
      <c r="L44" s="187"/>
      <c r="M44" s="188" t="s">
        <v>78</v>
      </c>
      <c r="N44" s="188"/>
      <c r="O44" s="188"/>
      <c r="P44" s="188"/>
      <c r="Q44" s="187"/>
      <c r="R44" s="187"/>
      <c r="S44" s="5"/>
    </row>
    <row r="45" spans="1:20" ht="22.5" customHeight="1" thickBot="1" x14ac:dyDescent="0.25">
      <c r="A45" s="10"/>
      <c r="B45" s="189" t="s">
        <v>48</v>
      </c>
      <c r="C45" s="107"/>
      <c r="D45" s="107"/>
      <c r="E45" s="107"/>
      <c r="F45" s="108"/>
      <c r="G45" s="190">
        <f>SUM(G37,G44)</f>
        <v>51624</v>
      </c>
      <c r="H45" s="190">
        <f>SUM(H37,H44)</f>
        <v>55421</v>
      </c>
      <c r="I45" s="191">
        <f t="shared" si="1"/>
        <v>107045</v>
      </c>
      <c r="L45" s="187"/>
      <c r="M45" s="187"/>
      <c r="N45" s="187"/>
      <c r="O45" s="192" t="s">
        <v>79</v>
      </c>
      <c r="P45" s="187"/>
      <c r="Q45" s="187"/>
      <c r="R45" s="187"/>
      <c r="S45" s="5"/>
    </row>
    <row r="46" spans="1:20" ht="22.5" customHeight="1" thickTop="1" thickBot="1" x14ac:dyDescent="0.25">
      <c r="B46" s="110" t="s">
        <v>80</v>
      </c>
      <c r="C46" s="111"/>
      <c r="D46" s="111"/>
      <c r="E46" s="111"/>
      <c r="F46" s="112"/>
      <c r="G46" s="193">
        <f>SUM(G32,G45)</f>
        <v>176975</v>
      </c>
      <c r="H46" s="193">
        <f>SUM(H32,H45)</f>
        <v>193487</v>
      </c>
      <c r="I46" s="194">
        <f>SUM(G46:H46)</f>
        <v>370462</v>
      </c>
      <c r="J46" s="195"/>
      <c r="K46" s="196" t="s">
        <v>81</v>
      </c>
      <c r="L46" s="197"/>
      <c r="M46" s="198" t="s">
        <v>82</v>
      </c>
      <c r="N46" s="197"/>
      <c r="O46" s="197"/>
      <c r="P46" s="197"/>
      <c r="Q46" s="199" t="s">
        <v>83</v>
      </c>
      <c r="S46" s="187"/>
      <c r="T46" s="5"/>
    </row>
    <row r="47" spans="1:20" ht="22.5" customHeight="1" thickTop="1" x14ac:dyDescent="0.2">
      <c r="B47" s="200"/>
      <c r="C47" s="200"/>
      <c r="D47" s="200"/>
      <c r="E47" s="200"/>
      <c r="F47" s="200"/>
      <c r="G47" s="201"/>
      <c r="H47" s="201"/>
      <c r="I47" s="201"/>
      <c r="T47" s="5"/>
    </row>
    <row r="48" spans="1:20" ht="22.5" customHeight="1" x14ac:dyDescent="0.2">
      <c r="B48" s="200"/>
      <c r="C48" s="200"/>
      <c r="D48" s="200"/>
      <c r="E48" s="200"/>
      <c r="F48" s="200"/>
      <c r="G48" s="201"/>
      <c r="H48" s="201"/>
      <c r="I48" s="201"/>
      <c r="J48" s="165"/>
      <c r="K48" s="202" t="s">
        <v>84</v>
      </c>
      <c r="T48" s="5"/>
    </row>
    <row r="49" spans="1:20" ht="19" x14ac:dyDescent="0.2">
      <c r="C49" s="165"/>
      <c r="D49" s="165"/>
      <c r="E49" s="165"/>
      <c r="F49" s="165"/>
      <c r="G49" s="165"/>
      <c r="H49" s="165"/>
      <c r="I49" s="165"/>
      <c r="J49" s="5"/>
      <c r="T49" s="5"/>
    </row>
    <row r="50" spans="1:20" x14ac:dyDescent="0.2">
      <c r="B50" s="5"/>
      <c r="C50" s="203"/>
      <c r="D50" s="203"/>
      <c r="E50" s="203"/>
      <c r="F50" s="203"/>
      <c r="G50" s="203"/>
      <c r="H50" s="204"/>
      <c r="I50" s="204"/>
      <c r="J50" s="5"/>
      <c r="T50" s="5"/>
    </row>
    <row r="51" spans="1:20" s="205" customFormat="1" ht="21" customHeight="1" x14ac:dyDescent="0.2">
      <c r="B51" s="5"/>
      <c r="C51" s="203"/>
      <c r="D51" s="203"/>
      <c r="E51" s="203"/>
      <c r="F51" s="203"/>
      <c r="G51" s="203"/>
      <c r="H51" s="204"/>
      <c r="I51" s="204"/>
      <c r="J51"/>
      <c r="K51"/>
      <c r="L51"/>
      <c r="M51"/>
      <c r="N51"/>
      <c r="O51"/>
      <c r="P51"/>
      <c r="Q51"/>
      <c r="R51"/>
      <c r="S51"/>
      <c r="T51" s="206"/>
    </row>
    <row r="52" spans="1:20" ht="21" customHeight="1" x14ac:dyDescent="0.2">
      <c r="H52" s="207"/>
      <c r="I52" s="207"/>
      <c r="T52" s="103"/>
    </row>
    <row r="53" spans="1:20" ht="21" customHeight="1" x14ac:dyDescent="0.2">
      <c r="T53" s="5"/>
    </row>
    <row r="54" spans="1:20" s="177" customFormat="1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 s="5"/>
    </row>
    <row r="55" spans="1:20" ht="21" customHeight="1" x14ac:dyDescent="0.2">
      <c r="T55" s="5"/>
    </row>
  </sheetData>
  <mergeCells count="91">
    <mergeCell ref="C50:G50"/>
    <mergeCell ref="H50:I50"/>
    <mergeCell ref="C51:G51"/>
    <mergeCell ref="H51:I51"/>
    <mergeCell ref="H52:I52"/>
    <mergeCell ref="B43:F43"/>
    <mergeCell ref="B44:F44"/>
    <mergeCell ref="M44:P44"/>
    <mergeCell ref="B45:F45"/>
    <mergeCell ref="B46:F46"/>
    <mergeCell ref="K46:L46"/>
    <mergeCell ref="M46:P46"/>
    <mergeCell ref="B41:F41"/>
    <mergeCell ref="K41:O41"/>
    <mergeCell ref="P41:Q41"/>
    <mergeCell ref="B42:F42"/>
    <mergeCell ref="K42:O42"/>
    <mergeCell ref="P42:Q42"/>
    <mergeCell ref="B38:F38"/>
    <mergeCell ref="K38:R38"/>
    <mergeCell ref="B39:F39"/>
    <mergeCell ref="K39:O39"/>
    <mergeCell ref="P39:Q39"/>
    <mergeCell ref="B40:F40"/>
    <mergeCell ref="K40:O40"/>
    <mergeCell ref="P40:Q40"/>
    <mergeCell ref="B33:F33"/>
    <mergeCell ref="J33:N33"/>
    <mergeCell ref="B34:F34"/>
    <mergeCell ref="B35:F35"/>
    <mergeCell ref="B36:F36"/>
    <mergeCell ref="B37:F37"/>
    <mergeCell ref="K37:R37"/>
    <mergeCell ref="B30:F30"/>
    <mergeCell ref="J30:N30"/>
    <mergeCell ref="B31:F31"/>
    <mergeCell ref="J31:N31"/>
    <mergeCell ref="B32:F32"/>
    <mergeCell ref="J32:N32"/>
    <mergeCell ref="B27:F27"/>
    <mergeCell ref="J27:N27"/>
    <mergeCell ref="B28:F28"/>
    <mergeCell ref="J28:N28"/>
    <mergeCell ref="B29:F29"/>
    <mergeCell ref="J29:N29"/>
    <mergeCell ref="B24:F24"/>
    <mergeCell ref="J24:N24"/>
    <mergeCell ref="B25:F25"/>
    <mergeCell ref="J25:N25"/>
    <mergeCell ref="B26:F26"/>
    <mergeCell ref="J26:N26"/>
    <mergeCell ref="B21:F21"/>
    <mergeCell ref="J21:N21"/>
    <mergeCell ref="B22:F22"/>
    <mergeCell ref="J22:N22"/>
    <mergeCell ref="B23:F23"/>
    <mergeCell ref="J23:N23"/>
    <mergeCell ref="B18:F18"/>
    <mergeCell ref="J18:N18"/>
    <mergeCell ref="B19:F19"/>
    <mergeCell ref="J19:N19"/>
    <mergeCell ref="B20:F20"/>
    <mergeCell ref="J20:N20"/>
    <mergeCell ref="B15:F15"/>
    <mergeCell ref="J15:N15"/>
    <mergeCell ref="B16:F16"/>
    <mergeCell ref="J16:N16"/>
    <mergeCell ref="B17:F17"/>
    <mergeCell ref="J17:N17"/>
    <mergeCell ref="B12:F12"/>
    <mergeCell ref="J12:N12"/>
    <mergeCell ref="B13:F13"/>
    <mergeCell ref="J13:N13"/>
    <mergeCell ref="B14:F14"/>
    <mergeCell ref="J14:N14"/>
    <mergeCell ref="B8:D9"/>
    <mergeCell ref="J8:L9"/>
    <mergeCell ref="B10:F10"/>
    <mergeCell ref="J10:N10"/>
    <mergeCell ref="B11:F11"/>
    <mergeCell ref="J11:N11"/>
    <mergeCell ref="B1:S1"/>
    <mergeCell ref="Q3:S3"/>
    <mergeCell ref="E5:F6"/>
    <mergeCell ref="G5:G9"/>
    <mergeCell ref="H5:H9"/>
    <mergeCell ref="I5:I9"/>
    <mergeCell ref="M5:N6"/>
    <mergeCell ref="O5:O9"/>
    <mergeCell ref="P5:P9"/>
    <mergeCell ref="Q5:Q9"/>
  </mergeCells>
  <phoneticPr fontId="1"/>
  <pageMargins left="0.7" right="0.7" top="0.75" bottom="0.75" header="0.3" footer="0.3"/>
  <pageSetup paperSize="9" scale="72" fitToHeight="0" orientation="portrait" r:id="rId1"/>
  <headerFooter>
    <oddHeader xml:space="preserve">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8DA8D-915D-4832-B508-30D1ED29A196}">
  <sheetPr>
    <pageSetUpPr fitToPage="1"/>
  </sheetPr>
  <dimension ref="A1:T54"/>
  <sheetViews>
    <sheetView view="pageBreakPreview" topLeftCell="A23" zoomScale="145" zoomScaleNormal="100" zoomScaleSheetLayoutView="145" workbookViewId="0">
      <selection activeCell="G37" sqref="G37"/>
    </sheetView>
  </sheetViews>
  <sheetFormatPr defaultColWidth="9" defaultRowHeight="13" x14ac:dyDescent="0.2"/>
  <cols>
    <col min="1" max="1" width="2.90625" customWidth="1"/>
    <col min="2" max="6" width="3.6328125" customWidth="1"/>
    <col min="7" max="9" width="10.6328125" customWidth="1"/>
    <col min="10" max="10" width="3.6328125" customWidth="1"/>
    <col min="11" max="14" width="4.08984375" customWidth="1"/>
    <col min="15" max="17" width="10.6328125" customWidth="1"/>
    <col min="18" max="18" width="9.6328125" bestFit="1" customWidth="1"/>
    <col min="19" max="19" width="9.26953125" customWidth="1"/>
    <col min="20" max="21" width="8" customWidth="1"/>
  </cols>
  <sheetData>
    <row r="1" spans="1:19" ht="19" x14ac:dyDescent="0.2">
      <c r="B1" s="1" t="s">
        <v>85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2.7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3.5" customHeight="1" thickBot="1" x14ac:dyDescent="0.25"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  <c r="P3" s="8"/>
      <c r="Q3" s="9" t="s">
        <v>2</v>
      </c>
    </row>
    <row r="4" spans="1:19" ht="9.75" customHeight="1" x14ac:dyDescent="0.2">
      <c r="A4" s="10"/>
      <c r="B4" s="11"/>
      <c r="C4" s="11"/>
      <c r="D4" s="11"/>
      <c r="E4" s="12" t="s">
        <v>3</v>
      </c>
      <c r="F4" s="13"/>
      <c r="G4" s="14" t="s">
        <v>4</v>
      </c>
      <c r="H4" s="15" t="s">
        <v>5</v>
      </c>
      <c r="I4" s="16" t="s">
        <v>6</v>
      </c>
      <c r="J4" s="17"/>
      <c r="K4" s="11"/>
      <c r="L4" s="11"/>
      <c r="M4" s="12" t="s">
        <v>3</v>
      </c>
      <c r="N4" s="13"/>
      <c r="O4" s="14" t="s">
        <v>4</v>
      </c>
      <c r="P4" s="15" t="s">
        <v>5</v>
      </c>
      <c r="Q4" s="18" t="s">
        <v>7</v>
      </c>
    </row>
    <row r="5" spans="1:19" ht="9.75" customHeight="1" x14ac:dyDescent="0.2">
      <c r="A5" s="10"/>
      <c r="B5" s="19"/>
      <c r="C5" s="19"/>
      <c r="D5" s="19"/>
      <c r="E5" s="20"/>
      <c r="F5" s="21"/>
      <c r="G5" s="22"/>
      <c r="H5" s="23"/>
      <c r="I5" s="24"/>
      <c r="J5" s="25"/>
      <c r="K5" s="19"/>
      <c r="L5" s="19"/>
      <c r="M5" s="20"/>
      <c r="N5" s="21"/>
      <c r="O5" s="22"/>
      <c r="P5" s="23"/>
      <c r="Q5" s="26"/>
    </row>
    <row r="6" spans="1:19" ht="9.75" customHeight="1" x14ac:dyDescent="0.2">
      <c r="A6" s="10"/>
      <c r="B6" s="19"/>
      <c r="C6" s="19"/>
      <c r="D6" s="19"/>
      <c r="E6" s="19"/>
      <c r="F6" s="27"/>
      <c r="G6" s="22"/>
      <c r="H6" s="23"/>
      <c r="I6" s="24"/>
      <c r="J6" s="25"/>
      <c r="K6" s="19"/>
      <c r="L6" s="19"/>
      <c r="M6" s="19"/>
      <c r="N6" s="27"/>
      <c r="O6" s="22"/>
      <c r="P6" s="23"/>
      <c r="Q6" s="26"/>
    </row>
    <row r="7" spans="1:19" ht="9.75" customHeight="1" x14ac:dyDescent="0.2">
      <c r="A7" s="10"/>
      <c r="B7" s="28" t="s">
        <v>8</v>
      </c>
      <c r="C7" s="29"/>
      <c r="D7" s="29"/>
      <c r="E7" s="19"/>
      <c r="F7" s="27"/>
      <c r="G7" s="22"/>
      <c r="H7" s="23"/>
      <c r="I7" s="24"/>
      <c r="J7" s="30" t="s">
        <v>8</v>
      </c>
      <c r="K7" s="29"/>
      <c r="L7" s="29"/>
      <c r="M7" s="19"/>
      <c r="N7" s="27"/>
      <c r="O7" s="22"/>
      <c r="P7" s="23"/>
      <c r="Q7" s="26"/>
    </row>
    <row r="8" spans="1:19" ht="9.75" customHeight="1" thickBot="1" x14ac:dyDescent="0.25">
      <c r="A8" s="10"/>
      <c r="B8" s="31"/>
      <c r="C8" s="31"/>
      <c r="D8" s="31"/>
      <c r="E8" s="32"/>
      <c r="F8" s="33"/>
      <c r="G8" s="34"/>
      <c r="H8" s="35"/>
      <c r="I8" s="36"/>
      <c r="J8" s="37"/>
      <c r="K8" s="31"/>
      <c r="L8" s="31"/>
      <c r="M8" s="32"/>
      <c r="N8" s="33"/>
      <c r="O8" s="34"/>
      <c r="P8" s="35"/>
      <c r="Q8" s="38"/>
    </row>
    <row r="9" spans="1:19" ht="22.5" customHeight="1" x14ac:dyDescent="0.2">
      <c r="A9" s="10"/>
      <c r="B9" s="39" t="s">
        <v>9</v>
      </c>
      <c r="C9" s="40"/>
      <c r="D9" s="40"/>
      <c r="E9" s="40"/>
      <c r="F9" s="41"/>
      <c r="G9" s="42">
        <v>35</v>
      </c>
      <c r="H9" s="43">
        <v>66</v>
      </c>
      <c r="I9" s="44">
        <f>SUM(G9:H9)</f>
        <v>101</v>
      </c>
      <c r="J9" s="45" t="s">
        <v>10</v>
      </c>
      <c r="K9" s="46"/>
      <c r="L9" s="46"/>
      <c r="M9" s="46"/>
      <c r="N9" s="47"/>
      <c r="O9" s="48">
        <v>23</v>
      </c>
      <c r="P9" s="49">
        <v>38</v>
      </c>
      <c r="Q9" s="208">
        <f>SUM(O9:P9)</f>
        <v>61</v>
      </c>
    </row>
    <row r="10" spans="1:19" ht="22.5" customHeight="1" thickBot="1" x14ac:dyDescent="0.25">
      <c r="A10" s="10"/>
      <c r="B10" s="51" t="s">
        <v>11</v>
      </c>
      <c r="C10" s="52"/>
      <c r="D10" s="52"/>
      <c r="E10" s="52"/>
      <c r="F10" s="53"/>
      <c r="G10" s="54">
        <v>1</v>
      </c>
      <c r="H10" s="55">
        <v>7</v>
      </c>
      <c r="I10" s="56">
        <f>SUM(G10:H10)</f>
        <v>8</v>
      </c>
      <c r="J10" s="57" t="s">
        <v>12</v>
      </c>
      <c r="K10" s="58"/>
      <c r="L10" s="58"/>
      <c r="M10" s="58"/>
      <c r="N10" s="59"/>
      <c r="O10" s="60">
        <v>5</v>
      </c>
      <c r="P10" s="61">
        <v>7</v>
      </c>
      <c r="Q10" s="209">
        <f t="shared" ref="Q10:Q30" si="0">SUM(O10:P10)</f>
        <v>12</v>
      </c>
    </row>
    <row r="11" spans="1:19" ht="22.5" customHeight="1" thickBot="1" x14ac:dyDescent="0.25">
      <c r="A11" s="10"/>
      <c r="B11" s="63" t="s">
        <v>13</v>
      </c>
      <c r="C11" s="63"/>
      <c r="D11" s="63"/>
      <c r="E11" s="63"/>
      <c r="F11" s="64"/>
      <c r="G11" s="65">
        <f>SUM(G9:G10)</f>
        <v>36</v>
      </c>
      <c r="H11" s="65">
        <f>SUM(H9:H10)</f>
        <v>73</v>
      </c>
      <c r="I11" s="65">
        <f>SUM(I9:I10)</f>
        <v>109</v>
      </c>
      <c r="J11" s="57" t="s">
        <v>14</v>
      </c>
      <c r="K11" s="58"/>
      <c r="L11" s="58"/>
      <c r="M11" s="58"/>
      <c r="N11" s="59"/>
      <c r="O11" s="60">
        <v>4</v>
      </c>
      <c r="P11" s="61">
        <v>11</v>
      </c>
      <c r="Q11" s="209">
        <f t="shared" si="0"/>
        <v>15</v>
      </c>
    </row>
    <row r="12" spans="1:19" ht="22.5" customHeight="1" x14ac:dyDescent="0.2">
      <c r="A12" s="10"/>
      <c r="B12" s="39" t="s">
        <v>15</v>
      </c>
      <c r="C12" s="40"/>
      <c r="D12" s="40"/>
      <c r="E12" s="40"/>
      <c r="F12" s="41"/>
      <c r="G12" s="42">
        <v>0</v>
      </c>
      <c r="H12" s="43">
        <v>3</v>
      </c>
      <c r="I12" s="44">
        <f t="shared" ref="I12:I45" si="1">SUM(G12:H12)</f>
        <v>3</v>
      </c>
      <c r="J12" s="57" t="s">
        <v>16</v>
      </c>
      <c r="K12" s="58"/>
      <c r="L12" s="58"/>
      <c r="M12" s="58"/>
      <c r="N12" s="59"/>
      <c r="O12" s="60">
        <v>4</v>
      </c>
      <c r="P12" s="61">
        <v>10</v>
      </c>
      <c r="Q12" s="209">
        <f t="shared" si="0"/>
        <v>14</v>
      </c>
    </row>
    <row r="13" spans="1:19" ht="22.5" customHeight="1" thickBot="1" x14ac:dyDescent="0.25">
      <c r="A13" s="10"/>
      <c r="B13" s="57" t="s">
        <v>17</v>
      </c>
      <c r="C13" s="58"/>
      <c r="D13" s="58"/>
      <c r="E13" s="58"/>
      <c r="F13" s="59"/>
      <c r="G13" s="66">
        <v>0</v>
      </c>
      <c r="H13" s="67">
        <v>2</v>
      </c>
      <c r="I13" s="56">
        <f t="shared" si="1"/>
        <v>2</v>
      </c>
      <c r="J13" s="57" t="s">
        <v>18</v>
      </c>
      <c r="K13" s="58"/>
      <c r="L13" s="58"/>
      <c r="M13" s="58"/>
      <c r="N13" s="59"/>
      <c r="O13" s="60">
        <v>6</v>
      </c>
      <c r="P13" s="61">
        <v>11</v>
      </c>
      <c r="Q13" s="209">
        <f t="shared" si="0"/>
        <v>17</v>
      </c>
    </row>
    <row r="14" spans="1:19" ht="22.5" customHeight="1" thickBot="1" x14ac:dyDescent="0.25">
      <c r="A14" s="10"/>
      <c r="B14" s="57" t="s">
        <v>19</v>
      </c>
      <c r="C14" s="58"/>
      <c r="D14" s="58"/>
      <c r="E14" s="58"/>
      <c r="F14" s="59"/>
      <c r="G14" s="66">
        <v>1</v>
      </c>
      <c r="H14" s="68">
        <v>1</v>
      </c>
      <c r="I14" s="56">
        <f t="shared" si="1"/>
        <v>2</v>
      </c>
      <c r="J14" s="69" t="s">
        <v>20</v>
      </c>
      <c r="K14" s="63"/>
      <c r="L14" s="63"/>
      <c r="M14" s="63"/>
      <c r="N14" s="64"/>
      <c r="O14" s="70">
        <f>SUM(O9:O13)</f>
        <v>42</v>
      </c>
      <c r="P14" s="70">
        <f>SUM(P9:P13)</f>
        <v>77</v>
      </c>
      <c r="Q14" s="210">
        <f t="shared" si="0"/>
        <v>119</v>
      </c>
    </row>
    <row r="15" spans="1:19" ht="22.5" customHeight="1" thickBot="1" x14ac:dyDescent="0.25">
      <c r="A15" s="10"/>
      <c r="B15" s="51" t="s">
        <v>21</v>
      </c>
      <c r="C15" s="52"/>
      <c r="D15" s="52"/>
      <c r="E15" s="52"/>
      <c r="F15" s="53"/>
      <c r="G15" s="54">
        <v>1</v>
      </c>
      <c r="H15" s="72">
        <v>3</v>
      </c>
      <c r="I15" s="73">
        <f t="shared" si="1"/>
        <v>4</v>
      </c>
      <c r="J15" s="39" t="s">
        <v>22</v>
      </c>
      <c r="K15" s="40"/>
      <c r="L15" s="40"/>
      <c r="M15" s="40"/>
      <c r="N15" s="41"/>
      <c r="O15" s="74">
        <v>4</v>
      </c>
      <c r="P15" s="75">
        <v>6</v>
      </c>
      <c r="Q15" s="211">
        <f t="shared" si="0"/>
        <v>10</v>
      </c>
    </row>
    <row r="16" spans="1:19" ht="22.5" customHeight="1" thickBot="1" x14ac:dyDescent="0.25">
      <c r="A16" s="10"/>
      <c r="B16" s="63" t="s">
        <v>23</v>
      </c>
      <c r="C16" s="63"/>
      <c r="D16" s="63"/>
      <c r="E16" s="63"/>
      <c r="F16" s="64"/>
      <c r="G16" s="65">
        <f>SUM(G12:G15)</f>
        <v>2</v>
      </c>
      <c r="H16" s="65">
        <f>SUM(H12:H15)</f>
        <v>9</v>
      </c>
      <c r="I16" s="65">
        <f>SUM(G16:H16)</f>
        <v>11</v>
      </c>
      <c r="J16" s="77" t="s">
        <v>24</v>
      </c>
      <c r="K16" s="78"/>
      <c r="L16" s="78"/>
      <c r="M16" s="78"/>
      <c r="N16" s="79"/>
      <c r="O16" s="80">
        <v>1</v>
      </c>
      <c r="P16" s="81">
        <v>0</v>
      </c>
      <c r="Q16" s="212">
        <f t="shared" si="0"/>
        <v>1</v>
      </c>
    </row>
    <row r="17" spans="1:19" ht="22.5" customHeight="1" thickBot="1" x14ac:dyDescent="0.25">
      <c r="A17" s="10"/>
      <c r="B17" s="39" t="s">
        <v>25</v>
      </c>
      <c r="C17" s="40"/>
      <c r="D17" s="40"/>
      <c r="E17" s="40"/>
      <c r="F17" s="41"/>
      <c r="G17" s="42">
        <v>2</v>
      </c>
      <c r="H17" s="83">
        <v>2</v>
      </c>
      <c r="I17" s="44">
        <f t="shared" si="1"/>
        <v>4</v>
      </c>
      <c r="J17" s="69" t="s">
        <v>26</v>
      </c>
      <c r="K17" s="63"/>
      <c r="L17" s="63"/>
      <c r="M17" s="63"/>
      <c r="N17" s="64"/>
      <c r="O17" s="70">
        <f>SUM(O15:O16)</f>
        <v>5</v>
      </c>
      <c r="P17" s="70">
        <f>SUM(P15:P16)</f>
        <v>6</v>
      </c>
      <c r="Q17" s="210">
        <f t="shared" si="0"/>
        <v>11</v>
      </c>
    </row>
    <row r="18" spans="1:19" ht="22.5" customHeight="1" thickBot="1" x14ac:dyDescent="0.25">
      <c r="A18" s="10"/>
      <c r="B18" s="57" t="s">
        <v>27</v>
      </c>
      <c r="C18" s="58"/>
      <c r="D18" s="58"/>
      <c r="E18" s="58"/>
      <c r="F18" s="59"/>
      <c r="G18" s="66">
        <v>0</v>
      </c>
      <c r="H18" s="67">
        <v>1</v>
      </c>
      <c r="I18" s="56">
        <f t="shared" si="1"/>
        <v>1</v>
      </c>
      <c r="J18" s="84" t="s">
        <v>28</v>
      </c>
      <c r="K18" s="85"/>
      <c r="L18" s="85"/>
      <c r="M18" s="85"/>
      <c r="N18" s="86"/>
      <c r="O18" s="87">
        <v>0</v>
      </c>
      <c r="P18" s="88">
        <v>0</v>
      </c>
      <c r="Q18" s="213">
        <f t="shared" si="0"/>
        <v>0</v>
      </c>
    </row>
    <row r="19" spans="1:19" ht="22.5" customHeight="1" thickBot="1" x14ac:dyDescent="0.25">
      <c r="A19" s="10"/>
      <c r="B19" s="51" t="s">
        <v>29</v>
      </c>
      <c r="C19" s="52"/>
      <c r="D19" s="52"/>
      <c r="E19" s="52"/>
      <c r="F19" s="53"/>
      <c r="G19" s="54">
        <v>2</v>
      </c>
      <c r="H19" s="72">
        <v>3</v>
      </c>
      <c r="I19" s="56">
        <f t="shared" si="1"/>
        <v>5</v>
      </c>
      <c r="J19" s="69" t="s">
        <v>30</v>
      </c>
      <c r="K19" s="63"/>
      <c r="L19" s="63"/>
      <c r="M19" s="63"/>
      <c r="N19" s="64"/>
      <c r="O19" s="70">
        <f>O18</f>
        <v>0</v>
      </c>
      <c r="P19" s="70">
        <f>P18</f>
        <v>0</v>
      </c>
      <c r="Q19" s="210">
        <f t="shared" si="0"/>
        <v>0</v>
      </c>
    </row>
    <row r="20" spans="1:19" ht="22.5" customHeight="1" thickBot="1" x14ac:dyDescent="0.25">
      <c r="A20" s="10"/>
      <c r="B20" s="63" t="s">
        <v>31</v>
      </c>
      <c r="C20" s="63"/>
      <c r="D20" s="63"/>
      <c r="E20" s="63"/>
      <c r="F20" s="64"/>
      <c r="G20" s="65">
        <f>SUM(G17:G19)</f>
        <v>4</v>
      </c>
      <c r="H20" s="65">
        <f>SUM(H17:H19)</f>
        <v>6</v>
      </c>
      <c r="I20" s="65">
        <f t="shared" si="1"/>
        <v>10</v>
      </c>
      <c r="J20" s="39" t="s">
        <v>32</v>
      </c>
      <c r="K20" s="40"/>
      <c r="L20" s="40"/>
      <c r="M20" s="40"/>
      <c r="N20" s="41"/>
      <c r="O20" s="74">
        <v>2</v>
      </c>
      <c r="P20" s="75">
        <v>4</v>
      </c>
      <c r="Q20" s="211">
        <f t="shared" si="0"/>
        <v>6</v>
      </c>
    </row>
    <row r="21" spans="1:19" ht="22.5" customHeight="1" x14ac:dyDescent="0.2">
      <c r="A21" s="10"/>
      <c r="B21" s="39" t="s">
        <v>33</v>
      </c>
      <c r="C21" s="40"/>
      <c r="D21" s="40"/>
      <c r="E21" s="40"/>
      <c r="F21" s="41"/>
      <c r="G21" s="90">
        <v>0</v>
      </c>
      <c r="H21" s="91">
        <v>2</v>
      </c>
      <c r="I21" s="91">
        <f t="shared" si="1"/>
        <v>2</v>
      </c>
      <c r="J21" s="57" t="s">
        <v>34</v>
      </c>
      <c r="K21" s="58"/>
      <c r="L21" s="58"/>
      <c r="M21" s="58"/>
      <c r="N21" s="59"/>
      <c r="O21" s="60">
        <v>2</v>
      </c>
      <c r="P21" s="61">
        <v>2</v>
      </c>
      <c r="Q21" s="209">
        <f t="shared" si="0"/>
        <v>4</v>
      </c>
      <c r="R21" s="5"/>
    </row>
    <row r="22" spans="1:19" ht="22.5" customHeight="1" thickBot="1" x14ac:dyDescent="0.25">
      <c r="A22" s="10"/>
      <c r="B22" s="57" t="s">
        <v>35</v>
      </c>
      <c r="C22" s="58"/>
      <c r="D22" s="58"/>
      <c r="E22" s="58"/>
      <c r="F22" s="59"/>
      <c r="G22" s="92">
        <v>0</v>
      </c>
      <c r="H22" s="93">
        <v>1</v>
      </c>
      <c r="I22" s="94">
        <f t="shared" si="1"/>
        <v>1</v>
      </c>
      <c r="J22" s="95" t="s">
        <v>36</v>
      </c>
      <c r="K22" s="96"/>
      <c r="L22" s="96"/>
      <c r="M22" s="96"/>
      <c r="N22" s="97"/>
      <c r="O22" s="98">
        <v>0</v>
      </c>
      <c r="P22" s="99">
        <v>3</v>
      </c>
      <c r="Q22" s="209">
        <f t="shared" si="0"/>
        <v>3</v>
      </c>
      <c r="R22" s="5"/>
    </row>
    <row r="23" spans="1:19" ht="22.5" customHeight="1" thickBot="1" x14ac:dyDescent="0.25">
      <c r="A23" s="10"/>
      <c r="B23" s="57" t="s">
        <v>37</v>
      </c>
      <c r="C23" s="58"/>
      <c r="D23" s="58"/>
      <c r="E23" s="58"/>
      <c r="F23" s="59"/>
      <c r="G23" s="92">
        <v>0</v>
      </c>
      <c r="H23" s="100">
        <v>0</v>
      </c>
      <c r="I23" s="94">
        <f t="shared" si="1"/>
        <v>0</v>
      </c>
      <c r="J23" s="69" t="s">
        <v>38</v>
      </c>
      <c r="K23" s="63"/>
      <c r="L23" s="63"/>
      <c r="M23" s="63"/>
      <c r="N23" s="64"/>
      <c r="O23" s="101">
        <f>SUM(O20:O22)</f>
        <v>4</v>
      </c>
      <c r="P23" s="101">
        <f>SUM(P20:P22)</f>
        <v>9</v>
      </c>
      <c r="Q23" s="118">
        <f t="shared" si="0"/>
        <v>13</v>
      </c>
      <c r="R23" s="103"/>
    </row>
    <row r="24" spans="1:19" ht="22.5" customHeight="1" thickBot="1" x14ac:dyDescent="0.25">
      <c r="A24" s="10"/>
      <c r="B24" s="51" t="s">
        <v>39</v>
      </c>
      <c r="C24" s="52"/>
      <c r="D24" s="52"/>
      <c r="E24" s="52"/>
      <c r="F24" s="53"/>
      <c r="G24" s="104">
        <v>0</v>
      </c>
      <c r="H24" s="105">
        <v>0</v>
      </c>
      <c r="I24" s="94">
        <f t="shared" si="1"/>
        <v>0</v>
      </c>
      <c r="J24" s="39" t="s">
        <v>40</v>
      </c>
      <c r="K24" s="40"/>
      <c r="L24" s="40"/>
      <c r="M24" s="40"/>
      <c r="N24" s="41"/>
      <c r="O24" s="74">
        <v>2</v>
      </c>
      <c r="P24" s="75">
        <v>1</v>
      </c>
      <c r="Q24" s="211">
        <f t="shared" si="0"/>
        <v>3</v>
      </c>
      <c r="R24" s="5"/>
    </row>
    <row r="25" spans="1:19" ht="22.5" customHeight="1" thickBot="1" x14ac:dyDescent="0.25">
      <c r="A25" s="10"/>
      <c r="B25" s="63" t="s">
        <v>41</v>
      </c>
      <c r="C25" s="63"/>
      <c r="D25" s="63"/>
      <c r="E25" s="63"/>
      <c r="F25" s="64"/>
      <c r="G25" s="106">
        <f>SUM(G21:G24)</f>
        <v>0</v>
      </c>
      <c r="H25" s="106">
        <f t="shared" ref="H25" si="2">SUM(H21:H24)</f>
        <v>3</v>
      </c>
      <c r="I25" s="106">
        <f t="shared" si="1"/>
        <v>3</v>
      </c>
      <c r="J25" s="57" t="s">
        <v>42</v>
      </c>
      <c r="K25" s="58"/>
      <c r="L25" s="58"/>
      <c r="M25" s="58"/>
      <c r="N25" s="59"/>
      <c r="O25" s="60">
        <v>2</v>
      </c>
      <c r="P25" s="61">
        <v>2</v>
      </c>
      <c r="Q25" s="209">
        <f t="shared" si="0"/>
        <v>4</v>
      </c>
      <c r="R25" s="5"/>
    </row>
    <row r="26" spans="1:19" ht="22.5" customHeight="1" thickBot="1" x14ac:dyDescent="0.25">
      <c r="A26" s="10"/>
      <c r="B26" s="107" t="s">
        <v>43</v>
      </c>
      <c r="C26" s="107"/>
      <c r="D26" s="107"/>
      <c r="E26" s="107"/>
      <c r="F26" s="108"/>
      <c r="G26" s="109">
        <f>SUM(G16,G20,G25)</f>
        <v>6</v>
      </c>
      <c r="H26" s="109">
        <f>SUM(H16,H20,H25)</f>
        <v>18</v>
      </c>
      <c r="I26" s="109">
        <f t="shared" si="1"/>
        <v>24</v>
      </c>
      <c r="J26" s="95" t="s">
        <v>44</v>
      </c>
      <c r="K26" s="96"/>
      <c r="L26" s="96"/>
      <c r="M26" s="96"/>
      <c r="N26" s="97"/>
      <c r="O26" s="98">
        <v>0</v>
      </c>
      <c r="P26" s="99">
        <v>0</v>
      </c>
      <c r="Q26" s="209">
        <f t="shared" si="0"/>
        <v>0</v>
      </c>
    </row>
    <row r="27" spans="1:19" ht="22.5" customHeight="1" thickTop="1" thickBot="1" x14ac:dyDescent="0.25">
      <c r="A27" s="10"/>
      <c r="B27" s="110" t="s">
        <v>45</v>
      </c>
      <c r="C27" s="111"/>
      <c r="D27" s="111"/>
      <c r="E27" s="111"/>
      <c r="F27" s="112"/>
      <c r="G27" s="113">
        <f>SUM(G11,G26)</f>
        <v>42</v>
      </c>
      <c r="H27" s="113">
        <f>SUM(H11,H26)</f>
        <v>91</v>
      </c>
      <c r="I27" s="113">
        <f t="shared" si="1"/>
        <v>133</v>
      </c>
      <c r="J27" s="114" t="s">
        <v>46</v>
      </c>
      <c r="K27" s="115"/>
      <c r="L27" s="115"/>
      <c r="M27" s="115"/>
      <c r="N27" s="116"/>
      <c r="O27" s="117">
        <f>SUM(O24:O26)</f>
        <v>4</v>
      </c>
      <c r="P27" s="117">
        <f>SUM(P24:P26)</f>
        <v>3</v>
      </c>
      <c r="Q27" s="118">
        <f t="shared" si="0"/>
        <v>7</v>
      </c>
    </row>
    <row r="28" spans="1:19" ht="22.5" customHeight="1" thickTop="1" thickBot="1" x14ac:dyDescent="0.25">
      <c r="A28" s="10"/>
      <c r="B28" s="119" t="s">
        <v>47</v>
      </c>
      <c r="C28" s="120"/>
      <c r="D28" s="120"/>
      <c r="E28" s="120"/>
      <c r="F28" s="121"/>
      <c r="G28" s="214">
        <v>20</v>
      </c>
      <c r="H28" s="215">
        <v>58</v>
      </c>
      <c r="I28" s="216">
        <f t="shared" si="1"/>
        <v>78</v>
      </c>
      <c r="J28" s="125" t="s">
        <v>48</v>
      </c>
      <c r="K28" s="126"/>
      <c r="L28" s="126"/>
      <c r="M28" s="126"/>
      <c r="N28" s="127"/>
      <c r="O28" s="128">
        <f>SUM(O17,O19,O23,O27)</f>
        <v>13</v>
      </c>
      <c r="P28" s="128">
        <f>SUM(P17,P19,P23,P27)</f>
        <v>18</v>
      </c>
      <c r="Q28" s="129">
        <f t="shared" si="0"/>
        <v>31</v>
      </c>
    </row>
    <row r="29" spans="1:19" ht="22.5" customHeight="1" thickTop="1" thickBot="1" x14ac:dyDescent="0.25">
      <c r="A29" s="10"/>
      <c r="B29" s="57" t="s">
        <v>49</v>
      </c>
      <c r="C29" s="58"/>
      <c r="D29" s="58"/>
      <c r="E29" s="58"/>
      <c r="F29" s="59"/>
      <c r="G29" s="217">
        <v>4</v>
      </c>
      <c r="H29" s="218">
        <v>20</v>
      </c>
      <c r="I29" s="219">
        <f t="shared" si="1"/>
        <v>24</v>
      </c>
      <c r="J29" s="110" t="s">
        <v>50</v>
      </c>
      <c r="K29" s="111"/>
      <c r="L29" s="111"/>
      <c r="M29" s="111"/>
      <c r="N29" s="112"/>
      <c r="O29" s="130">
        <f>SUM(O14,O28)</f>
        <v>55</v>
      </c>
      <c r="P29" s="130">
        <f>SUM(P14,P28)</f>
        <v>95</v>
      </c>
      <c r="Q29" s="131">
        <f t="shared" si="0"/>
        <v>150</v>
      </c>
    </row>
    <row r="30" spans="1:19" ht="22.5" customHeight="1" thickTop="1" thickBot="1" x14ac:dyDescent="0.25">
      <c r="A30" s="10"/>
      <c r="B30" s="132" t="s">
        <v>51</v>
      </c>
      <c r="C30" s="85"/>
      <c r="D30" s="85"/>
      <c r="E30" s="85"/>
      <c r="F30" s="86"/>
      <c r="G30" s="220">
        <v>5</v>
      </c>
      <c r="H30" s="221">
        <v>38</v>
      </c>
      <c r="I30" s="222">
        <f t="shared" si="1"/>
        <v>43</v>
      </c>
      <c r="J30" s="136" t="s">
        <v>52</v>
      </c>
      <c r="K30" s="137"/>
      <c r="L30" s="137"/>
      <c r="M30" s="137"/>
      <c r="N30" s="138"/>
      <c r="O30" s="139">
        <f>SUM(G27,G45,O29)</f>
        <v>135</v>
      </c>
      <c r="P30" s="139">
        <f>SUM(H27,H45,P29)</f>
        <v>331</v>
      </c>
      <c r="Q30" s="140">
        <f t="shared" si="0"/>
        <v>466</v>
      </c>
      <c r="R30" s="141" t="s">
        <v>53</v>
      </c>
    </row>
    <row r="31" spans="1:19" ht="22.5" customHeight="1" thickTop="1" thickBot="1" x14ac:dyDescent="0.25">
      <c r="A31" s="10"/>
      <c r="B31" s="69" t="s">
        <v>20</v>
      </c>
      <c r="C31" s="63"/>
      <c r="D31" s="63"/>
      <c r="E31" s="63"/>
      <c r="F31" s="64"/>
      <c r="G31" s="223">
        <f t="shared" ref="G31:H31" si="3">SUM(G28:G30)</f>
        <v>29</v>
      </c>
      <c r="H31" s="223">
        <f t="shared" si="3"/>
        <v>116</v>
      </c>
      <c r="I31" s="223">
        <f t="shared" si="1"/>
        <v>145</v>
      </c>
      <c r="J31" s="142" t="s">
        <v>54</v>
      </c>
      <c r="K31" s="143"/>
      <c r="L31" s="143"/>
      <c r="M31" s="143"/>
      <c r="N31" s="144"/>
      <c r="O31" s="145">
        <v>138</v>
      </c>
      <c r="P31" s="145">
        <v>324</v>
      </c>
      <c r="Q31" s="146">
        <v>462</v>
      </c>
      <c r="R31" s="147">
        <f>Q30-Q31</f>
        <v>4</v>
      </c>
      <c r="S31" t="s">
        <v>55</v>
      </c>
    </row>
    <row r="32" spans="1:19" ht="22.5" customHeight="1" thickTop="1" thickBot="1" x14ac:dyDescent="0.25">
      <c r="A32" s="10"/>
      <c r="B32" s="39" t="s">
        <v>56</v>
      </c>
      <c r="C32" s="40"/>
      <c r="D32" s="40"/>
      <c r="E32" s="40"/>
      <c r="F32" s="41"/>
      <c r="G32" s="224">
        <v>1</v>
      </c>
      <c r="H32" s="225">
        <v>0</v>
      </c>
      <c r="I32" s="226">
        <f t="shared" si="1"/>
        <v>1</v>
      </c>
      <c r="J32" s="149" t="s">
        <v>57</v>
      </c>
      <c r="K32" s="150"/>
      <c r="L32" s="150"/>
      <c r="M32" s="150"/>
      <c r="N32" s="151"/>
      <c r="O32" s="139">
        <v>144</v>
      </c>
      <c r="P32" s="139">
        <v>318</v>
      </c>
      <c r="Q32" s="140">
        <v>462</v>
      </c>
      <c r="R32" s="147">
        <f>Q30-Q32</f>
        <v>4</v>
      </c>
      <c r="S32" t="s">
        <v>58</v>
      </c>
    </row>
    <row r="33" spans="1:20" ht="22.5" customHeight="1" thickTop="1" x14ac:dyDescent="0.2">
      <c r="A33" s="10"/>
      <c r="B33" s="57" t="s">
        <v>59</v>
      </c>
      <c r="C33" s="58"/>
      <c r="D33" s="58"/>
      <c r="E33" s="58"/>
      <c r="F33" s="59"/>
      <c r="G33" s="217">
        <v>6</v>
      </c>
      <c r="H33" s="227">
        <v>3</v>
      </c>
      <c r="I33" s="228">
        <f t="shared" si="1"/>
        <v>9</v>
      </c>
      <c r="J33" s="153"/>
      <c r="K33" s="154"/>
      <c r="L33" s="154"/>
      <c r="M33" s="154"/>
      <c r="N33" s="154"/>
      <c r="O33" s="154"/>
      <c r="P33" s="154"/>
      <c r="Q33" s="154"/>
      <c r="R33" s="154"/>
    </row>
    <row r="34" spans="1:20" ht="22.5" customHeight="1" x14ac:dyDescent="0.2">
      <c r="A34" s="10"/>
      <c r="B34" s="57" t="s">
        <v>61</v>
      </c>
      <c r="C34" s="58"/>
      <c r="D34" s="58"/>
      <c r="E34" s="58"/>
      <c r="F34" s="59"/>
      <c r="G34" s="217">
        <v>1</v>
      </c>
      <c r="H34" s="227">
        <v>3</v>
      </c>
      <c r="I34" s="228">
        <f t="shared" si="1"/>
        <v>4</v>
      </c>
      <c r="J34" s="153"/>
      <c r="K34" s="154"/>
      <c r="L34" s="154"/>
      <c r="M34" s="154"/>
      <c r="N34" s="154"/>
      <c r="O34" s="154"/>
      <c r="P34" s="154"/>
      <c r="Q34" s="154"/>
      <c r="R34" s="153"/>
    </row>
    <row r="35" spans="1:20" ht="22.5" customHeight="1" thickBot="1" x14ac:dyDescent="0.25">
      <c r="A35" s="10"/>
      <c r="B35" s="57" t="s">
        <v>62</v>
      </c>
      <c r="C35" s="58"/>
      <c r="D35" s="58"/>
      <c r="E35" s="58"/>
      <c r="F35" s="59"/>
      <c r="G35" s="217">
        <v>0</v>
      </c>
      <c r="H35" s="227">
        <v>5</v>
      </c>
      <c r="I35" s="228">
        <f t="shared" si="1"/>
        <v>5</v>
      </c>
      <c r="K35" s="154"/>
      <c r="L35" s="154"/>
      <c r="M35" s="154"/>
      <c r="N35" s="154"/>
      <c r="O35" s="154"/>
      <c r="P35" s="154"/>
      <c r="Q35" s="154"/>
      <c r="R35" s="153"/>
    </row>
    <row r="36" spans="1:20" ht="22.5" customHeight="1" thickBot="1" x14ac:dyDescent="0.25">
      <c r="A36" s="10"/>
      <c r="B36" s="63" t="s">
        <v>63</v>
      </c>
      <c r="C36" s="63"/>
      <c r="D36" s="63"/>
      <c r="E36" s="63"/>
      <c r="F36" s="64"/>
      <c r="G36" s="229">
        <f>SUM(G32:G35)</f>
        <v>8</v>
      </c>
      <c r="H36" s="229">
        <f>SUM(H32:H35)</f>
        <v>11</v>
      </c>
      <c r="I36" s="230">
        <f t="shared" si="1"/>
        <v>19</v>
      </c>
      <c r="J36" s="153"/>
      <c r="K36" s="156"/>
      <c r="L36" s="157"/>
      <c r="M36" s="157"/>
      <c r="N36" s="157"/>
      <c r="O36" s="157"/>
      <c r="P36" s="157"/>
      <c r="Q36" s="157"/>
      <c r="R36" s="157"/>
    </row>
    <row r="37" spans="1:20" ht="22.5" customHeight="1" x14ac:dyDescent="0.2">
      <c r="A37" s="10"/>
      <c r="B37" s="39" t="s">
        <v>65</v>
      </c>
      <c r="C37" s="40"/>
      <c r="D37" s="40"/>
      <c r="E37" s="40"/>
      <c r="F37" s="41"/>
      <c r="G37" s="231">
        <v>0</v>
      </c>
      <c r="H37" s="232">
        <v>4</v>
      </c>
      <c r="I37" s="233">
        <f t="shared" si="1"/>
        <v>4</v>
      </c>
      <c r="J37" s="153"/>
      <c r="K37" s="159"/>
      <c r="L37" s="160"/>
      <c r="M37" s="160"/>
      <c r="N37" s="160"/>
      <c r="O37" s="160"/>
      <c r="P37" s="160"/>
      <c r="Q37" s="160"/>
      <c r="R37" s="160"/>
    </row>
    <row r="38" spans="1:20" ht="22.5" customHeight="1" x14ac:dyDescent="0.2">
      <c r="A38" s="10"/>
      <c r="B38" s="57" t="s">
        <v>67</v>
      </c>
      <c r="C38" s="161"/>
      <c r="D38" s="161"/>
      <c r="E38" s="161"/>
      <c r="F38" s="162"/>
      <c r="G38" s="234">
        <v>1</v>
      </c>
      <c r="H38" s="235">
        <v>6</v>
      </c>
      <c r="I38" s="185">
        <f t="shared" si="1"/>
        <v>7</v>
      </c>
      <c r="J38" s="165"/>
      <c r="K38" s="203"/>
      <c r="L38" s="203"/>
      <c r="M38" s="203"/>
      <c r="N38" s="203"/>
      <c r="O38" s="203"/>
      <c r="P38" s="204"/>
      <c r="Q38" s="204"/>
      <c r="R38" s="165"/>
      <c r="S38" s="5"/>
    </row>
    <row r="39" spans="1:20" ht="22.5" customHeight="1" x14ac:dyDescent="0.2">
      <c r="A39" s="10"/>
      <c r="B39" s="57" t="s">
        <v>70</v>
      </c>
      <c r="C39" s="58"/>
      <c r="D39" s="58"/>
      <c r="E39" s="58"/>
      <c r="F39" s="59"/>
      <c r="G39" s="183">
        <v>0</v>
      </c>
      <c r="H39" s="236">
        <v>0</v>
      </c>
      <c r="I39" s="185">
        <f t="shared" si="1"/>
        <v>0</v>
      </c>
      <c r="J39" s="5"/>
      <c r="K39" s="203"/>
      <c r="L39" s="203"/>
      <c r="M39" s="203"/>
      <c r="N39" s="203"/>
      <c r="O39" s="203"/>
      <c r="P39" s="204"/>
      <c r="Q39" s="204"/>
      <c r="S39" s="5"/>
    </row>
    <row r="40" spans="1:20" ht="22.5" customHeight="1" x14ac:dyDescent="0.2">
      <c r="A40" s="10"/>
      <c r="B40" s="57" t="s">
        <v>72</v>
      </c>
      <c r="C40" s="58"/>
      <c r="D40" s="58"/>
      <c r="E40" s="58"/>
      <c r="F40" s="59"/>
      <c r="G40" s="183">
        <v>0</v>
      </c>
      <c r="H40" s="184">
        <v>6</v>
      </c>
      <c r="I40" s="185">
        <f t="shared" si="1"/>
        <v>6</v>
      </c>
      <c r="J40" s="5"/>
      <c r="K40" s="203"/>
      <c r="L40" s="203"/>
      <c r="M40" s="203"/>
      <c r="N40" s="203"/>
      <c r="O40" s="203"/>
      <c r="P40" s="204"/>
      <c r="Q40" s="204"/>
      <c r="S40" s="5"/>
    </row>
    <row r="41" spans="1:20" ht="22.5" customHeight="1" x14ac:dyDescent="0.2">
      <c r="A41" s="10"/>
      <c r="B41" s="132" t="s">
        <v>74</v>
      </c>
      <c r="C41" s="85"/>
      <c r="D41" s="85"/>
      <c r="E41" s="85"/>
      <c r="F41" s="86"/>
      <c r="G41" s="237">
        <v>0</v>
      </c>
      <c r="H41" s="238">
        <v>2</v>
      </c>
      <c r="I41" s="239">
        <f t="shared" si="1"/>
        <v>2</v>
      </c>
      <c r="J41" s="5"/>
      <c r="K41" s="203"/>
      <c r="L41" s="203"/>
      <c r="M41" s="203"/>
      <c r="N41" s="203"/>
      <c r="O41" s="203"/>
      <c r="P41" s="204"/>
      <c r="Q41" s="204"/>
      <c r="R41" s="177"/>
      <c r="S41" s="5"/>
    </row>
    <row r="42" spans="1:20" ht="22.5" customHeight="1" thickBot="1" x14ac:dyDescent="0.25">
      <c r="A42" s="10"/>
      <c r="B42" s="178" t="s">
        <v>75</v>
      </c>
      <c r="C42" s="179"/>
      <c r="D42" s="179"/>
      <c r="E42" s="179"/>
      <c r="F42" s="180"/>
      <c r="G42" s="240">
        <v>0</v>
      </c>
      <c r="H42" s="240">
        <v>0</v>
      </c>
      <c r="I42" s="241">
        <f t="shared" si="1"/>
        <v>0</v>
      </c>
      <c r="J42" s="5"/>
      <c r="K42" s="5"/>
      <c r="L42" s="5"/>
      <c r="M42" s="5"/>
      <c r="N42" s="5"/>
      <c r="P42" s="5"/>
      <c r="Q42" s="5"/>
      <c r="S42" s="103"/>
    </row>
    <row r="43" spans="1:20" ht="22.5" customHeight="1" thickBot="1" x14ac:dyDescent="0.25">
      <c r="A43" s="10"/>
      <c r="B43" s="242" t="s">
        <v>77</v>
      </c>
      <c r="C43" s="243"/>
      <c r="D43" s="243"/>
      <c r="E43" s="243"/>
      <c r="F43" s="244"/>
      <c r="G43" s="183">
        <f>SUM(G37:G42)</f>
        <v>1</v>
      </c>
      <c r="H43" s="184">
        <f>SUM(H37:H42)</f>
        <v>18</v>
      </c>
      <c r="I43" s="185">
        <f t="shared" si="1"/>
        <v>19</v>
      </c>
      <c r="L43" s="245"/>
      <c r="M43" s="246"/>
      <c r="N43" s="187"/>
      <c r="O43" s="187"/>
      <c r="P43" s="187"/>
      <c r="Q43" s="187"/>
      <c r="R43" s="187"/>
      <c r="S43" s="5"/>
    </row>
    <row r="44" spans="1:20" ht="22.5" customHeight="1" thickBot="1" x14ac:dyDescent="0.25">
      <c r="A44" s="10"/>
      <c r="B44" s="125" t="s">
        <v>48</v>
      </c>
      <c r="C44" s="126"/>
      <c r="D44" s="126"/>
      <c r="E44" s="126"/>
      <c r="F44" s="127"/>
      <c r="G44" s="190">
        <f>SUM(G36,G43)</f>
        <v>9</v>
      </c>
      <c r="H44" s="190">
        <f>SUM(H36,H43)</f>
        <v>29</v>
      </c>
      <c r="I44" s="191">
        <f t="shared" si="1"/>
        <v>38</v>
      </c>
      <c r="K44" s="186"/>
      <c r="L44" s="187"/>
      <c r="M44" s="187"/>
      <c r="N44" s="187"/>
      <c r="O44" s="187"/>
      <c r="P44" s="187"/>
      <c r="Q44" s="187"/>
      <c r="R44" s="187"/>
      <c r="S44" s="5"/>
    </row>
    <row r="45" spans="1:20" ht="22.5" customHeight="1" thickTop="1" thickBot="1" x14ac:dyDescent="0.25">
      <c r="B45" s="110" t="s">
        <v>80</v>
      </c>
      <c r="C45" s="111"/>
      <c r="D45" s="111"/>
      <c r="E45" s="111"/>
      <c r="F45" s="112"/>
      <c r="G45" s="193">
        <f>SUM(G31,G44)</f>
        <v>38</v>
      </c>
      <c r="H45" s="193">
        <f>SUM(H31,H44)</f>
        <v>145</v>
      </c>
      <c r="I45" s="194">
        <f t="shared" si="1"/>
        <v>183</v>
      </c>
      <c r="J45" s="195"/>
      <c r="L45" s="187"/>
      <c r="M45" s="187"/>
      <c r="N45" s="187"/>
      <c r="O45" s="192"/>
      <c r="P45" s="187"/>
      <c r="Q45" s="187"/>
      <c r="R45" s="187"/>
      <c r="S45" s="187"/>
      <c r="T45" s="5"/>
    </row>
    <row r="46" spans="1:20" ht="22.5" customHeight="1" thickTop="1" x14ac:dyDescent="0.2">
      <c r="B46" s="200"/>
      <c r="C46" s="200"/>
      <c r="D46" s="200"/>
      <c r="E46" s="200"/>
      <c r="F46" s="200"/>
      <c r="G46" s="201"/>
      <c r="H46" s="201"/>
      <c r="I46" s="201"/>
      <c r="L46" s="247"/>
      <c r="M46" s="202"/>
      <c r="Q46" s="199"/>
      <c r="T46" s="5"/>
    </row>
    <row r="47" spans="1:20" ht="22.5" customHeight="1" x14ac:dyDescent="0.2">
      <c r="B47" s="200"/>
      <c r="C47" s="200"/>
      <c r="D47" s="200"/>
      <c r="E47" s="200"/>
      <c r="F47" s="200"/>
      <c r="G47" s="201"/>
      <c r="H47" s="201"/>
      <c r="I47" s="201"/>
      <c r="J47" s="165"/>
      <c r="T47" s="5"/>
    </row>
    <row r="48" spans="1:20" ht="19" x14ac:dyDescent="0.2">
      <c r="C48" s="165"/>
      <c r="D48" s="165"/>
      <c r="E48" s="165"/>
      <c r="F48" s="165"/>
      <c r="G48" s="165"/>
      <c r="H48" s="165"/>
      <c r="I48" s="165"/>
      <c r="J48" s="5"/>
      <c r="T48" s="5"/>
    </row>
    <row r="49" spans="1:20" x14ac:dyDescent="0.2">
      <c r="B49" s="5"/>
      <c r="C49" s="203"/>
      <c r="D49" s="203"/>
      <c r="E49" s="203"/>
      <c r="F49" s="203"/>
      <c r="G49" s="203"/>
      <c r="H49" s="204"/>
      <c r="I49" s="204"/>
      <c r="J49" s="5"/>
      <c r="T49" s="5"/>
    </row>
    <row r="50" spans="1:20" s="205" customFormat="1" ht="21" customHeight="1" x14ac:dyDescent="0.2">
      <c r="B50" s="5"/>
      <c r="C50" s="203"/>
      <c r="D50" s="203"/>
      <c r="E50" s="203"/>
      <c r="F50" s="203"/>
      <c r="G50" s="203"/>
      <c r="H50" s="204"/>
      <c r="I50" s="204"/>
      <c r="J50"/>
      <c r="K50"/>
      <c r="L50"/>
      <c r="M50"/>
      <c r="N50"/>
      <c r="O50"/>
      <c r="P50"/>
      <c r="Q50"/>
      <c r="R50"/>
      <c r="S50"/>
      <c r="T50" s="206"/>
    </row>
    <row r="51" spans="1:20" ht="21" customHeight="1" x14ac:dyDescent="0.2">
      <c r="H51" s="207"/>
      <c r="I51" s="207"/>
      <c r="T51" s="103"/>
    </row>
    <row r="52" spans="1:20" ht="21" customHeight="1" x14ac:dyDescent="0.2">
      <c r="T52" s="5"/>
    </row>
    <row r="53" spans="1:20" s="177" customFormat="1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 s="5"/>
    </row>
    <row r="54" spans="1:20" ht="21" customHeight="1" x14ac:dyDescent="0.2">
      <c r="T54" s="5"/>
    </row>
  </sheetData>
  <mergeCells count="87">
    <mergeCell ref="C50:G50"/>
    <mergeCell ref="H50:I50"/>
    <mergeCell ref="H51:I51"/>
    <mergeCell ref="B42:F42"/>
    <mergeCell ref="B43:F43"/>
    <mergeCell ref="B44:F44"/>
    <mergeCell ref="B45:F45"/>
    <mergeCell ref="C49:G49"/>
    <mergeCell ref="H49:I49"/>
    <mergeCell ref="B40:F40"/>
    <mergeCell ref="K40:O40"/>
    <mergeCell ref="P40:Q40"/>
    <mergeCell ref="B41:F41"/>
    <mergeCell ref="K41:O41"/>
    <mergeCell ref="P41:Q41"/>
    <mergeCell ref="B38:F38"/>
    <mergeCell ref="K38:O38"/>
    <mergeCell ref="P38:Q38"/>
    <mergeCell ref="B39:F39"/>
    <mergeCell ref="K39:O39"/>
    <mergeCell ref="P39:Q39"/>
    <mergeCell ref="B33:F33"/>
    <mergeCell ref="B34:F34"/>
    <mergeCell ref="B35:F35"/>
    <mergeCell ref="B36:F36"/>
    <mergeCell ref="K36:R36"/>
    <mergeCell ref="B37:F37"/>
    <mergeCell ref="K37:R37"/>
    <mergeCell ref="B30:F30"/>
    <mergeCell ref="J30:N30"/>
    <mergeCell ref="B31:F31"/>
    <mergeCell ref="J31:N31"/>
    <mergeCell ref="B32:F32"/>
    <mergeCell ref="J32:N32"/>
    <mergeCell ref="B27:F27"/>
    <mergeCell ref="J27:N27"/>
    <mergeCell ref="B28:F28"/>
    <mergeCell ref="J28:N28"/>
    <mergeCell ref="B29:F29"/>
    <mergeCell ref="J29:N29"/>
    <mergeCell ref="B24:F24"/>
    <mergeCell ref="J24:N24"/>
    <mergeCell ref="B25:F25"/>
    <mergeCell ref="J25:N25"/>
    <mergeCell ref="B26:F26"/>
    <mergeCell ref="J26:N26"/>
    <mergeCell ref="B21:F21"/>
    <mergeCell ref="J21:N21"/>
    <mergeCell ref="B22:F22"/>
    <mergeCell ref="J22:N22"/>
    <mergeCell ref="B23:F23"/>
    <mergeCell ref="J23:N23"/>
    <mergeCell ref="B18:F18"/>
    <mergeCell ref="J18:N18"/>
    <mergeCell ref="B19:F19"/>
    <mergeCell ref="J19:N19"/>
    <mergeCell ref="B20:F20"/>
    <mergeCell ref="J20:N20"/>
    <mergeCell ref="B15:F15"/>
    <mergeCell ref="J15:N15"/>
    <mergeCell ref="B16:F16"/>
    <mergeCell ref="J16:N16"/>
    <mergeCell ref="B17:F17"/>
    <mergeCell ref="J17:N17"/>
    <mergeCell ref="B12:F12"/>
    <mergeCell ref="J12:N12"/>
    <mergeCell ref="B13:F13"/>
    <mergeCell ref="J13:N13"/>
    <mergeCell ref="B14:F14"/>
    <mergeCell ref="J14:N14"/>
    <mergeCell ref="J7:L8"/>
    <mergeCell ref="B9:F9"/>
    <mergeCell ref="J9:N9"/>
    <mergeCell ref="B10:F10"/>
    <mergeCell ref="J10:N10"/>
    <mergeCell ref="B11:F11"/>
    <mergeCell ref="J11:N11"/>
    <mergeCell ref="B1:S1"/>
    <mergeCell ref="E4:F5"/>
    <mergeCell ref="G4:G8"/>
    <mergeCell ref="H4:H8"/>
    <mergeCell ref="I4:I8"/>
    <mergeCell ref="M4:N5"/>
    <mergeCell ref="O4:O8"/>
    <mergeCell ref="P4:P8"/>
    <mergeCell ref="Q4:Q8"/>
    <mergeCell ref="B7:D8"/>
  </mergeCells>
  <phoneticPr fontId="1"/>
  <pageMargins left="0.7" right="0.7" top="0.75" bottom="0.75" header="0.3" footer="0.3"/>
  <pageSetup paperSize="9" scale="72" fitToHeight="0" orientation="portrait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R8（国内）</vt:lpstr>
      <vt:lpstr>R8（在外）</vt:lpstr>
      <vt:lpstr>'R8（国内）'!Print_Area</vt:lpstr>
      <vt:lpstr>'R8（在外）'!Print_Area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大科　智喜</dc:creator>
  <cp:lastModifiedBy>大科　智喜</cp:lastModifiedBy>
  <dcterms:created xsi:type="dcterms:W3CDTF">2026-01-26T09:55:16Z</dcterms:created>
  <dcterms:modified xsi:type="dcterms:W3CDTF">2026-01-26T09:55:31Z</dcterms:modified>
</cp:coreProperties>
</file>