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omments24.xml" ContentType="application/vnd.openxmlformats-officedocument.spreadsheetml.comments+xml"/>
  <Override PartName="/xl/drawings/drawing2.xml" ContentType="application/vnd.openxmlformats-officedocument.drawing+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drawings/drawing3.xml" ContentType="application/vnd.openxmlformats-officedocument.drawing+xml"/>
  <Override PartName="/xl/comments28.xml" ContentType="application/vnd.openxmlformats-officedocument.spreadsheetml.comments+xml"/>
  <Override PartName="/xl/drawings/drawing4.xml" ContentType="application/vnd.openxmlformats-officedocument.drawing+xml"/>
  <Override PartName="/xl/comments29.xml" ContentType="application/vnd.openxmlformats-officedocument.spreadsheetml.comments+xml"/>
  <Override PartName="/xl/comments30.xml" ContentType="application/vnd.openxmlformats-officedocument.spreadsheetml.comments+xml"/>
  <Override PartName="/xl/drawings/drawing5.xml" ContentType="application/vnd.openxmlformats-officedocument.drawing+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drawings/drawing6.xml" ContentType="application/vnd.openxmlformats-officedocument.drawing+xml"/>
  <Override PartName="/xl/comments49.xml" ContentType="application/vnd.openxmlformats-officedocument.spreadsheetml.comments+xml"/>
  <Override PartName="/xl/drawings/drawing7.xml" ContentType="application/vnd.openxmlformats-officedocument.drawing+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omments62.xml" ContentType="application/vnd.openxmlformats-officedocument.spreadsheetml.comments+xml"/>
  <Override PartName="/xl/comments63.xml" ContentType="application/vnd.openxmlformats-officedocument.spreadsheetml.comments+xml"/>
  <Override PartName="/xl/comments64.xml" ContentType="application/vnd.openxmlformats-officedocument.spreadsheetml.comments+xml"/>
  <Override PartName="/xl/comments65.xml" ContentType="application/vnd.openxmlformats-officedocument.spreadsheetml.comments+xml"/>
  <Override PartName="/xl/comments66.xml" ContentType="application/vnd.openxmlformats-officedocument.spreadsheetml.comments+xml"/>
  <Override PartName="/xl/comments67.xml" ContentType="application/vnd.openxmlformats-officedocument.spreadsheetml.comments+xml"/>
  <Override PartName="/xl/comments68.xml" ContentType="application/vnd.openxmlformats-officedocument.spreadsheetml.comments+xml"/>
  <Override PartName="/xl/drawings/drawing8.xml" ContentType="application/vnd.openxmlformats-officedocument.drawing+xml"/>
  <Override PartName="/xl/comments69.xml" ContentType="application/vnd.openxmlformats-officedocument.spreadsheetml.comments+xml"/>
  <Override PartName="/xl/drawings/drawing9.xml" ContentType="application/vnd.openxmlformats-officedocument.drawing+xml"/>
  <Override PartName="/xl/comments70.xml" ContentType="application/vnd.openxmlformats-officedocument.spreadsheetml.comments+xml"/>
  <Override PartName="/xl/drawings/drawing10.xml" ContentType="application/vnd.openxmlformats-officedocument.drawing+xml"/>
  <Override PartName="/xl/comments71.xml" ContentType="application/vnd.openxmlformats-officedocument.spreadsheetml.comments+xml"/>
  <Override PartName="/xl/comments72.xml" ContentType="application/vnd.openxmlformats-officedocument.spreadsheetml.comments+xml"/>
  <Override PartName="/xl/comments73.xml" ContentType="application/vnd.openxmlformats-officedocument.spreadsheetml.comments+xml"/>
  <Override PartName="/xl/drawings/drawing11.xml" ContentType="application/vnd.openxmlformats-officedocument.drawing+xml"/>
  <Override PartName="/xl/comments74.xml" ContentType="application/vnd.openxmlformats-officedocument.spreadsheetml.comments+xml"/>
  <Override PartName="/xl/drawings/drawing12.xml" ContentType="application/vnd.openxmlformats-officedocument.drawing+xml"/>
  <Override PartName="/xl/comments75.xml" ContentType="application/vnd.openxmlformats-officedocument.spreadsheetml.comments+xml"/>
  <Override PartName="/xl/drawings/drawing13.xml" ContentType="application/vnd.openxmlformats-officedocument.drawing+xml"/>
  <Override PartName="/xl/comments76.xml" ContentType="application/vnd.openxmlformats-officedocument.spreadsheetml.comments+xml"/>
  <Override PartName="/xl/drawings/drawing14.xml" ContentType="application/vnd.openxmlformats-officedocument.drawing+xml"/>
  <Override PartName="/xl/comments77.xml" ContentType="application/vnd.openxmlformats-officedocument.spreadsheetml.comments+xml"/>
  <Override PartName="/xl/drawings/drawing15.xml" ContentType="application/vnd.openxmlformats-officedocument.drawing+xml"/>
  <Override PartName="/xl/comments78.xml" ContentType="application/vnd.openxmlformats-officedocument.spreadsheetml.comments+xml"/>
  <Override PartName="/xl/drawings/drawing16.xml" ContentType="application/vnd.openxmlformats-officedocument.drawing+xml"/>
  <Override PartName="/xl/comments79.xml" ContentType="application/vnd.openxmlformats-officedocument.spreadsheetml.comments+xml"/>
  <Override PartName="/xl/drawings/drawing17.xml" ContentType="application/vnd.openxmlformats-officedocument.drawing+xml"/>
  <Override PartName="/xl/comments80.xml" ContentType="application/vnd.openxmlformats-officedocument.spreadsheetml.comments+xml"/>
  <Override PartName="/xl/comments81.xml" ContentType="application/vnd.openxmlformats-officedocument.spreadsheetml.comments+xml"/>
  <Override PartName="/xl/comments8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0.31.30.190\500_選挙\010 選挙執行\※2026_02衆院選\（田中、高橋）政党・立候補予定者説明会\11 届出書類作成ソフト（およそ修正済）\"/>
    </mc:Choice>
  </mc:AlternateContent>
  <xr:revisionPtr revIDLastSave="0" documentId="13_ncr:1_{07D7CE7E-AB64-4D4B-846C-4E35B2B91E8E}" xr6:coauthVersionLast="47" xr6:coauthVersionMax="47" xr10:uidLastSave="{00000000-0000-0000-0000-000000000000}"/>
  <bookViews>
    <workbookView xWindow="28680" yWindow="-120" windowWidth="29040" windowHeight="15720" tabRatio="815" xr2:uid="{00000000-000D-0000-FFFF-FFFF00000000}"/>
  </bookViews>
  <sheets>
    <sheet name="目次" sheetId="4" r:id="rId1"/>
    <sheet name="入力シート" sheetId="2" r:id="rId2"/>
    <sheet name="開票立会人入力シート" sheetId="43" r:id="rId3"/>
    <sheet name="様式１" sheetId="1" r:id="rId4"/>
    <sheet name="様式２届出要件該当確認書（１号該当）" sheetId="55" r:id="rId5"/>
    <sheet name="様式３（添付１）" sheetId="56" r:id="rId6"/>
    <sheet name="様式４（添付２）" sheetId="5" r:id="rId7"/>
    <sheet name="様式５届出要件該当確認書（２号該当）" sheetId="57" r:id="rId8"/>
    <sheet name="様式６" sheetId="58" r:id="rId9"/>
    <sheet name="様式７" sheetId="59" r:id="rId10"/>
    <sheet name="様式８" sheetId="60" r:id="rId11"/>
    <sheet name="様式９" sheetId="61" r:id="rId12"/>
    <sheet name="様式１０" sheetId="3" r:id="rId13"/>
    <sheet name="様式１１" sheetId="62" r:id="rId14"/>
    <sheet name="様式１２" sheetId="7" r:id="rId15"/>
    <sheet name="様式１３" sheetId="8" r:id="rId16"/>
    <sheet name="様式１４" sheetId="10" r:id="rId17"/>
    <sheet name="様式１５" sheetId="11" r:id="rId18"/>
    <sheet name="様式１６" sheetId="12" r:id="rId19"/>
    <sheet name="様式１７" sheetId="65" r:id="rId20"/>
    <sheet name="様式１８" sheetId="13" r:id="rId21"/>
    <sheet name="様式１９" sheetId="64" r:id="rId22"/>
    <sheet name="様式２０" sheetId="14" r:id="rId23"/>
    <sheet name="様式２１" sheetId="15" r:id="rId24"/>
    <sheet name="様式２２" sheetId="66" r:id="rId25"/>
    <sheet name="様式２３" sheetId="16" r:id="rId26"/>
    <sheet name="様式２４" sheetId="21" r:id="rId27"/>
    <sheet name="様式２５" sheetId="54" r:id="rId28"/>
    <sheet name="様式２６" sheetId="17" r:id="rId29"/>
    <sheet name="様式２７" sheetId="19" r:id="rId30"/>
    <sheet name="様式２８" sheetId="18" r:id="rId31"/>
    <sheet name="様式２９" sheetId="44" r:id="rId32"/>
    <sheet name="様式３０" sheetId="20" r:id="rId33"/>
    <sheet name="様式３１" sheetId="67" r:id="rId34"/>
    <sheet name="政見１" sheetId="52" r:id="rId35"/>
    <sheet name="政見２" sheetId="95" r:id="rId36"/>
    <sheet name="政見３" sheetId="96" r:id="rId37"/>
    <sheet name="政見４" sheetId="97" r:id="rId38"/>
    <sheet name="政見５" sheetId="98" r:id="rId39"/>
    <sheet name="政見６" sheetId="99" r:id="rId40"/>
    <sheet name="政見７－１" sheetId="100" r:id="rId41"/>
    <sheet name="政見７－２" sheetId="101" r:id="rId42"/>
    <sheet name="政見７－３" sheetId="102" r:id="rId43"/>
    <sheet name="政見８" sheetId="103" r:id="rId44"/>
    <sheet name="政見９" sheetId="105" r:id="rId45"/>
    <sheet name="政見１０" sheetId="104" r:id="rId46"/>
    <sheet name="政見１１" sheetId="106" r:id="rId47"/>
    <sheet name="政見１２" sheetId="107" r:id="rId48"/>
    <sheet name="政見１３" sheetId="108" r:id="rId49"/>
    <sheet name="公営１" sheetId="22" r:id="rId50"/>
    <sheet name="公営２" sheetId="23" r:id="rId51"/>
    <sheet name="公営３その１" sheetId="24" r:id="rId52"/>
    <sheet name="公営３内訳１" sheetId="25" r:id="rId53"/>
    <sheet name="公営３その２" sheetId="42" r:id="rId54"/>
    <sheet name="公営３内訳２" sheetId="41" r:id="rId55"/>
    <sheet name="公営４" sheetId="26" r:id="rId56"/>
    <sheet name="公営５" sheetId="27" r:id="rId57"/>
    <sheet name="公営６" sheetId="28" r:id="rId58"/>
    <sheet name="公営７" sheetId="29" r:id="rId59"/>
    <sheet name="公営８" sheetId="30" r:id="rId60"/>
    <sheet name="公営９" sheetId="31" r:id="rId61"/>
    <sheet name="公営１０" sheetId="32" r:id="rId62"/>
    <sheet name="公営１１" sheetId="33" r:id="rId63"/>
    <sheet name="公営１２" sheetId="34" r:id="rId64"/>
    <sheet name="公営１３" sheetId="45" r:id="rId65"/>
    <sheet name="公営１４" sheetId="46" r:id="rId66"/>
    <sheet name="公営１５" sheetId="47" r:id="rId67"/>
    <sheet name="公営１６" sheetId="48" r:id="rId68"/>
    <sheet name="公営１７" sheetId="75" r:id="rId69"/>
    <sheet name="公営１８" sheetId="76" r:id="rId70"/>
    <sheet name="公営１９" sheetId="77" r:id="rId71"/>
    <sheet name="公営２０" sheetId="78" r:id="rId72"/>
    <sheet name="公営２１" sheetId="79" r:id="rId73"/>
    <sheet name="公営２２" sheetId="80" r:id="rId74"/>
    <sheet name="公営２３" sheetId="81" r:id="rId75"/>
    <sheet name="公営２４" sheetId="82" r:id="rId76"/>
    <sheet name="公営２５" sheetId="83" r:id="rId77"/>
    <sheet name="公営２６" sheetId="84" r:id="rId78"/>
    <sheet name="公営２７" sheetId="85" r:id="rId79"/>
    <sheet name="公営２８" sheetId="86" r:id="rId80"/>
    <sheet name="公営２９" sheetId="87" r:id="rId81"/>
    <sheet name="公営３０" sheetId="88" r:id="rId82"/>
    <sheet name="公営３１" sheetId="89" r:id="rId83"/>
    <sheet name="公営３２" sheetId="90" r:id="rId84"/>
    <sheet name="公営３３" sheetId="68" r:id="rId85"/>
    <sheet name="公営３４" sheetId="69" r:id="rId86"/>
    <sheet name="公営３５" sheetId="70" r:id="rId87"/>
    <sheet name="公営３６" sheetId="71" r:id="rId88"/>
    <sheet name="公営３７" sheetId="74" r:id="rId89"/>
    <sheet name="契約１" sheetId="36" r:id="rId90"/>
    <sheet name="契約２" sheetId="37" r:id="rId91"/>
    <sheet name="契約３" sheetId="38" r:id="rId92"/>
    <sheet name="契約４" sheetId="39" r:id="rId93"/>
    <sheet name="契約５" sheetId="91" r:id="rId94"/>
    <sheet name="契約６" sheetId="51" r:id="rId95"/>
    <sheet name="契約７" sheetId="92" r:id="rId96"/>
    <sheet name="契約８" sheetId="93" r:id="rId97"/>
    <sheet name="契約９" sheetId="94" r:id="rId98"/>
    <sheet name="契約１０" sheetId="40" r:id="rId99"/>
    <sheet name="参考様式1" sheetId="109" r:id="rId100"/>
    <sheet name="参考様式2" sheetId="110" r:id="rId101"/>
  </sheets>
  <definedNames>
    <definedName name="_xlnm.Print_Area" localSheetId="2">開票立会人入力シート!$A$1:$O$44</definedName>
    <definedName name="_xlnm.Print_Area" localSheetId="98">契約１０!$A$1:$P$46</definedName>
    <definedName name="_xlnm.Print_Area" localSheetId="90">契約２!$A$1:$P$54</definedName>
    <definedName name="_xlnm.Print_Area" localSheetId="91">契約３!$A$1:$P$51</definedName>
    <definedName name="_xlnm.Print_Area" localSheetId="92">契約４!$A$1:$P$46</definedName>
    <definedName name="_xlnm.Print_Area" localSheetId="93">契約５!$A$1:$P$46</definedName>
    <definedName name="_xlnm.Print_Area" localSheetId="94">契約６!$A$1:$P$46</definedName>
    <definedName name="_xlnm.Print_Area" localSheetId="95">契約７!$A$1:$P$46</definedName>
    <definedName name="_xlnm.Print_Area" localSheetId="96">契約８!$A$1:$P$46</definedName>
    <definedName name="_xlnm.Print_Area" localSheetId="97">契約９!$A$1:$P$46</definedName>
    <definedName name="_xlnm.Print_Area" localSheetId="49">公営１!$A$1:$P$51</definedName>
    <definedName name="_xlnm.Print_Area" localSheetId="61">公営１０!$A$1:$O$41</definedName>
    <definedName name="_xlnm.Print_Area" localSheetId="62">公営１１!$A$1:$P$42</definedName>
    <definedName name="_xlnm.Print_Area" localSheetId="64">公営１３!$A$1:$O$37</definedName>
    <definedName name="_xlnm.Print_Area" localSheetId="65">公営１４!$A$1:$P$46</definedName>
    <definedName name="_xlnm.Print_Area" localSheetId="66">公営１５!$A$1:$O$41</definedName>
    <definedName name="_xlnm.Print_Area" localSheetId="67">公営１６!$A$1:$P$47</definedName>
    <definedName name="_xlnm.Print_Area" localSheetId="68">公営１７!$A$1:$T$58</definedName>
    <definedName name="_xlnm.Print_Area" localSheetId="69">公営１８!$A$1:$O$36</definedName>
    <definedName name="_xlnm.Print_Area" localSheetId="70">公営１９!$A$1:$P$46</definedName>
    <definedName name="_xlnm.Print_Area" localSheetId="50">公営２!$A$1:$O$46</definedName>
    <definedName name="_xlnm.Print_Area" localSheetId="71">公営２０!$A$1:$O$40</definedName>
    <definedName name="_xlnm.Print_Area" localSheetId="72">公営２１!$A$1:$P$44</definedName>
    <definedName name="_xlnm.Print_Area" localSheetId="73">公営２２!$A$1:$T$49</definedName>
    <definedName name="_xlnm.Print_Area" localSheetId="74">公営２３!$A$1:$O$37</definedName>
    <definedName name="_xlnm.Print_Area" localSheetId="75">公営２４!$A$1:$P$46</definedName>
    <definedName name="_xlnm.Print_Area" localSheetId="76">公営２５!$A$1:$O$40</definedName>
    <definedName name="_xlnm.Print_Area" localSheetId="77">公営２６!$A$1:$P$42</definedName>
    <definedName name="_xlnm.Print_Area" localSheetId="78">公営２７!$A$1:$T$51</definedName>
    <definedName name="_xlnm.Print_Area" localSheetId="79">公営２８!$A$1:$O$36</definedName>
    <definedName name="_xlnm.Print_Area" localSheetId="80">公営２９!$A$1:$P$46</definedName>
    <definedName name="_xlnm.Print_Area" localSheetId="81">公営３０!$A$1:$O$40</definedName>
    <definedName name="_xlnm.Print_Area" localSheetId="82">公営３１!$A$1:$P$43</definedName>
    <definedName name="_xlnm.Print_Area" localSheetId="83">公営３２!$A$1:$T$51</definedName>
    <definedName name="_xlnm.Print_Area" localSheetId="84">公営３３!$A$1:$O$36</definedName>
    <definedName name="_xlnm.Print_Area" localSheetId="85">公営３４!$A$1:$P$46</definedName>
    <definedName name="_xlnm.Print_Area" localSheetId="86">公営３５!$A$1:$O$41</definedName>
    <definedName name="_xlnm.Print_Area" localSheetId="87">公営３６!$A$1:$P$40</definedName>
    <definedName name="_xlnm.Print_Area" localSheetId="88">公営３７!$A$1:$T$55</definedName>
    <definedName name="_xlnm.Print_Area" localSheetId="51">公営３その１!$A$1:$O$47</definedName>
    <definedName name="_xlnm.Print_Area" localSheetId="53">公営３その２!$A$1:$O$141</definedName>
    <definedName name="_xlnm.Print_Area" localSheetId="52">公営３内訳１!$A$1:$T$23</definedName>
    <definedName name="_xlnm.Print_Area" localSheetId="54">公営３内訳２!$A$1:$T$87</definedName>
    <definedName name="_xlnm.Print_Area" localSheetId="55">公営４!$A$1:$Q$53</definedName>
    <definedName name="_xlnm.Print_Area" localSheetId="56">公営５!$A$1:$P$46</definedName>
    <definedName name="_xlnm.Print_Area" localSheetId="57">公営６!$A$1:$Q$49</definedName>
    <definedName name="_xlnm.Print_Area" localSheetId="58">公営７!$A$1:$P$45</definedName>
    <definedName name="_xlnm.Print_Area" localSheetId="59">公営８!$A$1:$O$36</definedName>
    <definedName name="_xlnm.Print_Area" localSheetId="60">公営９!$A$1:$P$46</definedName>
    <definedName name="_xlnm.Print_Area" localSheetId="34">政見１!$A$1:$O$44</definedName>
    <definedName name="_xlnm.Print_Area" localSheetId="45">政見１０!$A$1:$Q$3</definedName>
    <definedName name="_xlnm.Print_Area" localSheetId="46">政見１１!$A$1:$P$48</definedName>
    <definedName name="_xlnm.Print_Area" localSheetId="47">政見１２!$A$1:$P$108</definedName>
    <definedName name="_xlnm.Print_Area" localSheetId="48">政見１３!$A$1:$T$85</definedName>
    <definedName name="_xlnm.Print_Area" localSheetId="35">政見２!$A$1:$J$46</definedName>
    <definedName name="_xlnm.Print_Area" localSheetId="36">政見３!$A$1:$N$41</definedName>
    <definedName name="_xlnm.Print_Area" localSheetId="37">政見４!$A$1:$O$58</definedName>
    <definedName name="_xlnm.Print_Area" localSheetId="38">政見５!$A$1:$O$57</definedName>
    <definedName name="_xlnm.Print_Area" localSheetId="39">政見６!$A$1:$O$57</definedName>
    <definedName name="_xlnm.Print_Area" localSheetId="40">'政見７－１'!$A$1:$V$50</definedName>
    <definedName name="_xlnm.Print_Area" localSheetId="42">'政見７－３'!$A$1:$V$50</definedName>
    <definedName name="_xlnm.Print_Area" localSheetId="43">政見８!$A$1:$O$53</definedName>
    <definedName name="_xlnm.Print_Area" localSheetId="44">政見９!$A$1:$P$58</definedName>
    <definedName name="_xlnm.Print_Area" localSheetId="1">入力シート!$A$1:$E$116</definedName>
    <definedName name="_xlnm.Print_Area" localSheetId="0">目次!$A$1:$S$50</definedName>
    <definedName name="_xlnm.Print_Area" localSheetId="3">様式１!$A$1:$O$113</definedName>
    <definedName name="_xlnm.Print_Area" localSheetId="12">様式１０!$A$1:$O$43</definedName>
    <definedName name="_xlnm.Print_Area" localSheetId="13">様式１１!$A$1:$N$49</definedName>
    <definedName name="_xlnm.Print_Area" localSheetId="14">様式１２!$A$1:$N$50</definedName>
    <definedName name="_xlnm.Print_Area" localSheetId="15">様式１３!$A$1:$N$40</definedName>
    <definedName name="_xlnm.Print_Area" localSheetId="16">様式１４!$A$1:$N$2001</definedName>
    <definedName name="_xlnm.Print_Area" localSheetId="18">様式１６!$A$1:$N$83</definedName>
    <definedName name="_xlnm.Print_Area" localSheetId="19">様式１７!$A$1:$N$88</definedName>
    <definedName name="_xlnm.Print_Area" localSheetId="20">様式１８!$A$1:$N$84</definedName>
    <definedName name="_xlnm.Print_Area" localSheetId="21">様式１９!$A$1:$N$88</definedName>
    <definedName name="_xlnm.Print_Area" localSheetId="22">様式２０!$A$1:$N$80</definedName>
    <definedName name="_xlnm.Print_Area" localSheetId="23">様式２１!$A$1:$N$78</definedName>
    <definedName name="_xlnm.Print_Area" localSheetId="24">様式２２!$A$1:$J$38</definedName>
    <definedName name="_xlnm.Print_Area" localSheetId="25">様式２３!$A$1:$N$71</definedName>
    <definedName name="_xlnm.Print_Area" localSheetId="26">様式２４!$A$1:$Q$80</definedName>
    <definedName name="_xlnm.Print_Area" localSheetId="27">様式２５!$A$1:$R$3</definedName>
    <definedName name="_xlnm.Print_Area" localSheetId="28">様式２６!$A$1:$I$50</definedName>
    <definedName name="_xlnm.Print_Area" localSheetId="29">様式２７!$A$1:$I$41</definedName>
    <definedName name="_xlnm.Print_Area" localSheetId="30">様式２８!$A$1:$I$42</definedName>
    <definedName name="_xlnm.Print_Area" localSheetId="31">様式２９!$A$1:$I$48</definedName>
    <definedName name="_xlnm.Print_Area" localSheetId="4">'様式２届出要件該当確認書（１号該当）'!$A$1:$Q$77</definedName>
    <definedName name="_xlnm.Print_Area" localSheetId="5">'様式３（添付１）'!$A$1:$N$47</definedName>
    <definedName name="_xlnm.Print_Area" localSheetId="32">様式３０!$A$1:$N$39</definedName>
    <definedName name="_xlnm.Print_Area" localSheetId="33">様式３１!$A$1:$N$42</definedName>
    <definedName name="_xlnm.Print_Area" localSheetId="6">'様式４（添付２）'!$A$1:$J$35</definedName>
    <definedName name="_xlnm.Print_Area" localSheetId="7">'様式５届出要件該当確認書（２号該当）'!$A$1:$Q$77</definedName>
    <definedName name="_xlnm.Print_Area" localSheetId="8">様式６!$A$1:$J$35</definedName>
    <definedName name="_xlnm.Print_Area" localSheetId="9">様式７!$A$1:$N$48</definedName>
    <definedName name="_xlnm.Print_Area" localSheetId="10">様式８!$A$1:$J$38</definedName>
    <definedName name="_xlnm.Print_Area" localSheetId="11">様式９!$A$1:$Q$59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9" i="75" l="1"/>
  <c r="P39" i="75" s="1"/>
  <c r="E8" i="2"/>
  <c r="J40" i="90"/>
  <c r="L40" i="90" s="1"/>
  <c r="J40" i="85"/>
  <c r="J38" i="80"/>
  <c r="P38" i="80" s="1"/>
  <c r="R38" i="80" s="1"/>
  <c r="E16" i="80" s="1"/>
  <c r="J38" i="34"/>
  <c r="P38" i="34" s="1"/>
  <c r="R38" i="34" s="1"/>
  <c r="E16" i="34" s="1"/>
  <c r="J12" i="2"/>
  <c r="E4" i="2" s="1"/>
  <c r="H38" i="74" s="1"/>
  <c r="J11" i="2"/>
  <c r="J10" i="2"/>
  <c r="Z37" i="75"/>
  <c r="H39" i="75"/>
  <c r="I50" i="1"/>
  <c r="E52" i="2"/>
  <c r="E26" i="2"/>
  <c r="A66" i="110"/>
  <c r="L66" i="110"/>
  <c r="L21" i="110"/>
  <c r="I55" i="110"/>
  <c r="I61" i="110"/>
  <c r="K59" i="110"/>
  <c r="I59" i="110"/>
  <c r="K57" i="110"/>
  <c r="I57" i="110"/>
  <c r="A21" i="110"/>
  <c r="B22" i="27"/>
  <c r="A6" i="61"/>
  <c r="B27" i="108"/>
  <c r="A3" i="103"/>
  <c r="N8" i="102"/>
  <c r="S4" i="100"/>
  <c r="D3" i="52"/>
  <c r="F8" i="17"/>
  <c r="A56" i="15"/>
  <c r="L56" i="15"/>
  <c r="L17" i="15"/>
  <c r="A17" i="15"/>
  <c r="E67" i="15"/>
  <c r="E66" i="15"/>
  <c r="A60" i="14"/>
  <c r="L60" i="14"/>
  <c r="A20" i="14"/>
  <c r="E74" i="12"/>
  <c r="E33" i="12"/>
  <c r="A1498" i="11"/>
  <c r="A1460" i="11"/>
  <c r="A1422" i="11"/>
  <c r="A1384" i="11"/>
  <c r="A1346" i="11"/>
  <c r="A1308" i="11"/>
  <c r="A1270" i="11"/>
  <c r="A1232" i="11"/>
  <c r="A1194" i="11"/>
  <c r="A1156" i="11"/>
  <c r="A1118" i="11"/>
  <c r="A1080" i="11"/>
  <c r="A1042" i="11"/>
  <c r="A1004" i="11"/>
  <c r="A966" i="11"/>
  <c r="A928" i="11"/>
  <c r="A890" i="11"/>
  <c r="A852" i="11"/>
  <c r="A814" i="11"/>
  <c r="A776" i="11"/>
  <c r="A738" i="11"/>
  <c r="A700" i="11"/>
  <c r="A662" i="11"/>
  <c r="A624" i="11"/>
  <c r="A586" i="11"/>
  <c r="A548" i="11"/>
  <c r="A510" i="11"/>
  <c r="A472" i="11"/>
  <c r="A434" i="11"/>
  <c r="A396" i="11"/>
  <c r="A358" i="11"/>
  <c r="A320" i="11"/>
  <c r="A282" i="11"/>
  <c r="A244" i="11"/>
  <c r="A206" i="11"/>
  <c r="A168" i="11"/>
  <c r="A130" i="11"/>
  <c r="A92" i="11"/>
  <c r="L1492" i="11"/>
  <c r="A1492" i="11"/>
  <c r="L1454" i="11"/>
  <c r="A1454" i="11"/>
  <c r="L1416" i="11"/>
  <c r="A1416" i="11"/>
  <c r="L1378" i="11"/>
  <c r="A1378" i="11"/>
  <c r="L1340" i="11"/>
  <c r="A1340" i="11"/>
  <c r="L1302" i="11"/>
  <c r="A1302" i="11"/>
  <c r="L1264" i="11"/>
  <c r="A1264" i="11"/>
  <c r="L1226" i="11"/>
  <c r="A1226" i="11"/>
  <c r="L1188" i="11"/>
  <c r="A1188" i="11"/>
  <c r="L1150" i="11"/>
  <c r="A1150" i="11"/>
  <c r="L1112" i="11"/>
  <c r="A1112" i="11"/>
  <c r="L1074" i="11"/>
  <c r="A1074" i="11"/>
  <c r="L1036" i="11"/>
  <c r="A1036" i="11"/>
  <c r="L998" i="11"/>
  <c r="A998" i="11"/>
  <c r="L960" i="11"/>
  <c r="A960" i="11"/>
  <c r="L922" i="11"/>
  <c r="A922" i="11"/>
  <c r="L884" i="11"/>
  <c r="A884" i="11"/>
  <c r="L846" i="11"/>
  <c r="A846" i="11"/>
  <c r="L808" i="11"/>
  <c r="A808" i="11"/>
  <c r="L770" i="11"/>
  <c r="A770" i="11"/>
  <c r="L732" i="11"/>
  <c r="A732" i="11"/>
  <c r="L694" i="11"/>
  <c r="A694" i="11"/>
  <c r="L656" i="11"/>
  <c r="A656" i="11"/>
  <c r="L618" i="11"/>
  <c r="A618" i="11"/>
  <c r="L580" i="11"/>
  <c r="A580" i="11"/>
  <c r="L542" i="11"/>
  <c r="A542" i="11"/>
  <c r="A504" i="11"/>
  <c r="L504" i="11"/>
  <c r="L466" i="11"/>
  <c r="A466" i="11"/>
  <c r="L428" i="11"/>
  <c r="A428" i="11"/>
  <c r="L390" i="11"/>
  <c r="A390" i="11"/>
  <c r="L352" i="11"/>
  <c r="A352" i="11"/>
  <c r="L314" i="11"/>
  <c r="A314" i="11"/>
  <c r="L276" i="11"/>
  <c r="A276" i="11"/>
  <c r="L238" i="11"/>
  <c r="A238" i="11"/>
  <c r="L200" i="11"/>
  <c r="A200" i="11"/>
  <c r="L162" i="11"/>
  <c r="A162" i="11"/>
  <c r="L124" i="11"/>
  <c r="A124" i="11"/>
  <c r="L86" i="11"/>
  <c r="A86" i="11"/>
  <c r="L48" i="11"/>
  <c r="A48" i="11"/>
  <c r="L10" i="11"/>
  <c r="A10" i="11"/>
  <c r="A54" i="11"/>
  <c r="A16" i="11"/>
  <c r="A1982" i="10"/>
  <c r="A1932" i="10"/>
  <c r="A1882" i="10"/>
  <c r="A1832" i="10"/>
  <c r="A1782" i="10"/>
  <c r="A1732" i="10"/>
  <c r="A1682" i="10"/>
  <c r="A1632" i="10"/>
  <c r="A1582" i="10"/>
  <c r="A1532" i="10"/>
  <c r="A1482" i="10"/>
  <c r="A1432" i="10"/>
  <c r="A1382" i="10"/>
  <c r="A1332" i="10"/>
  <c r="A1282" i="10"/>
  <c r="A1232" i="10"/>
  <c r="A1181" i="10"/>
  <c r="A1131" i="10"/>
  <c r="A1081" i="10"/>
  <c r="A1031" i="10"/>
  <c r="A981" i="10"/>
  <c r="A931" i="10"/>
  <c r="A881" i="10"/>
  <c r="A831" i="10"/>
  <c r="A781" i="10"/>
  <c r="A731" i="10"/>
  <c r="A681" i="10"/>
  <c r="A631" i="10"/>
  <c r="A581" i="10"/>
  <c r="A531" i="10"/>
  <c r="A481" i="10"/>
  <c r="A431" i="10"/>
  <c r="A381" i="10"/>
  <c r="A331" i="10"/>
  <c r="A281" i="10"/>
  <c r="A231" i="10"/>
  <c r="A181" i="10"/>
  <c r="A131" i="10"/>
  <c r="A81" i="10"/>
  <c r="A31" i="10"/>
  <c r="A17" i="8"/>
  <c r="A10" i="8"/>
  <c r="A30" i="7"/>
  <c r="A21" i="62"/>
  <c r="A20" i="3"/>
  <c r="I53" i="61"/>
  <c r="F18" i="60"/>
  <c r="A10" i="59"/>
  <c r="E16" i="58"/>
  <c r="B14" i="57"/>
  <c r="A16" i="5"/>
  <c r="A10" i="56"/>
  <c r="E78" i="64"/>
  <c r="E34" i="64"/>
  <c r="E74" i="13"/>
  <c r="E32" i="13"/>
  <c r="C43" i="1"/>
  <c r="C44" i="1"/>
  <c r="A6" i="1"/>
  <c r="D13" i="1"/>
  <c r="L10" i="94"/>
  <c r="K10" i="94"/>
  <c r="L10" i="92"/>
  <c r="K10" i="92"/>
  <c r="E5" i="2"/>
  <c r="P32" i="74" s="1"/>
  <c r="E3" i="2"/>
  <c r="E2" i="2"/>
  <c r="E12" i="109" s="1"/>
  <c r="F11" i="109"/>
  <c r="I15" i="109"/>
  <c r="G18" i="109"/>
  <c r="H21" i="109"/>
  <c r="G10" i="40"/>
  <c r="K10" i="40"/>
  <c r="L10" i="40"/>
  <c r="E33" i="40"/>
  <c r="I35" i="40"/>
  <c r="F37" i="40"/>
  <c r="H37" i="40"/>
  <c r="G10" i="94"/>
  <c r="E33" i="94"/>
  <c r="I35" i="94"/>
  <c r="F37" i="94"/>
  <c r="H37" i="94"/>
  <c r="G10" i="93"/>
  <c r="K10" i="93"/>
  <c r="L10" i="93"/>
  <c r="E33" i="93"/>
  <c r="I35" i="93"/>
  <c r="F37" i="93"/>
  <c r="H37" i="93"/>
  <c r="G10" i="92"/>
  <c r="E33" i="92"/>
  <c r="I35" i="92"/>
  <c r="F37" i="92"/>
  <c r="H37" i="92"/>
  <c r="G10" i="51"/>
  <c r="K10" i="51"/>
  <c r="L10" i="51"/>
  <c r="E33" i="51"/>
  <c r="I35" i="51"/>
  <c r="F37" i="51"/>
  <c r="H37" i="51"/>
  <c r="G10" i="91"/>
  <c r="K10" i="91"/>
  <c r="L10" i="91"/>
  <c r="E33" i="91"/>
  <c r="I35" i="91"/>
  <c r="F37" i="91"/>
  <c r="H37" i="91"/>
  <c r="G10" i="39"/>
  <c r="K10" i="39"/>
  <c r="L10" i="39"/>
  <c r="E35" i="39"/>
  <c r="I37" i="39"/>
  <c r="F39" i="39"/>
  <c r="H39" i="39"/>
  <c r="G10" i="38"/>
  <c r="K10" i="38"/>
  <c r="L10" i="38"/>
  <c r="E38" i="38"/>
  <c r="I40" i="38"/>
  <c r="F42" i="38"/>
  <c r="H42" i="38"/>
  <c r="G10" i="37"/>
  <c r="K10" i="37"/>
  <c r="L10" i="37"/>
  <c r="E41" i="37"/>
  <c r="I43" i="37"/>
  <c r="F45" i="37"/>
  <c r="H45" i="37"/>
  <c r="G10" i="36"/>
  <c r="K10" i="36"/>
  <c r="L10" i="36"/>
  <c r="E41" i="36"/>
  <c r="I43" i="36"/>
  <c r="F45" i="36"/>
  <c r="H45" i="36"/>
  <c r="B21" i="74"/>
  <c r="M21" i="74"/>
  <c r="F23" i="74"/>
  <c r="J23" i="74"/>
  <c r="F38" i="74"/>
  <c r="J9" i="71"/>
  <c r="K9" i="71"/>
  <c r="K11" i="71"/>
  <c r="M11" i="71"/>
  <c r="B23" i="70"/>
  <c r="K23" i="70"/>
  <c r="E26" i="70"/>
  <c r="G26" i="70"/>
  <c r="J9" i="69"/>
  <c r="K9" i="69"/>
  <c r="J11" i="69"/>
  <c r="L11" i="69"/>
  <c r="I10" i="68"/>
  <c r="J10" i="68"/>
  <c r="J12" i="68"/>
  <c r="L12" i="68"/>
  <c r="B23" i="90"/>
  <c r="M23" i="90"/>
  <c r="F25" i="90"/>
  <c r="J25" i="90"/>
  <c r="F40" i="90"/>
  <c r="N40" i="90"/>
  <c r="J13" i="89"/>
  <c r="K13" i="89"/>
  <c r="K15" i="89"/>
  <c r="M15" i="89"/>
  <c r="B22" i="88"/>
  <c r="K22" i="88"/>
  <c r="E25" i="88"/>
  <c r="G25" i="88"/>
  <c r="J9" i="87"/>
  <c r="K9" i="87"/>
  <c r="J11" i="87"/>
  <c r="L11" i="87"/>
  <c r="I10" i="86"/>
  <c r="J10" i="86"/>
  <c r="J12" i="86"/>
  <c r="L12" i="86"/>
  <c r="B23" i="85"/>
  <c r="M23" i="85"/>
  <c r="F25" i="85"/>
  <c r="J25" i="85"/>
  <c r="F40" i="85"/>
  <c r="L40" i="85"/>
  <c r="N40" i="85"/>
  <c r="P40" i="85"/>
  <c r="J13" i="84"/>
  <c r="K13" i="84"/>
  <c r="K15" i="84"/>
  <c r="M15" i="84"/>
  <c r="B22" i="83"/>
  <c r="K22" i="83"/>
  <c r="E25" i="83"/>
  <c r="G25" i="83"/>
  <c r="J9" i="82"/>
  <c r="K9" i="82"/>
  <c r="J11" i="82"/>
  <c r="L11" i="82"/>
  <c r="I10" i="81"/>
  <c r="J10" i="81"/>
  <c r="J12" i="81"/>
  <c r="L12" i="81"/>
  <c r="B21" i="80"/>
  <c r="M21" i="80"/>
  <c r="F23" i="80"/>
  <c r="J23" i="80"/>
  <c r="F38" i="80"/>
  <c r="L38" i="80"/>
  <c r="N38" i="80"/>
  <c r="J13" i="79"/>
  <c r="K13" i="79"/>
  <c r="K15" i="79"/>
  <c r="M15" i="79"/>
  <c r="B22" i="78"/>
  <c r="K22" i="78"/>
  <c r="E25" i="78"/>
  <c r="G25" i="78"/>
  <c r="J9" i="77"/>
  <c r="K9" i="77"/>
  <c r="J11" i="77"/>
  <c r="L11" i="77"/>
  <c r="I10" i="76"/>
  <c r="J10" i="76"/>
  <c r="J12" i="76"/>
  <c r="L12" i="76"/>
  <c r="B22" i="75"/>
  <c r="M22" i="75"/>
  <c r="F24" i="75"/>
  <c r="J24" i="75"/>
  <c r="F39" i="75"/>
  <c r="J12" i="48"/>
  <c r="K12" i="48"/>
  <c r="K14" i="48"/>
  <c r="M14" i="48"/>
  <c r="B23" i="47"/>
  <c r="K23" i="47"/>
  <c r="E26" i="47"/>
  <c r="G26" i="47"/>
  <c r="J9" i="46"/>
  <c r="K9" i="46"/>
  <c r="J11" i="46"/>
  <c r="L11" i="46"/>
  <c r="I10" i="45"/>
  <c r="J10" i="45"/>
  <c r="J12" i="45"/>
  <c r="L12" i="45"/>
  <c r="B21" i="34"/>
  <c r="M21" i="34"/>
  <c r="F23" i="34"/>
  <c r="J23" i="34"/>
  <c r="F38" i="34"/>
  <c r="L38" i="34"/>
  <c r="N38" i="34"/>
  <c r="J12" i="33"/>
  <c r="K12" i="33"/>
  <c r="K14" i="33"/>
  <c r="M14" i="33"/>
  <c r="B23" i="32"/>
  <c r="K23" i="32"/>
  <c r="E26" i="32"/>
  <c r="G26" i="32"/>
  <c r="J9" i="31"/>
  <c r="K9" i="31"/>
  <c r="J11" i="31"/>
  <c r="L11" i="31"/>
  <c r="I10" i="30"/>
  <c r="J10" i="30"/>
  <c r="J12" i="30"/>
  <c r="L12" i="30"/>
  <c r="I9" i="29"/>
  <c r="J9" i="29"/>
  <c r="K11" i="29"/>
  <c r="M11" i="29"/>
  <c r="J9" i="28"/>
  <c r="K9" i="28"/>
  <c r="L11" i="28"/>
  <c r="M11" i="28"/>
  <c r="M22" i="27"/>
  <c r="F25" i="27"/>
  <c r="H25" i="27"/>
  <c r="J9" i="26"/>
  <c r="K9" i="26"/>
  <c r="J11" i="26"/>
  <c r="L11" i="26"/>
  <c r="I11" i="41"/>
  <c r="P11" i="41"/>
  <c r="R11" i="41"/>
  <c r="I12" i="41"/>
  <c r="P12" i="41"/>
  <c r="R12" i="41" s="1"/>
  <c r="I13" i="41"/>
  <c r="P13" i="41"/>
  <c r="R13" i="41"/>
  <c r="I14" i="41"/>
  <c r="R14" i="41" s="1"/>
  <c r="P14" i="41"/>
  <c r="I15" i="41"/>
  <c r="P15" i="41"/>
  <c r="R15" i="41"/>
  <c r="I16" i="41"/>
  <c r="P16" i="41"/>
  <c r="R16" i="41" s="1"/>
  <c r="I17" i="41"/>
  <c r="P17" i="41"/>
  <c r="R17" i="41"/>
  <c r="I18" i="41"/>
  <c r="R18" i="41" s="1"/>
  <c r="P18" i="41"/>
  <c r="I19" i="41"/>
  <c r="P19" i="41"/>
  <c r="R19" i="41"/>
  <c r="I20" i="41"/>
  <c r="P20" i="41"/>
  <c r="R20" i="41" s="1"/>
  <c r="I21" i="41"/>
  <c r="P21" i="41"/>
  <c r="R21" i="41"/>
  <c r="I22" i="41"/>
  <c r="R22" i="41" s="1"/>
  <c r="P22" i="41"/>
  <c r="M36" i="41"/>
  <c r="M48" i="41" s="1"/>
  <c r="R48" i="41" s="1"/>
  <c r="D66" i="42" s="1"/>
  <c r="M37" i="41"/>
  <c r="M38" i="41"/>
  <c r="M39" i="41"/>
  <c r="M40" i="41"/>
  <c r="M41" i="41"/>
  <c r="M42" i="41"/>
  <c r="M43" i="41"/>
  <c r="M44" i="41"/>
  <c r="M45" i="41"/>
  <c r="M46" i="41"/>
  <c r="M47" i="41"/>
  <c r="N67" i="41"/>
  <c r="N68" i="41"/>
  <c r="N80" i="41" s="1"/>
  <c r="N69" i="41"/>
  <c r="N70" i="41"/>
  <c r="N71" i="41"/>
  <c r="N72" i="41"/>
  <c r="N73" i="41"/>
  <c r="N74" i="41"/>
  <c r="N75" i="41"/>
  <c r="N76" i="41"/>
  <c r="N77" i="41"/>
  <c r="N78" i="41"/>
  <c r="N79" i="41"/>
  <c r="B24" i="42"/>
  <c r="K24" i="42"/>
  <c r="E26" i="42"/>
  <c r="G26" i="42"/>
  <c r="B71" i="42"/>
  <c r="K71" i="42"/>
  <c r="E73" i="42"/>
  <c r="G73" i="42"/>
  <c r="B118" i="42"/>
  <c r="K118" i="42"/>
  <c r="E120" i="42"/>
  <c r="G120" i="42"/>
  <c r="I7" i="25"/>
  <c r="R7" i="25" s="1"/>
  <c r="P7" i="25"/>
  <c r="I8" i="25"/>
  <c r="P8" i="25"/>
  <c r="R8" i="25" s="1"/>
  <c r="I9" i="25"/>
  <c r="R9" i="25" s="1"/>
  <c r="P9" i="25"/>
  <c r="I10" i="25"/>
  <c r="R10" i="25" s="1"/>
  <c r="P10" i="25"/>
  <c r="I11" i="25"/>
  <c r="R11" i="25" s="1"/>
  <c r="P11" i="25"/>
  <c r="I12" i="25"/>
  <c r="P12" i="25"/>
  <c r="R12" i="25" s="1"/>
  <c r="I13" i="25"/>
  <c r="R13" i="25" s="1"/>
  <c r="P13" i="25"/>
  <c r="I14" i="25"/>
  <c r="R14" i="25" s="1"/>
  <c r="P14" i="25"/>
  <c r="I15" i="25"/>
  <c r="R15" i="25" s="1"/>
  <c r="P15" i="25"/>
  <c r="I16" i="25"/>
  <c r="P16" i="25"/>
  <c r="R16" i="25" s="1"/>
  <c r="I17" i="25"/>
  <c r="R17" i="25" s="1"/>
  <c r="P17" i="25"/>
  <c r="I18" i="25"/>
  <c r="R18" i="25" s="1"/>
  <c r="P18" i="25"/>
  <c r="B24" i="24"/>
  <c r="K24" i="24"/>
  <c r="E26" i="24"/>
  <c r="G26" i="24"/>
  <c r="J9" i="23"/>
  <c r="K9" i="23"/>
  <c r="J11" i="23"/>
  <c r="L11" i="23"/>
  <c r="L9" i="22"/>
  <c r="M9" i="22"/>
  <c r="J11" i="22"/>
  <c r="L11" i="22"/>
  <c r="H30" i="108"/>
  <c r="L56" i="108"/>
  <c r="P56" i="108" s="1"/>
  <c r="N56" i="108"/>
  <c r="L57" i="108"/>
  <c r="P57" i="108" s="1"/>
  <c r="N57" i="108"/>
  <c r="R57" i="108" s="1"/>
  <c r="L58" i="108"/>
  <c r="P58" i="108" s="1"/>
  <c r="N58" i="108"/>
  <c r="R58" i="108" s="1"/>
  <c r="H59" i="108"/>
  <c r="L75" i="108"/>
  <c r="P75" i="108"/>
  <c r="N75" i="108"/>
  <c r="L76" i="108"/>
  <c r="N76" i="108"/>
  <c r="P76" i="108"/>
  <c r="P78" i="108" s="1"/>
  <c r="L77" i="108"/>
  <c r="N77" i="108"/>
  <c r="R77" i="108" s="1"/>
  <c r="P77" i="108"/>
  <c r="H78" i="108"/>
  <c r="F10" i="107"/>
  <c r="I12" i="107"/>
  <c r="I14" i="107"/>
  <c r="I16" i="107"/>
  <c r="F64" i="107"/>
  <c r="I66" i="107"/>
  <c r="I68" i="107"/>
  <c r="I70" i="107"/>
  <c r="F9" i="106"/>
  <c r="I11" i="106"/>
  <c r="I13" i="106"/>
  <c r="I15" i="106"/>
  <c r="I46" i="105"/>
  <c r="I48" i="105"/>
  <c r="F11" i="103"/>
  <c r="F12" i="103"/>
  <c r="C19" i="102"/>
  <c r="G19" i="102"/>
  <c r="B9" i="101"/>
  <c r="B25" i="101"/>
  <c r="B41" i="101"/>
  <c r="B57" i="101"/>
  <c r="B73" i="101"/>
  <c r="B89" i="101"/>
  <c r="B105" i="101"/>
  <c r="B121" i="101"/>
  <c r="M137" i="101"/>
  <c r="Q137" i="101"/>
  <c r="F19" i="100"/>
  <c r="H19" i="100"/>
  <c r="G5" i="99"/>
  <c r="G5" i="98"/>
  <c r="G4" i="97"/>
  <c r="G5" i="97"/>
  <c r="G10" i="96"/>
  <c r="H13" i="96"/>
  <c r="G23" i="96"/>
  <c r="G24" i="96"/>
  <c r="G5" i="52"/>
  <c r="G6" i="52"/>
  <c r="G7" i="52"/>
  <c r="G8" i="52"/>
  <c r="G9" i="52"/>
  <c r="I30" i="52"/>
  <c r="I34" i="52"/>
  <c r="B7" i="67"/>
  <c r="J10" i="67"/>
  <c r="H14" i="67"/>
  <c r="G16" i="67"/>
  <c r="G20" i="67"/>
  <c r="D30" i="67"/>
  <c r="B7" i="20"/>
  <c r="G10" i="20"/>
  <c r="I10" i="20"/>
  <c r="G13" i="20"/>
  <c r="G17" i="20"/>
  <c r="D27" i="20"/>
  <c r="F27" i="20"/>
  <c r="G11" i="44"/>
  <c r="F14" i="44"/>
  <c r="G14" i="44"/>
  <c r="F19" i="18"/>
  <c r="F21" i="18"/>
  <c r="G21" i="18"/>
  <c r="F19" i="19"/>
  <c r="F21" i="19"/>
  <c r="G21" i="19"/>
  <c r="D9" i="17"/>
  <c r="B13" i="17"/>
  <c r="F19" i="17"/>
  <c r="F21" i="17"/>
  <c r="G21" i="17"/>
  <c r="G12" i="21"/>
  <c r="L12" i="21"/>
  <c r="N12" i="21"/>
  <c r="K5" i="16"/>
  <c r="G10" i="16"/>
  <c r="G13" i="16"/>
  <c r="I13" i="16"/>
  <c r="E21" i="16"/>
  <c r="H21" i="16"/>
  <c r="E22" i="16"/>
  <c r="H22" i="16"/>
  <c r="E23" i="16"/>
  <c r="E24" i="16"/>
  <c r="H24" i="16"/>
  <c r="E25" i="16"/>
  <c r="J26" i="16"/>
  <c r="E27" i="16"/>
  <c r="E28" i="16"/>
  <c r="E29" i="16"/>
  <c r="K41" i="16"/>
  <c r="G46" i="16"/>
  <c r="G49" i="16"/>
  <c r="I49" i="16"/>
  <c r="E57" i="16"/>
  <c r="H57" i="16"/>
  <c r="E58" i="16"/>
  <c r="K58" i="16"/>
  <c r="E59" i="16"/>
  <c r="E60" i="16"/>
  <c r="H60" i="16"/>
  <c r="E61" i="16"/>
  <c r="J62" i="16"/>
  <c r="E63" i="16"/>
  <c r="E64" i="16"/>
  <c r="E65" i="16"/>
  <c r="D10" i="66"/>
  <c r="B22" i="66"/>
  <c r="G27" i="66"/>
  <c r="E31" i="66"/>
  <c r="G31" i="66"/>
  <c r="L5" i="15"/>
  <c r="G8" i="15"/>
  <c r="I8" i="15"/>
  <c r="G11" i="15"/>
  <c r="G14" i="15"/>
  <c r="E22" i="15"/>
  <c r="H22" i="15"/>
  <c r="E23" i="15"/>
  <c r="H23" i="15"/>
  <c r="E24" i="15"/>
  <c r="J25" i="15"/>
  <c r="E26" i="15"/>
  <c r="E27" i="15"/>
  <c r="E28" i="15"/>
  <c r="E29" i="15"/>
  <c r="E30" i="15"/>
  <c r="H30" i="15"/>
  <c r="L44" i="15"/>
  <c r="G47" i="15"/>
  <c r="H48" i="15"/>
  <c r="G50" i="15"/>
  <c r="G53" i="15"/>
  <c r="E61" i="15"/>
  <c r="H61" i="15"/>
  <c r="E62" i="15"/>
  <c r="H62" i="15"/>
  <c r="E63" i="15"/>
  <c r="J64" i="15"/>
  <c r="E65" i="15"/>
  <c r="E68" i="15"/>
  <c r="E69" i="15"/>
  <c r="H69" i="15"/>
  <c r="L6" i="14"/>
  <c r="G11" i="14"/>
  <c r="I11" i="14"/>
  <c r="G14" i="14"/>
  <c r="G17" i="14"/>
  <c r="L20" i="14"/>
  <c r="E25" i="14"/>
  <c r="H25" i="14"/>
  <c r="E26" i="14"/>
  <c r="J27" i="14"/>
  <c r="E28" i="14"/>
  <c r="E29" i="14"/>
  <c r="E30" i="14"/>
  <c r="E31" i="14"/>
  <c r="H31" i="14"/>
  <c r="L46" i="14"/>
  <c r="G51" i="14"/>
  <c r="H52" i="14"/>
  <c r="G54" i="14"/>
  <c r="G57" i="14"/>
  <c r="E65" i="14"/>
  <c r="H65" i="14"/>
  <c r="E66" i="14"/>
  <c r="J67" i="14"/>
  <c r="E68" i="14"/>
  <c r="E69" i="14"/>
  <c r="E70" i="14"/>
  <c r="E71" i="14"/>
  <c r="H71" i="14"/>
  <c r="K8" i="64"/>
  <c r="A10" i="64"/>
  <c r="I14" i="64"/>
  <c r="H17" i="64"/>
  <c r="G20" i="64"/>
  <c r="G23" i="64"/>
  <c r="E33" i="64"/>
  <c r="E35" i="64"/>
  <c r="E36" i="64"/>
  <c r="J36" i="64"/>
  <c r="E37" i="64"/>
  <c r="E38" i="64"/>
  <c r="H38" i="64"/>
  <c r="K52" i="64"/>
  <c r="I58" i="64"/>
  <c r="H61" i="64"/>
  <c r="G64" i="64"/>
  <c r="G67" i="64"/>
  <c r="E77" i="64"/>
  <c r="E79" i="64"/>
  <c r="E80" i="64"/>
  <c r="J80" i="64"/>
  <c r="E81" i="64"/>
  <c r="E82" i="64"/>
  <c r="H82" i="64"/>
  <c r="K8" i="13"/>
  <c r="A10" i="13"/>
  <c r="G14" i="13"/>
  <c r="I14" i="13"/>
  <c r="G17" i="13"/>
  <c r="G20" i="13"/>
  <c r="E31" i="13"/>
  <c r="E33" i="13"/>
  <c r="E34" i="13"/>
  <c r="J34" i="13"/>
  <c r="E35" i="13"/>
  <c r="E36" i="13"/>
  <c r="H36" i="13"/>
  <c r="K50" i="13"/>
  <c r="G56" i="13"/>
  <c r="I56" i="13"/>
  <c r="G59" i="13"/>
  <c r="G62" i="13"/>
  <c r="E73" i="13"/>
  <c r="E75" i="13"/>
  <c r="E76" i="13"/>
  <c r="J76" i="13"/>
  <c r="E77" i="13"/>
  <c r="E78" i="13"/>
  <c r="H78" i="13"/>
  <c r="K8" i="65"/>
  <c r="A10" i="65"/>
  <c r="H14" i="65"/>
  <c r="G17" i="65"/>
  <c r="F20" i="65"/>
  <c r="F23" i="65"/>
  <c r="E34" i="65"/>
  <c r="E35" i="65"/>
  <c r="J35" i="65"/>
  <c r="E36" i="65"/>
  <c r="E37" i="65"/>
  <c r="H37" i="65"/>
  <c r="K52" i="65"/>
  <c r="H58" i="65"/>
  <c r="G61" i="65"/>
  <c r="F64" i="65"/>
  <c r="F67" i="65"/>
  <c r="E78" i="65"/>
  <c r="E79" i="65"/>
  <c r="J79" i="65"/>
  <c r="E80" i="65"/>
  <c r="E81" i="65"/>
  <c r="H81" i="65"/>
  <c r="K8" i="12"/>
  <c r="A10" i="12"/>
  <c r="G14" i="12"/>
  <c r="I14" i="12"/>
  <c r="G17" i="12"/>
  <c r="G20" i="12"/>
  <c r="E31" i="12"/>
  <c r="E32" i="12"/>
  <c r="J32" i="12"/>
  <c r="E34" i="12"/>
  <c r="H34" i="12"/>
  <c r="K49" i="12"/>
  <c r="G55" i="12"/>
  <c r="I55" i="12"/>
  <c r="G58" i="12"/>
  <c r="G61" i="12"/>
  <c r="E72" i="12"/>
  <c r="E73" i="12"/>
  <c r="J73" i="12"/>
  <c r="E75" i="12"/>
  <c r="H75" i="12"/>
  <c r="H21" i="11"/>
  <c r="H26" i="11"/>
  <c r="J26" i="11"/>
  <c r="H30" i="11"/>
  <c r="H33" i="11"/>
  <c r="H59" i="11"/>
  <c r="H64" i="11"/>
  <c r="J64" i="11"/>
  <c r="H68" i="11"/>
  <c r="H71" i="11"/>
  <c r="H97" i="11"/>
  <c r="H102" i="11"/>
  <c r="J102" i="11"/>
  <c r="H106" i="11"/>
  <c r="H109" i="11"/>
  <c r="H135" i="11"/>
  <c r="H140" i="11"/>
  <c r="J140" i="11"/>
  <c r="H144" i="11"/>
  <c r="H147" i="11"/>
  <c r="H173" i="11"/>
  <c r="H178" i="11"/>
  <c r="J178" i="11"/>
  <c r="H182" i="11"/>
  <c r="H185" i="11"/>
  <c r="H211" i="11"/>
  <c r="H216" i="11"/>
  <c r="J216" i="11"/>
  <c r="H220" i="11"/>
  <c r="H223" i="11"/>
  <c r="H249" i="11"/>
  <c r="H254" i="11"/>
  <c r="J254" i="11"/>
  <c r="H258" i="11"/>
  <c r="H261" i="11"/>
  <c r="H287" i="11"/>
  <c r="H292" i="11"/>
  <c r="J292" i="11"/>
  <c r="H296" i="11"/>
  <c r="H299" i="11"/>
  <c r="H325" i="11"/>
  <c r="H330" i="11"/>
  <c r="J330" i="11"/>
  <c r="H334" i="11"/>
  <c r="H337" i="11"/>
  <c r="H363" i="11"/>
  <c r="H368" i="11"/>
  <c r="J368" i="11"/>
  <c r="H372" i="11"/>
  <c r="H375" i="11"/>
  <c r="H401" i="11"/>
  <c r="H406" i="11"/>
  <c r="J406" i="11"/>
  <c r="H410" i="11"/>
  <c r="H413" i="11"/>
  <c r="H439" i="11"/>
  <c r="H444" i="11"/>
  <c r="J444" i="11"/>
  <c r="H448" i="11"/>
  <c r="H451" i="11"/>
  <c r="H477" i="11"/>
  <c r="H482" i="11"/>
  <c r="J482" i="11"/>
  <c r="H486" i="11"/>
  <c r="H489" i="11"/>
  <c r="H515" i="11"/>
  <c r="H520" i="11"/>
  <c r="J520" i="11"/>
  <c r="H524" i="11"/>
  <c r="H527" i="11"/>
  <c r="H553" i="11"/>
  <c r="H558" i="11"/>
  <c r="J558" i="11"/>
  <c r="H562" i="11"/>
  <c r="H565" i="11"/>
  <c r="H591" i="11"/>
  <c r="H596" i="11"/>
  <c r="J596" i="11"/>
  <c r="H600" i="11"/>
  <c r="H603" i="11"/>
  <c r="H629" i="11"/>
  <c r="H634" i="11"/>
  <c r="J634" i="11"/>
  <c r="H638" i="11"/>
  <c r="H641" i="11"/>
  <c r="H667" i="11"/>
  <c r="H672" i="11"/>
  <c r="J672" i="11"/>
  <c r="H676" i="11"/>
  <c r="H679" i="11"/>
  <c r="H705" i="11"/>
  <c r="H710" i="11"/>
  <c r="J710" i="11"/>
  <c r="H714" i="11"/>
  <c r="H717" i="11"/>
  <c r="H743" i="11"/>
  <c r="H748" i="11"/>
  <c r="J748" i="11"/>
  <c r="H752" i="11"/>
  <c r="H755" i="11"/>
  <c r="H781" i="11"/>
  <c r="H786" i="11"/>
  <c r="J786" i="11"/>
  <c r="H790" i="11"/>
  <c r="H793" i="11"/>
  <c r="H819" i="11"/>
  <c r="H824" i="11"/>
  <c r="J824" i="11"/>
  <c r="H828" i="11"/>
  <c r="H831" i="11"/>
  <c r="H857" i="11"/>
  <c r="H862" i="11"/>
  <c r="J862" i="11"/>
  <c r="H866" i="11"/>
  <c r="H869" i="11"/>
  <c r="H895" i="11"/>
  <c r="H900" i="11"/>
  <c r="J900" i="11"/>
  <c r="H904" i="11"/>
  <c r="H907" i="11"/>
  <c r="H933" i="11"/>
  <c r="H938" i="11"/>
  <c r="J938" i="11"/>
  <c r="H942" i="11"/>
  <c r="H945" i="11"/>
  <c r="H971" i="11"/>
  <c r="H976" i="11"/>
  <c r="J976" i="11"/>
  <c r="H980" i="11"/>
  <c r="H983" i="11"/>
  <c r="H1009" i="11"/>
  <c r="H1014" i="11"/>
  <c r="J1014" i="11"/>
  <c r="H1018" i="11"/>
  <c r="H1021" i="11"/>
  <c r="H1047" i="11"/>
  <c r="H1052" i="11"/>
  <c r="J1052" i="11"/>
  <c r="H1056" i="11"/>
  <c r="H1059" i="11"/>
  <c r="H1085" i="11"/>
  <c r="H1090" i="11"/>
  <c r="J1090" i="11"/>
  <c r="H1094" i="11"/>
  <c r="H1097" i="11"/>
  <c r="H1123" i="11"/>
  <c r="H1128" i="11"/>
  <c r="J1128" i="11"/>
  <c r="H1132" i="11"/>
  <c r="H1135" i="11"/>
  <c r="H1161" i="11"/>
  <c r="H1166" i="11"/>
  <c r="J1166" i="11"/>
  <c r="H1170" i="11"/>
  <c r="H1173" i="11"/>
  <c r="H1199" i="11"/>
  <c r="H1204" i="11"/>
  <c r="J1204" i="11"/>
  <c r="H1208" i="11"/>
  <c r="H1211" i="11"/>
  <c r="H1237" i="11"/>
  <c r="H1242" i="11"/>
  <c r="J1242" i="11"/>
  <c r="H1246" i="11"/>
  <c r="H1249" i="11"/>
  <c r="H1275" i="11"/>
  <c r="H1280" i="11"/>
  <c r="J1280" i="11"/>
  <c r="H1284" i="11"/>
  <c r="H1287" i="11"/>
  <c r="H1313" i="11"/>
  <c r="H1318" i="11"/>
  <c r="J1318" i="11"/>
  <c r="H1322" i="11"/>
  <c r="H1325" i="11"/>
  <c r="H1351" i="11"/>
  <c r="H1356" i="11"/>
  <c r="J1356" i="11"/>
  <c r="H1360" i="11"/>
  <c r="H1363" i="11"/>
  <c r="H1389" i="11"/>
  <c r="H1394" i="11"/>
  <c r="J1394" i="11"/>
  <c r="H1398" i="11"/>
  <c r="H1401" i="11"/>
  <c r="H1427" i="11"/>
  <c r="H1432" i="11"/>
  <c r="J1432" i="11"/>
  <c r="H1436" i="11"/>
  <c r="H1439" i="11"/>
  <c r="H1465" i="11"/>
  <c r="H1470" i="11"/>
  <c r="J1470" i="11"/>
  <c r="H1474" i="11"/>
  <c r="H1477" i="11"/>
  <c r="H1503" i="11"/>
  <c r="H1508" i="11"/>
  <c r="J1508" i="11"/>
  <c r="H1512" i="11"/>
  <c r="H1515" i="11"/>
  <c r="I11" i="10"/>
  <c r="I13" i="10"/>
  <c r="K13" i="10"/>
  <c r="I15" i="10"/>
  <c r="K15" i="10"/>
  <c r="C21" i="10"/>
  <c r="C22" i="10"/>
  <c r="F25" i="10"/>
  <c r="I34" i="10"/>
  <c r="H37" i="10"/>
  <c r="B40" i="10"/>
  <c r="I61" i="10"/>
  <c r="I63" i="10"/>
  <c r="K63" i="10"/>
  <c r="I65" i="10"/>
  <c r="K65" i="10"/>
  <c r="C71" i="10"/>
  <c r="C72" i="10"/>
  <c r="F75" i="10"/>
  <c r="I84" i="10"/>
  <c r="H87" i="10"/>
  <c r="B90" i="10"/>
  <c r="I111" i="10"/>
  <c r="I113" i="10"/>
  <c r="K113" i="10"/>
  <c r="I115" i="10"/>
  <c r="K115" i="10"/>
  <c r="C121" i="10"/>
  <c r="C122" i="10"/>
  <c r="F125" i="10"/>
  <c r="I134" i="10"/>
  <c r="H137" i="10"/>
  <c r="B140" i="10"/>
  <c r="I161" i="10"/>
  <c r="I163" i="10"/>
  <c r="K163" i="10"/>
  <c r="I165" i="10"/>
  <c r="K165" i="10"/>
  <c r="C171" i="10"/>
  <c r="C172" i="10"/>
  <c r="F175" i="10"/>
  <c r="I184" i="10"/>
  <c r="H187" i="10"/>
  <c r="B190" i="10"/>
  <c r="I211" i="10"/>
  <c r="I213" i="10"/>
  <c r="K213" i="10"/>
  <c r="I215" i="10"/>
  <c r="K215" i="10"/>
  <c r="C221" i="10"/>
  <c r="C222" i="10"/>
  <c r="F225" i="10"/>
  <c r="I234" i="10"/>
  <c r="H237" i="10"/>
  <c r="B240" i="10"/>
  <c r="I261" i="10"/>
  <c r="I263" i="10"/>
  <c r="K263" i="10"/>
  <c r="I265" i="10"/>
  <c r="K265" i="10"/>
  <c r="C271" i="10"/>
  <c r="C272" i="10"/>
  <c r="F275" i="10"/>
  <c r="I284" i="10"/>
  <c r="H287" i="10"/>
  <c r="B290" i="10"/>
  <c r="I311" i="10"/>
  <c r="I313" i="10"/>
  <c r="K313" i="10"/>
  <c r="I315" i="10"/>
  <c r="K315" i="10"/>
  <c r="C321" i="10"/>
  <c r="C322" i="10"/>
  <c r="F325" i="10"/>
  <c r="I334" i="10"/>
  <c r="H337" i="10"/>
  <c r="B340" i="10"/>
  <c r="I361" i="10"/>
  <c r="I363" i="10"/>
  <c r="K363" i="10"/>
  <c r="I365" i="10"/>
  <c r="K365" i="10"/>
  <c r="C371" i="10"/>
  <c r="C372" i="10"/>
  <c r="F375" i="10"/>
  <c r="I384" i="10"/>
  <c r="H387" i="10"/>
  <c r="B390" i="10"/>
  <c r="I411" i="10"/>
  <c r="I413" i="10"/>
  <c r="K413" i="10"/>
  <c r="I415" i="10"/>
  <c r="K415" i="10"/>
  <c r="C421" i="10"/>
  <c r="C422" i="10"/>
  <c r="F425" i="10"/>
  <c r="I434" i="10"/>
  <c r="H437" i="10"/>
  <c r="B440" i="10"/>
  <c r="I461" i="10"/>
  <c r="I463" i="10"/>
  <c r="K463" i="10"/>
  <c r="I465" i="10"/>
  <c r="K465" i="10"/>
  <c r="C471" i="10"/>
  <c r="C472" i="10"/>
  <c r="F475" i="10"/>
  <c r="I484" i="10"/>
  <c r="H487" i="10"/>
  <c r="B490" i="10"/>
  <c r="I511" i="10"/>
  <c r="I513" i="10"/>
  <c r="K513" i="10"/>
  <c r="I515" i="10"/>
  <c r="K515" i="10"/>
  <c r="C521" i="10"/>
  <c r="C522" i="10"/>
  <c r="F525" i="10"/>
  <c r="I534" i="10"/>
  <c r="H537" i="10"/>
  <c r="B540" i="10"/>
  <c r="I561" i="10"/>
  <c r="I563" i="10"/>
  <c r="K563" i="10"/>
  <c r="I565" i="10"/>
  <c r="K565" i="10"/>
  <c r="C571" i="10"/>
  <c r="C572" i="10"/>
  <c r="F575" i="10"/>
  <c r="I584" i="10"/>
  <c r="H587" i="10"/>
  <c r="B590" i="10"/>
  <c r="I611" i="10"/>
  <c r="I613" i="10"/>
  <c r="K613" i="10"/>
  <c r="I615" i="10"/>
  <c r="K615" i="10"/>
  <c r="C621" i="10"/>
  <c r="C622" i="10"/>
  <c r="F625" i="10"/>
  <c r="I634" i="10"/>
  <c r="H637" i="10"/>
  <c r="B640" i="10"/>
  <c r="I661" i="10"/>
  <c r="I663" i="10"/>
  <c r="K663" i="10"/>
  <c r="I665" i="10"/>
  <c r="K665" i="10"/>
  <c r="C671" i="10"/>
  <c r="C672" i="10"/>
  <c r="F675" i="10"/>
  <c r="I684" i="10"/>
  <c r="H687" i="10"/>
  <c r="B690" i="10"/>
  <c r="I711" i="10"/>
  <c r="I713" i="10"/>
  <c r="K713" i="10"/>
  <c r="I715" i="10"/>
  <c r="K715" i="10"/>
  <c r="C721" i="10"/>
  <c r="C722" i="10"/>
  <c r="F725" i="10"/>
  <c r="I734" i="10"/>
  <c r="H737" i="10"/>
  <c r="B740" i="10"/>
  <c r="I761" i="10"/>
  <c r="I763" i="10"/>
  <c r="K763" i="10"/>
  <c r="I765" i="10"/>
  <c r="K765" i="10"/>
  <c r="C771" i="10"/>
  <c r="C772" i="10"/>
  <c r="F775" i="10"/>
  <c r="I784" i="10"/>
  <c r="H787" i="10"/>
  <c r="B790" i="10"/>
  <c r="I811" i="10"/>
  <c r="I813" i="10"/>
  <c r="K813" i="10"/>
  <c r="I815" i="10"/>
  <c r="K815" i="10"/>
  <c r="C821" i="10"/>
  <c r="C822" i="10"/>
  <c r="F825" i="10"/>
  <c r="I834" i="10"/>
  <c r="H837" i="10"/>
  <c r="B840" i="10"/>
  <c r="I861" i="10"/>
  <c r="I863" i="10"/>
  <c r="K863" i="10"/>
  <c r="I865" i="10"/>
  <c r="K865" i="10"/>
  <c r="C871" i="10"/>
  <c r="C872" i="10"/>
  <c r="F875" i="10"/>
  <c r="I884" i="10"/>
  <c r="H887" i="10"/>
  <c r="B890" i="10"/>
  <c r="I911" i="10"/>
  <c r="I913" i="10"/>
  <c r="K913" i="10"/>
  <c r="I915" i="10"/>
  <c r="K915" i="10"/>
  <c r="C921" i="10"/>
  <c r="C922" i="10"/>
  <c r="F925" i="10"/>
  <c r="I934" i="10"/>
  <c r="H937" i="10"/>
  <c r="B940" i="10"/>
  <c r="I961" i="10"/>
  <c r="I963" i="10"/>
  <c r="K963" i="10"/>
  <c r="I965" i="10"/>
  <c r="K965" i="10"/>
  <c r="C971" i="10"/>
  <c r="C972" i="10"/>
  <c r="F975" i="10"/>
  <c r="I984" i="10"/>
  <c r="H987" i="10"/>
  <c r="B990" i="10"/>
  <c r="I1011" i="10"/>
  <c r="I1013" i="10"/>
  <c r="K1013" i="10"/>
  <c r="I1015" i="10"/>
  <c r="K1015" i="10"/>
  <c r="C1021" i="10"/>
  <c r="C1022" i="10"/>
  <c r="F1025" i="10"/>
  <c r="I1034" i="10"/>
  <c r="H1037" i="10"/>
  <c r="B1040" i="10"/>
  <c r="I1061" i="10"/>
  <c r="I1063" i="10"/>
  <c r="K1063" i="10"/>
  <c r="I1065" i="10"/>
  <c r="K1065" i="10"/>
  <c r="C1071" i="10"/>
  <c r="C1072" i="10"/>
  <c r="F1075" i="10"/>
  <c r="I1084" i="10"/>
  <c r="H1087" i="10"/>
  <c r="B1090" i="10"/>
  <c r="I1111" i="10"/>
  <c r="I1113" i="10"/>
  <c r="K1113" i="10"/>
  <c r="I1115" i="10"/>
  <c r="K1115" i="10"/>
  <c r="C1121" i="10"/>
  <c r="C1122" i="10"/>
  <c r="F1125" i="10"/>
  <c r="I1134" i="10"/>
  <c r="H1137" i="10"/>
  <c r="B1140" i="10"/>
  <c r="I1161" i="10"/>
  <c r="I1163" i="10"/>
  <c r="K1163" i="10"/>
  <c r="I1165" i="10"/>
  <c r="K1165" i="10"/>
  <c r="C1171" i="10"/>
  <c r="C1172" i="10"/>
  <c r="F1175" i="10"/>
  <c r="I1184" i="10"/>
  <c r="H1187" i="10"/>
  <c r="B1190" i="10"/>
  <c r="I1212" i="10"/>
  <c r="I1214" i="10"/>
  <c r="K1214" i="10"/>
  <c r="I1216" i="10"/>
  <c r="K1216" i="10"/>
  <c r="C1222" i="10"/>
  <c r="C1223" i="10"/>
  <c r="F1226" i="10"/>
  <c r="I1235" i="10"/>
  <c r="H1238" i="10"/>
  <c r="B1241" i="10"/>
  <c r="I1262" i="10"/>
  <c r="I1264" i="10"/>
  <c r="K1264" i="10"/>
  <c r="I1266" i="10"/>
  <c r="K1266" i="10"/>
  <c r="C1272" i="10"/>
  <c r="C1273" i="10"/>
  <c r="F1276" i="10"/>
  <c r="I1285" i="10"/>
  <c r="H1288" i="10"/>
  <c r="B1291" i="10"/>
  <c r="I1312" i="10"/>
  <c r="I1314" i="10"/>
  <c r="K1314" i="10"/>
  <c r="I1316" i="10"/>
  <c r="K1316" i="10"/>
  <c r="C1322" i="10"/>
  <c r="C1323" i="10"/>
  <c r="F1326" i="10"/>
  <c r="I1335" i="10"/>
  <c r="H1338" i="10"/>
  <c r="B1341" i="10"/>
  <c r="I1362" i="10"/>
  <c r="I1364" i="10"/>
  <c r="K1364" i="10"/>
  <c r="I1366" i="10"/>
  <c r="K1366" i="10"/>
  <c r="C1372" i="10"/>
  <c r="C1373" i="10"/>
  <c r="F1376" i="10"/>
  <c r="I1385" i="10"/>
  <c r="H1388" i="10"/>
  <c r="B1391" i="10"/>
  <c r="I1412" i="10"/>
  <c r="I1414" i="10"/>
  <c r="K1414" i="10"/>
  <c r="I1416" i="10"/>
  <c r="K1416" i="10"/>
  <c r="C1422" i="10"/>
  <c r="C1423" i="10"/>
  <c r="F1426" i="10"/>
  <c r="I1435" i="10"/>
  <c r="H1438" i="10"/>
  <c r="B1441" i="10"/>
  <c r="I1462" i="10"/>
  <c r="I1464" i="10"/>
  <c r="K1464" i="10"/>
  <c r="I1466" i="10"/>
  <c r="K1466" i="10"/>
  <c r="C1472" i="10"/>
  <c r="C1473" i="10"/>
  <c r="F1476" i="10"/>
  <c r="I1485" i="10"/>
  <c r="H1488" i="10"/>
  <c r="B1491" i="10"/>
  <c r="I1512" i="10"/>
  <c r="I1514" i="10"/>
  <c r="K1514" i="10"/>
  <c r="I1516" i="10"/>
  <c r="K1516" i="10"/>
  <c r="C1522" i="10"/>
  <c r="C1523" i="10"/>
  <c r="F1526" i="10"/>
  <c r="I1535" i="10"/>
  <c r="H1538" i="10"/>
  <c r="B1541" i="10"/>
  <c r="I1562" i="10"/>
  <c r="I1564" i="10"/>
  <c r="K1564" i="10"/>
  <c r="I1566" i="10"/>
  <c r="K1566" i="10"/>
  <c r="C1572" i="10"/>
  <c r="C1573" i="10"/>
  <c r="F1576" i="10"/>
  <c r="I1585" i="10"/>
  <c r="H1588" i="10"/>
  <c r="B1591" i="10"/>
  <c r="I1612" i="10"/>
  <c r="I1614" i="10"/>
  <c r="K1614" i="10"/>
  <c r="I1616" i="10"/>
  <c r="K1616" i="10"/>
  <c r="C1622" i="10"/>
  <c r="C1623" i="10"/>
  <c r="F1626" i="10"/>
  <c r="I1635" i="10"/>
  <c r="H1638" i="10"/>
  <c r="B1641" i="10"/>
  <c r="I1662" i="10"/>
  <c r="I1664" i="10"/>
  <c r="K1664" i="10"/>
  <c r="I1666" i="10"/>
  <c r="K1666" i="10"/>
  <c r="C1672" i="10"/>
  <c r="C1673" i="10"/>
  <c r="F1676" i="10"/>
  <c r="I1685" i="10"/>
  <c r="H1688" i="10"/>
  <c r="B1691" i="10"/>
  <c r="I1712" i="10"/>
  <c r="I1714" i="10"/>
  <c r="K1714" i="10"/>
  <c r="I1716" i="10"/>
  <c r="K1716" i="10"/>
  <c r="C1722" i="10"/>
  <c r="C1723" i="10"/>
  <c r="F1726" i="10"/>
  <c r="I1735" i="10"/>
  <c r="H1738" i="10"/>
  <c r="B1741" i="10"/>
  <c r="I1762" i="10"/>
  <c r="I1764" i="10"/>
  <c r="K1764" i="10"/>
  <c r="I1766" i="10"/>
  <c r="K1766" i="10"/>
  <c r="C1772" i="10"/>
  <c r="C1773" i="10"/>
  <c r="F1776" i="10"/>
  <c r="I1785" i="10"/>
  <c r="H1788" i="10"/>
  <c r="B1791" i="10"/>
  <c r="I1812" i="10"/>
  <c r="I1814" i="10"/>
  <c r="K1814" i="10"/>
  <c r="I1816" i="10"/>
  <c r="K1816" i="10"/>
  <c r="C1822" i="10"/>
  <c r="C1823" i="10"/>
  <c r="F1826" i="10"/>
  <c r="I1835" i="10"/>
  <c r="H1838" i="10"/>
  <c r="B1841" i="10"/>
  <c r="I1862" i="10"/>
  <c r="I1864" i="10"/>
  <c r="K1864" i="10"/>
  <c r="I1866" i="10"/>
  <c r="K1866" i="10"/>
  <c r="C1872" i="10"/>
  <c r="C1873" i="10"/>
  <c r="F1876" i="10"/>
  <c r="I1885" i="10"/>
  <c r="H1888" i="10"/>
  <c r="B1891" i="10"/>
  <c r="I1912" i="10"/>
  <c r="I1914" i="10"/>
  <c r="K1914" i="10"/>
  <c r="I1916" i="10"/>
  <c r="K1916" i="10"/>
  <c r="C1922" i="10"/>
  <c r="C1923" i="10"/>
  <c r="F1926" i="10"/>
  <c r="I1935" i="10"/>
  <c r="H1938" i="10"/>
  <c r="B1941" i="10"/>
  <c r="I1962" i="10"/>
  <c r="I1964" i="10"/>
  <c r="K1964" i="10"/>
  <c r="I1966" i="10"/>
  <c r="K1966" i="10"/>
  <c r="C1972" i="10"/>
  <c r="C1973" i="10"/>
  <c r="F1976" i="10"/>
  <c r="I1985" i="10"/>
  <c r="H1988" i="10"/>
  <c r="B1991" i="10"/>
  <c r="K10" i="8"/>
  <c r="H22" i="8"/>
  <c r="H27" i="8"/>
  <c r="J27" i="8"/>
  <c r="H33" i="8"/>
  <c r="F36" i="8"/>
  <c r="H11" i="7"/>
  <c r="H13" i="7"/>
  <c r="K13" i="7"/>
  <c r="H15" i="7"/>
  <c r="K15" i="7"/>
  <c r="C21" i="7"/>
  <c r="F24" i="7"/>
  <c r="I33" i="7"/>
  <c r="H36" i="7"/>
  <c r="G39" i="7"/>
  <c r="G8" i="62"/>
  <c r="J8" i="62"/>
  <c r="G11" i="62"/>
  <c r="J11" i="62"/>
  <c r="L21" i="62"/>
  <c r="B28" i="62"/>
  <c r="H30" i="62"/>
  <c r="H33" i="62"/>
  <c r="K33" i="62"/>
  <c r="I38" i="62"/>
  <c r="I42" i="62"/>
  <c r="G7" i="3"/>
  <c r="J7" i="3"/>
  <c r="G10" i="3"/>
  <c r="J10" i="3"/>
  <c r="K20" i="3"/>
  <c r="B26" i="3"/>
  <c r="I29" i="3"/>
  <c r="G31" i="3"/>
  <c r="H33" i="3"/>
  <c r="G36" i="3"/>
  <c r="M6" i="61"/>
  <c r="B11" i="61"/>
  <c r="K13" i="61"/>
  <c r="H15" i="61"/>
  <c r="I17" i="61"/>
  <c r="G20" i="61"/>
  <c r="M41" i="61"/>
  <c r="B47" i="61"/>
  <c r="J50" i="61"/>
  <c r="J56" i="61"/>
  <c r="D19" i="60"/>
  <c r="B26" i="60"/>
  <c r="E32" i="60"/>
  <c r="E35" i="60"/>
  <c r="G35" i="60"/>
  <c r="L10" i="59"/>
  <c r="A12" i="59"/>
  <c r="B17" i="59"/>
  <c r="H19" i="59"/>
  <c r="H21" i="59"/>
  <c r="K21" i="59"/>
  <c r="G26" i="59"/>
  <c r="H30" i="59"/>
  <c r="A17" i="58"/>
  <c r="D24" i="58"/>
  <c r="G28" i="58"/>
  <c r="F30" i="58"/>
  <c r="F32" i="58"/>
  <c r="J16" i="57"/>
  <c r="H18" i="57"/>
  <c r="H20" i="57"/>
  <c r="H16" i="5"/>
  <c r="B24" i="5"/>
  <c r="F28" i="5"/>
  <c r="D30" i="5"/>
  <c r="E32" i="5"/>
  <c r="M10" i="56"/>
  <c r="C11" i="56"/>
  <c r="B16" i="56"/>
  <c r="G25" i="56"/>
  <c r="H29" i="56"/>
  <c r="J10" i="55"/>
  <c r="H12" i="55"/>
  <c r="H14" i="55"/>
  <c r="D16" i="1"/>
  <c r="D19" i="1"/>
  <c r="D20" i="1"/>
  <c r="J21" i="1"/>
  <c r="D24" i="1"/>
  <c r="C26" i="1"/>
  <c r="C28" i="1"/>
  <c r="G28" i="1"/>
  <c r="M28" i="1"/>
  <c r="C31" i="1"/>
  <c r="G31" i="1"/>
  <c r="C34" i="1"/>
  <c r="C37" i="1"/>
  <c r="C47" i="1"/>
  <c r="M47" i="1"/>
  <c r="L53" i="1"/>
  <c r="B72" i="1"/>
  <c r="I74" i="1"/>
  <c r="G76" i="1"/>
  <c r="G78" i="1"/>
  <c r="B81" i="1"/>
  <c r="P3" i="43"/>
  <c r="Q3" i="43"/>
  <c r="R3" i="43" s="1"/>
  <c r="P4" i="43"/>
  <c r="Q4" i="43"/>
  <c r="R4" i="43"/>
  <c r="I17" i="10" s="1"/>
  <c r="P5" i="43"/>
  <c r="Q5" i="43"/>
  <c r="R5" i="43" s="1"/>
  <c r="I67" i="10" s="1"/>
  <c r="P6" i="43"/>
  <c r="Q6" i="43"/>
  <c r="R6" i="43" s="1"/>
  <c r="I117" i="10" s="1"/>
  <c r="P7" i="43"/>
  <c r="Q7" i="43"/>
  <c r="R7" i="43"/>
  <c r="I167" i="10" s="1"/>
  <c r="P8" i="43"/>
  <c r="Q8" i="43"/>
  <c r="R8" i="43" s="1"/>
  <c r="I217" i="10" s="1"/>
  <c r="P9" i="43"/>
  <c r="Q9" i="43"/>
  <c r="R9" i="43" s="1"/>
  <c r="I267" i="10" s="1"/>
  <c r="P10" i="43"/>
  <c r="Q10" i="43"/>
  <c r="R10" i="43"/>
  <c r="I317" i="10" s="1"/>
  <c r="P11" i="43"/>
  <c r="Q11" i="43"/>
  <c r="R11" i="43" s="1"/>
  <c r="I367" i="10" s="1"/>
  <c r="P12" i="43"/>
  <c r="Q12" i="43"/>
  <c r="R12" i="43" s="1"/>
  <c r="I417" i="10" s="1"/>
  <c r="P13" i="43"/>
  <c r="Q13" i="43"/>
  <c r="R13" i="43"/>
  <c r="I467" i="10" s="1"/>
  <c r="P14" i="43"/>
  <c r="Q14" i="43"/>
  <c r="R14" i="43" s="1"/>
  <c r="I517" i="10" s="1"/>
  <c r="P15" i="43"/>
  <c r="Q15" i="43"/>
  <c r="R15" i="43" s="1"/>
  <c r="I567" i="10" s="1"/>
  <c r="P16" i="43"/>
  <c r="Q16" i="43"/>
  <c r="R16" i="43"/>
  <c r="I617" i="10" s="1"/>
  <c r="P17" i="43"/>
  <c r="Q17" i="43"/>
  <c r="R17" i="43" s="1"/>
  <c r="I667" i="10" s="1"/>
  <c r="P18" i="43"/>
  <c r="Q18" i="43"/>
  <c r="R18" i="43" s="1"/>
  <c r="I717" i="10" s="1"/>
  <c r="P19" i="43"/>
  <c r="Q19" i="43"/>
  <c r="R19" i="43"/>
  <c r="I767" i="10" s="1"/>
  <c r="P20" i="43"/>
  <c r="Q20" i="43"/>
  <c r="R20" i="43" s="1"/>
  <c r="I817" i="10" s="1"/>
  <c r="P21" i="43"/>
  <c r="Q21" i="43"/>
  <c r="R21" i="43" s="1"/>
  <c r="I867" i="10" s="1"/>
  <c r="P22" i="43"/>
  <c r="Q22" i="43"/>
  <c r="R22" i="43"/>
  <c r="I917" i="10" s="1"/>
  <c r="P23" i="43"/>
  <c r="Q23" i="43"/>
  <c r="R23" i="43" s="1"/>
  <c r="I967" i="10" s="1"/>
  <c r="P24" i="43"/>
  <c r="Q24" i="43"/>
  <c r="R24" i="43" s="1"/>
  <c r="I1017" i="10" s="1"/>
  <c r="P25" i="43"/>
  <c r="Q25" i="43"/>
  <c r="R25" i="43"/>
  <c r="I1067" i="10" s="1"/>
  <c r="P26" i="43"/>
  <c r="Q26" i="43"/>
  <c r="R26" i="43" s="1"/>
  <c r="I1117" i="10" s="1"/>
  <c r="P27" i="43"/>
  <c r="Q27" i="43"/>
  <c r="R27" i="43" s="1"/>
  <c r="I1167" i="10" s="1"/>
  <c r="P28" i="43"/>
  <c r="Q28" i="43"/>
  <c r="R28" i="43"/>
  <c r="I1218" i="10" s="1"/>
  <c r="P29" i="43"/>
  <c r="Q29" i="43"/>
  <c r="R29" i="43" s="1"/>
  <c r="I1268" i="10" s="1"/>
  <c r="P30" i="43"/>
  <c r="Q30" i="43"/>
  <c r="R30" i="43" s="1"/>
  <c r="I1318" i="10" s="1"/>
  <c r="P31" i="43"/>
  <c r="Q31" i="43"/>
  <c r="R31" i="43"/>
  <c r="I1368" i="10" s="1"/>
  <c r="P32" i="43"/>
  <c r="Q32" i="43"/>
  <c r="R32" i="43" s="1"/>
  <c r="I1418" i="10" s="1"/>
  <c r="P33" i="43"/>
  <c r="Q33" i="43"/>
  <c r="R33" i="43" s="1"/>
  <c r="I1468" i="10" s="1"/>
  <c r="P34" i="43"/>
  <c r="Q34" i="43"/>
  <c r="R34" i="43"/>
  <c r="I1518" i="10" s="1"/>
  <c r="P35" i="43"/>
  <c r="Q35" i="43"/>
  <c r="R35" i="43" s="1"/>
  <c r="I1568" i="10" s="1"/>
  <c r="P36" i="43"/>
  <c r="Q36" i="43"/>
  <c r="R36" i="43" s="1"/>
  <c r="I1618" i="10" s="1"/>
  <c r="P37" i="43"/>
  <c r="Q37" i="43"/>
  <c r="R37" i="43"/>
  <c r="I1668" i="10" s="1"/>
  <c r="P38" i="43"/>
  <c r="Q38" i="43"/>
  <c r="R38" i="43" s="1"/>
  <c r="I1718" i="10" s="1"/>
  <c r="P39" i="43"/>
  <c r="Q39" i="43"/>
  <c r="R39" i="43" s="1"/>
  <c r="I1768" i="10" s="1"/>
  <c r="P40" i="43"/>
  <c r="Q40" i="43"/>
  <c r="R40" i="43"/>
  <c r="I1818" i="10" s="1"/>
  <c r="P41" i="43"/>
  <c r="Q41" i="43"/>
  <c r="R41" i="43" s="1"/>
  <c r="I1868" i="10" s="1"/>
  <c r="P42" i="43"/>
  <c r="Q42" i="43"/>
  <c r="R42" i="43" s="1"/>
  <c r="I1918" i="10" s="1"/>
  <c r="P43" i="43"/>
  <c r="Q43" i="43"/>
  <c r="R43" i="43"/>
  <c r="I1968" i="10" s="1"/>
  <c r="D12" i="2"/>
  <c r="C13" i="2" s="1"/>
  <c r="C14" i="2" s="1"/>
  <c r="D19" i="2"/>
  <c r="E68" i="1" s="1"/>
  <c r="E19" i="2"/>
  <c r="E29" i="2"/>
  <c r="E28" i="2" s="1"/>
  <c r="C30" i="2"/>
  <c r="C31" i="2"/>
  <c r="C32" i="2"/>
  <c r="C35" i="2"/>
  <c r="C36" i="2" s="1"/>
  <c r="C37" i="2" s="1"/>
  <c r="E55" i="2"/>
  <c r="E56" i="2"/>
  <c r="H17" i="7" s="1"/>
  <c r="R75" i="108"/>
  <c r="N78" i="108"/>
  <c r="E31" i="2" l="1"/>
  <c r="F20" i="71"/>
  <c r="O33" i="71" s="1"/>
  <c r="J38" i="74"/>
  <c r="P38" i="74" s="1"/>
  <c r="P40" i="90"/>
  <c r="R40" i="90" s="1"/>
  <c r="E18" i="90" s="1"/>
  <c r="R40" i="85"/>
  <c r="E18" i="85" s="1"/>
  <c r="L39" i="75"/>
  <c r="M41" i="1"/>
  <c r="N39" i="75"/>
  <c r="R39" i="75" s="1"/>
  <c r="E17" i="75" s="1"/>
  <c r="F81" i="1"/>
  <c r="K36" i="3"/>
  <c r="L20" i="61"/>
  <c r="K39" i="7"/>
  <c r="P59" i="108"/>
  <c r="R56" i="108"/>
  <c r="R59" i="108" s="1"/>
  <c r="R78" i="108"/>
  <c r="R19" i="25"/>
  <c r="D19" i="24" s="1"/>
  <c r="X85" i="41"/>
  <c r="D113" i="42"/>
  <c r="N38" i="74"/>
  <c r="R23" i="41"/>
  <c r="D19" i="42" s="1"/>
  <c r="O137" i="101"/>
  <c r="G19" i="100"/>
  <c r="E19" i="102"/>
  <c r="E30" i="2"/>
  <c r="C40" i="1" s="1"/>
  <c r="R76" i="108"/>
  <c r="N59" i="108"/>
  <c r="R38" i="74" l="1"/>
  <c r="E16" i="74" s="1"/>
  <c r="L38" i="74"/>
  <c r="M29" i="71"/>
  <c r="J36" i="71" s="1"/>
  <c r="E19"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201op</author>
  </authors>
  <commentList>
    <comment ref="A18" authorId="0" shapeId="0" xr:uid="{00000000-0006-0000-0000-000001000000}">
      <text>
        <r>
          <rPr>
            <b/>
            <sz val="14"/>
            <color indexed="81"/>
            <rFont val="ＭＳ Ｐゴシック"/>
            <family val="3"/>
            <charset val="128"/>
          </rPr>
          <t>様式２を提出するときは、様式３、４を必ず添付してください。</t>
        </r>
      </text>
    </comment>
    <comment ref="B18" authorId="0" shapeId="0" xr:uid="{00000000-0006-0000-0000-000002000000}">
      <text>
        <r>
          <rPr>
            <b/>
            <sz val="12"/>
            <color indexed="81"/>
            <rFont val="ＭＳ Ｐゴシック"/>
            <family val="3"/>
            <charset val="128"/>
          </rPr>
          <t>様式２を提出するときは、様式３、４を必ず添付してください。</t>
        </r>
      </text>
    </comment>
    <comment ref="H30" authorId="1" shapeId="0" xr:uid="{00000000-0006-0000-0000-000003000000}">
      <text>
        <r>
          <rPr>
            <b/>
            <sz val="9"/>
            <color indexed="81"/>
            <rFont val="MS P ゴシック"/>
            <family val="3"/>
            <charset val="128"/>
          </rPr>
          <t>201op:</t>
        </r>
        <r>
          <rPr>
            <sz val="9"/>
            <color indexed="81"/>
            <rFont val="MS P ゴシック"/>
            <family val="3"/>
            <charset val="128"/>
          </rPr>
          <t xml:space="preserve">
</t>
        </r>
      </text>
    </comment>
    <comment ref="H31" authorId="0" shapeId="0" xr:uid="{00000000-0006-0000-0000-000004000000}">
      <text>
        <r>
          <rPr>
            <sz val="14"/>
            <color indexed="81"/>
            <rFont val="ＭＳ Ｐゴシック"/>
            <family val="3"/>
            <charset val="128"/>
          </rPr>
          <t>　</t>
        </r>
        <r>
          <rPr>
            <b/>
            <sz val="14"/>
            <color indexed="81"/>
            <rFont val="ＭＳ Ｐゴシック"/>
            <family val="3"/>
            <charset val="128"/>
          </rPr>
          <t>公営３その１（公営３内訳１）、公営３その２（公営３内訳２）は、各候補者の選挙運動用自動車に係る契約の実態に応じていずれかの様式を作成してください。</t>
        </r>
        <r>
          <rPr>
            <sz val="9"/>
            <color indexed="81"/>
            <rFont val="ＭＳ Ｐゴシック"/>
            <family val="3"/>
            <charset val="128"/>
          </rPr>
          <t xml:space="preserve">
</t>
        </r>
      </text>
    </comment>
    <comment ref="H33" authorId="0" shapeId="0" xr:uid="{00000000-0006-0000-0000-000005000000}">
      <text>
        <r>
          <rPr>
            <b/>
            <sz val="12"/>
            <color indexed="81"/>
            <rFont val="ＭＳ Ｐゴシック"/>
            <family val="3"/>
            <charset val="128"/>
          </rPr>
          <t>　公営３その１（公営３内訳１）、公営３その２（公営３内訳２）は、各候補者の選挙運動用自動車に係る契約の実態に応じていずれかの様式を作成してください。</t>
        </r>
        <r>
          <rPr>
            <sz val="9"/>
            <color indexed="81"/>
            <rFont val="ＭＳ Ｐ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FJ-USER</author>
    <author>201user</author>
  </authors>
  <commentList>
    <comment ref="M6" authorId="0" shapeId="0" xr:uid="{00000000-0006-0000-0B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G20" authorId="1" shapeId="0" xr:uid="{00000000-0006-0000-0B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M41" authorId="1" shapeId="0" xr:uid="{00000000-0006-0000-0B00-000003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G36" authorId="0" shapeId="0" xr:uid="{00000000-0006-0000-0C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L21" authorId="0" shapeId="0" xr:uid="{00000000-0006-0000-0D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F24" authorId="0" shapeId="0" xr:uid="{00000000-0006-0000-0E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G39" authorId="0" shapeId="0" xr:uid="{00000000-0006-0000-0E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L20" authorId="0" shapeId="0" xr:uid="{00000000-0006-0000-16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L60" authorId="0" shapeId="0" xr:uid="{00000000-0006-0000-16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L17" authorId="0" shapeId="0" xr:uid="{00000000-0006-0000-17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L56" authorId="0" shapeId="0" xr:uid="{00000000-0006-0000-17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G27" authorId="0" shapeId="0" xr:uid="{00000000-0006-0000-18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HP Customer</author>
  </authors>
  <commentList>
    <comment ref="F9" authorId="0" shapeId="0" xr:uid="{00000000-0006-0000-1A00-000001000000}">
      <text>
        <r>
          <rPr>
            <b/>
            <sz val="9"/>
            <color indexed="81"/>
            <rFont val="ＭＳ Ｐゴシック"/>
            <family val="3"/>
            <charset val="128"/>
          </rPr>
          <t>○　報酬を支給する者については、その者を使用する前に県選管へ届け出ることになっています。
○　提出年月日は、入力後印刷するか、印刷後手書きで御記入くださるようお願いします。</t>
        </r>
      </text>
    </comment>
    <comment ref="G12" authorId="1" shapeId="0" xr:uid="{00000000-0006-0000-1A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A20" authorId="0" shapeId="0" xr:uid="{00000000-0006-0000-1A00-000003000000}">
      <text>
        <r>
          <rPr>
            <b/>
            <sz val="9"/>
            <color indexed="81"/>
            <rFont val="ＭＳ Ｐゴシック"/>
            <family val="3"/>
            <charset val="128"/>
          </rPr>
          <t xml:space="preserve">使用する者の氏名を御記入ください。
</t>
        </r>
      </text>
    </comment>
    <comment ref="C20" authorId="0" shapeId="0" xr:uid="{00000000-0006-0000-1A00-000004000000}">
      <text>
        <r>
          <rPr>
            <b/>
            <sz val="9"/>
            <color indexed="81"/>
            <rFont val="ＭＳ Ｐゴシック"/>
            <family val="3"/>
            <charset val="128"/>
          </rPr>
          <t>使用する者の自宅住所を御記入ください。</t>
        </r>
      </text>
    </comment>
    <comment ref="G20" authorId="0" shapeId="0" xr:uid="{00000000-0006-0000-1A00-00000500000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20" authorId="2" shapeId="0" xr:uid="{00000000-0006-0000-1A00-000006000000}">
      <text>
        <r>
          <rPr>
            <b/>
            <sz val="9"/>
            <color indexed="81"/>
            <rFont val="ＭＳ Ｐゴシック"/>
            <family val="3"/>
            <charset val="128"/>
          </rPr>
          <t>男、女から選択</t>
        </r>
      </text>
    </comment>
    <comment ref="I20" authorId="2" shapeId="0" xr:uid="{00000000-0006-0000-1A00-000007000000}">
      <text>
        <r>
          <rPr>
            <sz val="9"/>
            <color indexed="81"/>
            <rFont val="ＭＳ Ｐゴシック"/>
            <family val="3"/>
            <charset val="128"/>
          </rPr>
          <t xml:space="preserve">車上運動員、事務員、手話通訳者、要約筆記者から選択
</t>
        </r>
      </text>
    </comment>
    <comment ref="L20" authorId="0" shapeId="0" xr:uid="{00000000-0006-0000-1A00-000008000000}">
      <text>
        <r>
          <rPr>
            <b/>
            <sz val="9"/>
            <color indexed="81"/>
            <rFont val="ＭＳ Ｐゴシック"/>
            <family val="3"/>
            <charset val="128"/>
          </rPr>
          <t>使用する者の期間を御記入ください。</t>
        </r>
      </text>
    </comment>
    <comment ref="H22" authorId="2" shapeId="0" xr:uid="{00000000-0006-0000-1A00-000009000000}">
      <text>
        <r>
          <rPr>
            <b/>
            <sz val="9"/>
            <color indexed="81"/>
            <rFont val="ＭＳ Ｐゴシック"/>
            <family val="3"/>
            <charset val="128"/>
          </rPr>
          <t>男、女から選択</t>
        </r>
      </text>
    </comment>
    <comment ref="I22" authorId="2" shapeId="0" xr:uid="{00000000-0006-0000-1A00-00000A000000}">
      <text>
        <r>
          <rPr>
            <sz val="9"/>
            <color indexed="81"/>
            <rFont val="ＭＳ Ｐゴシック"/>
            <family val="3"/>
            <charset val="128"/>
          </rPr>
          <t xml:space="preserve">車上運動員、事務員、手話通訳者、要約筆記者から選択
</t>
        </r>
      </text>
    </comment>
    <comment ref="L22" authorId="0" shapeId="0" xr:uid="{00000000-0006-0000-1A00-00000B000000}">
      <text>
        <r>
          <rPr>
            <b/>
            <sz val="9"/>
            <color indexed="81"/>
            <rFont val="ＭＳ Ｐゴシック"/>
            <family val="3"/>
            <charset val="128"/>
          </rPr>
          <t>使用する者の期間を御記入ください。</t>
        </r>
      </text>
    </comment>
    <comment ref="H24" authorId="2" shapeId="0" xr:uid="{00000000-0006-0000-1A00-00000C000000}">
      <text>
        <r>
          <rPr>
            <b/>
            <sz val="9"/>
            <color indexed="81"/>
            <rFont val="ＭＳ Ｐゴシック"/>
            <family val="3"/>
            <charset val="128"/>
          </rPr>
          <t>男、女から選択</t>
        </r>
      </text>
    </comment>
    <comment ref="I24" authorId="2" shapeId="0" xr:uid="{00000000-0006-0000-1A00-00000D000000}">
      <text>
        <r>
          <rPr>
            <sz val="9"/>
            <color indexed="81"/>
            <rFont val="ＭＳ Ｐゴシック"/>
            <family val="3"/>
            <charset val="128"/>
          </rPr>
          <t xml:space="preserve">車上運動員、事務員、手話通訳者、要約筆記者から選択
</t>
        </r>
      </text>
    </comment>
    <comment ref="L24" authorId="0" shapeId="0" xr:uid="{00000000-0006-0000-1A00-00000E000000}">
      <text>
        <r>
          <rPr>
            <b/>
            <sz val="9"/>
            <color indexed="81"/>
            <rFont val="ＭＳ Ｐゴシック"/>
            <family val="3"/>
            <charset val="128"/>
          </rPr>
          <t>使用する者の期間を御記入ください。</t>
        </r>
      </text>
    </comment>
    <comment ref="H26" authorId="2" shapeId="0" xr:uid="{00000000-0006-0000-1A00-00000F000000}">
      <text>
        <r>
          <rPr>
            <b/>
            <sz val="9"/>
            <color indexed="81"/>
            <rFont val="ＭＳ Ｐゴシック"/>
            <family val="3"/>
            <charset val="128"/>
          </rPr>
          <t>男、女から選択</t>
        </r>
      </text>
    </comment>
    <comment ref="I26" authorId="2" shapeId="0" xr:uid="{00000000-0006-0000-1A00-000010000000}">
      <text>
        <r>
          <rPr>
            <sz val="9"/>
            <color indexed="81"/>
            <rFont val="ＭＳ Ｐゴシック"/>
            <family val="3"/>
            <charset val="128"/>
          </rPr>
          <t xml:space="preserve">車上運動員、事務員、手話通訳者、要約筆記者から選択
</t>
        </r>
      </text>
    </comment>
    <comment ref="L26" authorId="0" shapeId="0" xr:uid="{00000000-0006-0000-1A00-000011000000}">
      <text>
        <r>
          <rPr>
            <b/>
            <sz val="9"/>
            <color indexed="81"/>
            <rFont val="ＭＳ Ｐゴシック"/>
            <family val="3"/>
            <charset val="128"/>
          </rPr>
          <t>使用する者の期間を御記入ください。</t>
        </r>
      </text>
    </comment>
    <comment ref="H28" authorId="2" shapeId="0" xr:uid="{00000000-0006-0000-1A00-000012000000}">
      <text>
        <r>
          <rPr>
            <b/>
            <sz val="9"/>
            <color indexed="81"/>
            <rFont val="ＭＳ Ｐゴシック"/>
            <family val="3"/>
            <charset val="128"/>
          </rPr>
          <t>男、女から選択</t>
        </r>
      </text>
    </comment>
    <comment ref="I28" authorId="2" shapeId="0" xr:uid="{00000000-0006-0000-1A00-000013000000}">
      <text>
        <r>
          <rPr>
            <sz val="9"/>
            <color indexed="81"/>
            <rFont val="ＭＳ Ｐゴシック"/>
            <family val="3"/>
            <charset val="128"/>
          </rPr>
          <t xml:space="preserve">車上運動員、事務員、手話通訳者、要約筆記者から選択
</t>
        </r>
      </text>
    </comment>
    <comment ref="L28" authorId="0" shapeId="0" xr:uid="{00000000-0006-0000-1A00-000014000000}">
      <text>
        <r>
          <rPr>
            <b/>
            <sz val="9"/>
            <color indexed="81"/>
            <rFont val="ＭＳ Ｐゴシック"/>
            <family val="3"/>
            <charset val="128"/>
          </rPr>
          <t>使用する者の期間を御記入ください。</t>
        </r>
      </text>
    </comment>
    <comment ref="H30" authorId="2" shapeId="0" xr:uid="{00000000-0006-0000-1A00-000015000000}">
      <text>
        <r>
          <rPr>
            <b/>
            <sz val="9"/>
            <color indexed="81"/>
            <rFont val="ＭＳ Ｐゴシック"/>
            <family val="3"/>
            <charset val="128"/>
          </rPr>
          <t>男、女から選択</t>
        </r>
      </text>
    </comment>
    <comment ref="I30" authorId="2" shapeId="0" xr:uid="{00000000-0006-0000-1A00-000016000000}">
      <text>
        <r>
          <rPr>
            <sz val="9"/>
            <color indexed="81"/>
            <rFont val="ＭＳ Ｐゴシック"/>
            <family val="3"/>
            <charset val="128"/>
          </rPr>
          <t xml:space="preserve">車上運動員、事務員、手話通訳者、要約筆記者から選択
</t>
        </r>
      </text>
    </comment>
    <comment ref="L30" authorId="0" shapeId="0" xr:uid="{00000000-0006-0000-1A00-000017000000}">
      <text>
        <r>
          <rPr>
            <b/>
            <sz val="9"/>
            <color indexed="81"/>
            <rFont val="ＭＳ Ｐゴシック"/>
            <family val="3"/>
            <charset val="128"/>
          </rPr>
          <t>使用する者の期間を御記入ください。</t>
        </r>
      </text>
    </comment>
    <comment ref="H32" authorId="2" shapeId="0" xr:uid="{00000000-0006-0000-1A00-000018000000}">
      <text>
        <r>
          <rPr>
            <b/>
            <sz val="9"/>
            <color indexed="81"/>
            <rFont val="ＭＳ Ｐゴシック"/>
            <family val="3"/>
            <charset val="128"/>
          </rPr>
          <t>男、女から選択</t>
        </r>
      </text>
    </comment>
    <comment ref="I32" authorId="2" shapeId="0" xr:uid="{00000000-0006-0000-1A00-000019000000}">
      <text>
        <r>
          <rPr>
            <sz val="9"/>
            <color indexed="81"/>
            <rFont val="ＭＳ Ｐゴシック"/>
            <family val="3"/>
            <charset val="128"/>
          </rPr>
          <t xml:space="preserve">車上運動員、事務員、手話通訳者、要約筆記者から選択
</t>
        </r>
      </text>
    </comment>
    <comment ref="L32" authorId="0" shapeId="0" xr:uid="{00000000-0006-0000-1A00-00001A000000}">
      <text>
        <r>
          <rPr>
            <b/>
            <sz val="9"/>
            <color indexed="81"/>
            <rFont val="ＭＳ Ｐゴシック"/>
            <family val="3"/>
            <charset val="128"/>
          </rPr>
          <t>使用する者の期間を御記入ください。</t>
        </r>
      </text>
    </comment>
    <comment ref="H34" authorId="2" shapeId="0" xr:uid="{00000000-0006-0000-1A00-00001B000000}">
      <text>
        <r>
          <rPr>
            <b/>
            <sz val="9"/>
            <color indexed="81"/>
            <rFont val="ＭＳ Ｐゴシック"/>
            <family val="3"/>
            <charset val="128"/>
          </rPr>
          <t>男、女から選択</t>
        </r>
      </text>
    </comment>
    <comment ref="I34" authorId="2" shapeId="0" xr:uid="{00000000-0006-0000-1A00-00001C000000}">
      <text>
        <r>
          <rPr>
            <sz val="9"/>
            <color indexed="81"/>
            <rFont val="ＭＳ Ｐゴシック"/>
            <family val="3"/>
            <charset val="128"/>
          </rPr>
          <t xml:space="preserve">車上運動員、事務員、手話通訳者、要約筆記者から選択
</t>
        </r>
      </text>
    </comment>
    <comment ref="L34" authorId="0" shapeId="0" xr:uid="{00000000-0006-0000-1A00-00001D000000}">
      <text>
        <r>
          <rPr>
            <b/>
            <sz val="9"/>
            <color indexed="81"/>
            <rFont val="ＭＳ Ｐゴシック"/>
            <family val="3"/>
            <charset val="128"/>
          </rPr>
          <t>使用する者の期間を御記入ください。</t>
        </r>
      </text>
    </comment>
    <comment ref="H36" authorId="2" shapeId="0" xr:uid="{00000000-0006-0000-1A00-00001E000000}">
      <text>
        <r>
          <rPr>
            <b/>
            <sz val="9"/>
            <color indexed="81"/>
            <rFont val="ＭＳ Ｐゴシック"/>
            <family val="3"/>
            <charset val="128"/>
          </rPr>
          <t>男、女から選択</t>
        </r>
      </text>
    </comment>
    <comment ref="I36" authorId="2" shapeId="0" xr:uid="{00000000-0006-0000-1A00-00001F000000}">
      <text>
        <r>
          <rPr>
            <sz val="9"/>
            <color indexed="81"/>
            <rFont val="ＭＳ Ｐゴシック"/>
            <family val="3"/>
            <charset val="128"/>
          </rPr>
          <t xml:space="preserve">車上運動員、事務員、手話通訳者、要約筆記者から選択
</t>
        </r>
      </text>
    </comment>
    <comment ref="L36" authorId="0" shapeId="0" xr:uid="{00000000-0006-0000-1A00-000020000000}">
      <text>
        <r>
          <rPr>
            <b/>
            <sz val="9"/>
            <color indexed="81"/>
            <rFont val="ＭＳ Ｐゴシック"/>
            <family val="3"/>
            <charset val="128"/>
          </rPr>
          <t>使用する者の期間を御記入ください。</t>
        </r>
      </text>
    </comment>
    <comment ref="H38" authorId="2" shapeId="0" xr:uid="{00000000-0006-0000-1A00-000021000000}">
      <text>
        <r>
          <rPr>
            <b/>
            <sz val="9"/>
            <color indexed="81"/>
            <rFont val="ＭＳ Ｐゴシック"/>
            <family val="3"/>
            <charset val="128"/>
          </rPr>
          <t>男、女から選択</t>
        </r>
      </text>
    </comment>
    <comment ref="I38" authorId="2" shapeId="0" xr:uid="{00000000-0006-0000-1A00-000022000000}">
      <text>
        <r>
          <rPr>
            <sz val="9"/>
            <color indexed="81"/>
            <rFont val="ＭＳ Ｐゴシック"/>
            <family val="3"/>
            <charset val="128"/>
          </rPr>
          <t xml:space="preserve">車上運動員、事務員、手話通訳者、要約筆記者から選択
</t>
        </r>
      </text>
    </comment>
    <comment ref="L38" authorId="0" shapeId="0" xr:uid="{00000000-0006-0000-1A00-000023000000}">
      <text>
        <r>
          <rPr>
            <b/>
            <sz val="9"/>
            <color indexed="81"/>
            <rFont val="ＭＳ Ｐゴシック"/>
            <family val="3"/>
            <charset val="128"/>
          </rPr>
          <t>使用する者の期間を御記入ください。</t>
        </r>
      </text>
    </comment>
    <comment ref="H40" authorId="2" shapeId="0" xr:uid="{00000000-0006-0000-1A00-000024000000}">
      <text>
        <r>
          <rPr>
            <b/>
            <sz val="9"/>
            <color indexed="81"/>
            <rFont val="ＭＳ Ｐゴシック"/>
            <family val="3"/>
            <charset val="128"/>
          </rPr>
          <t>男、女から選択</t>
        </r>
      </text>
    </comment>
    <comment ref="I40" authorId="2" shapeId="0" xr:uid="{00000000-0006-0000-1A00-000025000000}">
      <text>
        <r>
          <rPr>
            <sz val="9"/>
            <color indexed="81"/>
            <rFont val="ＭＳ Ｐゴシック"/>
            <family val="3"/>
            <charset val="128"/>
          </rPr>
          <t xml:space="preserve">車上運動員、事務員、手話通訳者、要約筆記者から選択
</t>
        </r>
      </text>
    </comment>
    <comment ref="L40" authorId="0" shapeId="0" xr:uid="{00000000-0006-0000-1A00-000026000000}">
      <text>
        <r>
          <rPr>
            <b/>
            <sz val="9"/>
            <color indexed="81"/>
            <rFont val="ＭＳ Ｐゴシック"/>
            <family val="3"/>
            <charset val="128"/>
          </rPr>
          <t>使用する者の期間を御記入ください。</t>
        </r>
      </text>
    </comment>
    <comment ref="H43" authorId="2" shapeId="0" xr:uid="{00000000-0006-0000-1A00-000027000000}">
      <text>
        <r>
          <rPr>
            <b/>
            <sz val="9"/>
            <color indexed="81"/>
            <rFont val="ＭＳ Ｐゴシック"/>
            <family val="3"/>
            <charset val="128"/>
          </rPr>
          <t>男、女から選択</t>
        </r>
      </text>
    </comment>
    <comment ref="I43" authorId="2" shapeId="0" xr:uid="{00000000-0006-0000-1A00-000028000000}">
      <text>
        <r>
          <rPr>
            <sz val="9"/>
            <color indexed="81"/>
            <rFont val="ＭＳ Ｐゴシック"/>
            <family val="3"/>
            <charset val="128"/>
          </rPr>
          <t xml:space="preserve">車上運動員、事務員、手話通訳者、要約筆記者から選択
</t>
        </r>
      </text>
    </comment>
    <comment ref="L43" authorId="0" shapeId="0" xr:uid="{00000000-0006-0000-1A00-000029000000}">
      <text>
        <r>
          <rPr>
            <b/>
            <sz val="9"/>
            <color indexed="81"/>
            <rFont val="ＭＳ Ｐゴシック"/>
            <family val="3"/>
            <charset val="128"/>
          </rPr>
          <t>使用する者の期間を御記入ください。</t>
        </r>
      </text>
    </comment>
    <comment ref="H45" authorId="2" shapeId="0" xr:uid="{00000000-0006-0000-1A00-00002A000000}">
      <text>
        <r>
          <rPr>
            <b/>
            <sz val="9"/>
            <color indexed="81"/>
            <rFont val="ＭＳ Ｐゴシック"/>
            <family val="3"/>
            <charset val="128"/>
          </rPr>
          <t>男、女から選択</t>
        </r>
      </text>
    </comment>
    <comment ref="I45" authorId="2" shapeId="0" xr:uid="{00000000-0006-0000-1A00-00002B000000}">
      <text>
        <r>
          <rPr>
            <sz val="9"/>
            <color indexed="81"/>
            <rFont val="ＭＳ Ｐゴシック"/>
            <family val="3"/>
            <charset val="128"/>
          </rPr>
          <t xml:space="preserve">車上運動員、事務員、手話通訳者、要約筆記者から選択
</t>
        </r>
      </text>
    </comment>
    <comment ref="L45" authorId="0" shapeId="0" xr:uid="{00000000-0006-0000-1A00-00002C000000}">
      <text>
        <r>
          <rPr>
            <b/>
            <sz val="9"/>
            <color indexed="81"/>
            <rFont val="ＭＳ Ｐゴシック"/>
            <family val="3"/>
            <charset val="128"/>
          </rPr>
          <t>使用する者の期間を御記入ください。</t>
        </r>
      </text>
    </comment>
    <comment ref="H47" authorId="2" shapeId="0" xr:uid="{00000000-0006-0000-1A00-00002D000000}">
      <text>
        <r>
          <rPr>
            <b/>
            <sz val="9"/>
            <color indexed="81"/>
            <rFont val="ＭＳ Ｐゴシック"/>
            <family val="3"/>
            <charset val="128"/>
          </rPr>
          <t>男、女から選択</t>
        </r>
      </text>
    </comment>
    <comment ref="I47" authorId="2" shapeId="0" xr:uid="{00000000-0006-0000-1A00-00002E000000}">
      <text>
        <r>
          <rPr>
            <sz val="9"/>
            <color indexed="81"/>
            <rFont val="ＭＳ Ｐゴシック"/>
            <family val="3"/>
            <charset val="128"/>
          </rPr>
          <t xml:space="preserve">車上運動員、事務員、手話通訳者、要約筆記者から選択
</t>
        </r>
      </text>
    </comment>
    <comment ref="L47" authorId="0" shapeId="0" xr:uid="{00000000-0006-0000-1A00-00002F000000}">
      <text>
        <r>
          <rPr>
            <b/>
            <sz val="9"/>
            <color indexed="81"/>
            <rFont val="ＭＳ Ｐゴシック"/>
            <family val="3"/>
            <charset val="128"/>
          </rPr>
          <t>使用する者の期間を御記入ください。</t>
        </r>
      </text>
    </comment>
    <comment ref="H49" authorId="2" shapeId="0" xr:uid="{00000000-0006-0000-1A00-000030000000}">
      <text>
        <r>
          <rPr>
            <b/>
            <sz val="9"/>
            <color indexed="81"/>
            <rFont val="ＭＳ Ｐゴシック"/>
            <family val="3"/>
            <charset val="128"/>
          </rPr>
          <t>男、女から選択</t>
        </r>
      </text>
    </comment>
    <comment ref="I49" authorId="2" shapeId="0" xr:uid="{00000000-0006-0000-1A00-000031000000}">
      <text>
        <r>
          <rPr>
            <sz val="9"/>
            <color indexed="81"/>
            <rFont val="ＭＳ Ｐゴシック"/>
            <family val="3"/>
            <charset val="128"/>
          </rPr>
          <t xml:space="preserve">車上運動員、事務員、手話通訳者、要約筆記者から選択
</t>
        </r>
      </text>
    </comment>
    <comment ref="L49" authorId="0" shapeId="0" xr:uid="{00000000-0006-0000-1A00-000032000000}">
      <text>
        <r>
          <rPr>
            <b/>
            <sz val="9"/>
            <color indexed="81"/>
            <rFont val="ＭＳ Ｐゴシック"/>
            <family val="3"/>
            <charset val="128"/>
          </rPr>
          <t>使用する者の期間を御記入ください。</t>
        </r>
      </text>
    </comment>
    <comment ref="H51" authorId="2" shapeId="0" xr:uid="{00000000-0006-0000-1A00-000033000000}">
      <text>
        <r>
          <rPr>
            <b/>
            <sz val="9"/>
            <color indexed="81"/>
            <rFont val="ＭＳ Ｐゴシック"/>
            <family val="3"/>
            <charset val="128"/>
          </rPr>
          <t>男、女から選択</t>
        </r>
      </text>
    </comment>
    <comment ref="I51" authorId="2" shapeId="0" xr:uid="{00000000-0006-0000-1A00-000034000000}">
      <text>
        <r>
          <rPr>
            <sz val="9"/>
            <color indexed="81"/>
            <rFont val="ＭＳ Ｐゴシック"/>
            <family val="3"/>
            <charset val="128"/>
          </rPr>
          <t xml:space="preserve">車上運動員、事務員、手話通訳者、要約筆記者から選択
</t>
        </r>
      </text>
    </comment>
    <comment ref="L51" authorId="0" shapeId="0" xr:uid="{00000000-0006-0000-1A00-000035000000}">
      <text>
        <r>
          <rPr>
            <b/>
            <sz val="9"/>
            <color indexed="81"/>
            <rFont val="ＭＳ Ｐゴシック"/>
            <family val="3"/>
            <charset val="128"/>
          </rPr>
          <t>使用する者の期間を御記入ください。</t>
        </r>
      </text>
    </comment>
    <comment ref="H53" authorId="2" shapeId="0" xr:uid="{00000000-0006-0000-1A00-000036000000}">
      <text>
        <r>
          <rPr>
            <b/>
            <sz val="9"/>
            <color indexed="81"/>
            <rFont val="ＭＳ Ｐゴシック"/>
            <family val="3"/>
            <charset val="128"/>
          </rPr>
          <t>男、女から選択</t>
        </r>
      </text>
    </comment>
    <comment ref="I53" authorId="2" shapeId="0" xr:uid="{00000000-0006-0000-1A00-000037000000}">
      <text>
        <r>
          <rPr>
            <sz val="9"/>
            <color indexed="81"/>
            <rFont val="ＭＳ Ｐゴシック"/>
            <family val="3"/>
            <charset val="128"/>
          </rPr>
          <t xml:space="preserve">車上運動員、事務員、手話通訳者、要約筆記者から選択
</t>
        </r>
      </text>
    </comment>
    <comment ref="L53" authorId="0" shapeId="0" xr:uid="{00000000-0006-0000-1A00-000038000000}">
      <text>
        <r>
          <rPr>
            <b/>
            <sz val="9"/>
            <color indexed="81"/>
            <rFont val="ＭＳ Ｐゴシック"/>
            <family val="3"/>
            <charset val="128"/>
          </rPr>
          <t>使用する者の期間を御記入ください。</t>
        </r>
      </text>
    </comment>
    <comment ref="H55" authorId="2" shapeId="0" xr:uid="{00000000-0006-0000-1A00-000039000000}">
      <text>
        <r>
          <rPr>
            <b/>
            <sz val="9"/>
            <color indexed="81"/>
            <rFont val="ＭＳ Ｐゴシック"/>
            <family val="3"/>
            <charset val="128"/>
          </rPr>
          <t>男、女から選択</t>
        </r>
      </text>
    </comment>
    <comment ref="I55" authorId="2" shapeId="0" xr:uid="{00000000-0006-0000-1A00-00003A000000}">
      <text>
        <r>
          <rPr>
            <sz val="9"/>
            <color indexed="81"/>
            <rFont val="ＭＳ Ｐゴシック"/>
            <family val="3"/>
            <charset val="128"/>
          </rPr>
          <t xml:space="preserve">車上運動員、事務員、手話通訳者、要約筆記者から選択
</t>
        </r>
      </text>
    </comment>
    <comment ref="L55" authorId="0" shapeId="0" xr:uid="{00000000-0006-0000-1A00-00003B000000}">
      <text>
        <r>
          <rPr>
            <b/>
            <sz val="9"/>
            <color indexed="81"/>
            <rFont val="ＭＳ Ｐゴシック"/>
            <family val="3"/>
            <charset val="128"/>
          </rPr>
          <t>使用する者の期間を御記入ください。</t>
        </r>
      </text>
    </comment>
    <comment ref="H57" authorId="2" shapeId="0" xr:uid="{00000000-0006-0000-1A00-00003C000000}">
      <text>
        <r>
          <rPr>
            <b/>
            <sz val="9"/>
            <color indexed="81"/>
            <rFont val="ＭＳ Ｐゴシック"/>
            <family val="3"/>
            <charset val="128"/>
          </rPr>
          <t>男、女から選択</t>
        </r>
      </text>
    </comment>
    <comment ref="I57" authorId="2" shapeId="0" xr:uid="{00000000-0006-0000-1A00-00003D000000}">
      <text>
        <r>
          <rPr>
            <sz val="9"/>
            <color indexed="81"/>
            <rFont val="ＭＳ Ｐゴシック"/>
            <family val="3"/>
            <charset val="128"/>
          </rPr>
          <t xml:space="preserve">車上運動員、事務員、手話通訳者、要約筆記者から選択
</t>
        </r>
      </text>
    </comment>
    <comment ref="L57" authorId="0" shapeId="0" xr:uid="{00000000-0006-0000-1A00-00003E000000}">
      <text>
        <r>
          <rPr>
            <b/>
            <sz val="9"/>
            <color indexed="81"/>
            <rFont val="ＭＳ Ｐゴシック"/>
            <family val="3"/>
            <charset val="128"/>
          </rPr>
          <t>使用する者の期間を御記入ください。</t>
        </r>
      </text>
    </comment>
    <comment ref="H59" authorId="2" shapeId="0" xr:uid="{00000000-0006-0000-1A00-00003F000000}">
      <text>
        <r>
          <rPr>
            <b/>
            <sz val="9"/>
            <color indexed="81"/>
            <rFont val="ＭＳ Ｐゴシック"/>
            <family val="3"/>
            <charset val="128"/>
          </rPr>
          <t>男、女から選択</t>
        </r>
      </text>
    </comment>
    <comment ref="I59" authorId="2" shapeId="0" xr:uid="{00000000-0006-0000-1A00-000040000000}">
      <text>
        <r>
          <rPr>
            <sz val="9"/>
            <color indexed="81"/>
            <rFont val="ＭＳ Ｐゴシック"/>
            <family val="3"/>
            <charset val="128"/>
          </rPr>
          <t xml:space="preserve">車上運動員、事務員、手話通訳者、要約筆記者から選択
</t>
        </r>
      </text>
    </comment>
    <comment ref="L59" authorId="0" shapeId="0" xr:uid="{00000000-0006-0000-1A00-000041000000}">
      <text>
        <r>
          <rPr>
            <b/>
            <sz val="9"/>
            <color indexed="81"/>
            <rFont val="ＭＳ Ｐゴシック"/>
            <family val="3"/>
            <charset val="128"/>
          </rPr>
          <t>使用する者の期間を御記入ください。</t>
        </r>
      </text>
    </comment>
    <comment ref="H61" authorId="2" shapeId="0" xr:uid="{00000000-0006-0000-1A00-000042000000}">
      <text>
        <r>
          <rPr>
            <b/>
            <sz val="9"/>
            <color indexed="81"/>
            <rFont val="ＭＳ Ｐゴシック"/>
            <family val="3"/>
            <charset val="128"/>
          </rPr>
          <t>男、女から選択</t>
        </r>
      </text>
    </comment>
    <comment ref="I61" authorId="2" shapeId="0" xr:uid="{00000000-0006-0000-1A00-000043000000}">
      <text>
        <r>
          <rPr>
            <sz val="9"/>
            <color indexed="81"/>
            <rFont val="ＭＳ Ｐゴシック"/>
            <family val="3"/>
            <charset val="128"/>
          </rPr>
          <t xml:space="preserve">車上運動員、事務員、手話通訳者、要約筆記者から選択
</t>
        </r>
      </text>
    </comment>
    <comment ref="L61" authorId="0" shapeId="0" xr:uid="{00000000-0006-0000-1A00-000044000000}">
      <text>
        <r>
          <rPr>
            <b/>
            <sz val="9"/>
            <color indexed="81"/>
            <rFont val="ＭＳ Ｐゴシック"/>
            <family val="3"/>
            <charset val="128"/>
          </rPr>
          <t>使用する者の期間を御記入ください。</t>
        </r>
      </text>
    </comment>
    <comment ref="H63" authorId="2" shapeId="0" xr:uid="{00000000-0006-0000-1A00-000045000000}">
      <text>
        <r>
          <rPr>
            <b/>
            <sz val="9"/>
            <color indexed="81"/>
            <rFont val="ＭＳ Ｐゴシック"/>
            <family val="3"/>
            <charset val="128"/>
          </rPr>
          <t>男、女から選択</t>
        </r>
      </text>
    </comment>
    <comment ref="I63" authorId="2" shapeId="0" xr:uid="{00000000-0006-0000-1A00-000046000000}">
      <text>
        <r>
          <rPr>
            <sz val="9"/>
            <color indexed="81"/>
            <rFont val="ＭＳ Ｐゴシック"/>
            <family val="3"/>
            <charset val="128"/>
          </rPr>
          <t xml:space="preserve">車上運動員、事務員、手話通訳者、要約筆記者から選択
</t>
        </r>
      </text>
    </comment>
    <comment ref="L63" authorId="0" shapeId="0" xr:uid="{00000000-0006-0000-1A00-000047000000}">
      <text>
        <r>
          <rPr>
            <b/>
            <sz val="9"/>
            <color indexed="81"/>
            <rFont val="ＭＳ Ｐゴシック"/>
            <family val="3"/>
            <charset val="128"/>
          </rPr>
          <t>使用する者の期間を御記入ください。</t>
        </r>
      </text>
    </comment>
    <comment ref="H65" authorId="2" shapeId="0" xr:uid="{00000000-0006-0000-1A00-000048000000}">
      <text>
        <r>
          <rPr>
            <b/>
            <sz val="9"/>
            <color indexed="81"/>
            <rFont val="ＭＳ Ｐゴシック"/>
            <family val="3"/>
            <charset val="128"/>
          </rPr>
          <t>男、女から選択</t>
        </r>
      </text>
    </comment>
    <comment ref="I65" authorId="2" shapeId="0" xr:uid="{00000000-0006-0000-1A00-000049000000}">
      <text>
        <r>
          <rPr>
            <sz val="9"/>
            <color indexed="81"/>
            <rFont val="ＭＳ Ｐゴシック"/>
            <family val="3"/>
            <charset val="128"/>
          </rPr>
          <t xml:space="preserve">車上運動員、事務員、手話通訳者、要約筆記者から選択
</t>
        </r>
      </text>
    </comment>
    <comment ref="L65" authorId="0" shapeId="0" xr:uid="{00000000-0006-0000-1A00-00004A000000}">
      <text>
        <r>
          <rPr>
            <b/>
            <sz val="9"/>
            <color indexed="81"/>
            <rFont val="ＭＳ Ｐゴシック"/>
            <family val="3"/>
            <charset val="128"/>
          </rPr>
          <t>使用する者の期間を御記入ください。</t>
        </r>
      </text>
    </comment>
    <comment ref="H67" authorId="2" shapeId="0" xr:uid="{00000000-0006-0000-1A00-00004B000000}">
      <text>
        <r>
          <rPr>
            <b/>
            <sz val="9"/>
            <color indexed="81"/>
            <rFont val="ＭＳ Ｐゴシック"/>
            <family val="3"/>
            <charset val="128"/>
          </rPr>
          <t>男、女から選択</t>
        </r>
      </text>
    </comment>
    <comment ref="I67" authorId="2" shapeId="0" xr:uid="{00000000-0006-0000-1A00-00004C000000}">
      <text>
        <r>
          <rPr>
            <sz val="9"/>
            <color indexed="81"/>
            <rFont val="ＭＳ Ｐゴシック"/>
            <family val="3"/>
            <charset val="128"/>
          </rPr>
          <t xml:space="preserve">車上運動員、事務員、手話通訳者、要約筆記者から選択
</t>
        </r>
      </text>
    </comment>
    <comment ref="L67" authorId="0" shapeId="0" xr:uid="{00000000-0006-0000-1A00-00004D000000}">
      <text>
        <r>
          <rPr>
            <b/>
            <sz val="9"/>
            <color indexed="81"/>
            <rFont val="ＭＳ Ｐゴシック"/>
            <family val="3"/>
            <charset val="128"/>
          </rPr>
          <t>使用する者の期間を御記入ください。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D9" authorId="0" shapeId="0" xr:uid="{00000000-0006-0000-1C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1D00-000001000000}">
      <text>
        <r>
          <rPr>
            <sz val="9"/>
            <color indexed="81"/>
            <rFont val="ＭＳ Ｐゴシック"/>
            <family val="3"/>
            <charset val="128"/>
          </rPr>
          <t xml:space="preserve">公示日の午前8時30分から午後5時までに申請してください。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201op</author>
    <author>HP Customer</author>
  </authors>
  <commentList>
    <comment ref="C1" authorId="0" shapeId="0" xr:uid="{00000000-0006-0000-0100-000001000000}">
      <text>
        <r>
          <rPr>
            <b/>
            <sz val="9"/>
            <color indexed="81"/>
            <rFont val="ＭＳ Ｐゴシック"/>
            <family val="3"/>
            <charset val="128"/>
          </rPr>
          <t>このセルは、修正しないでください。</t>
        </r>
      </text>
    </comment>
    <comment ref="G1" authorId="1" shapeId="0" xr:uid="{00000000-0006-0000-0100-000002000000}">
      <text>
        <r>
          <rPr>
            <b/>
            <sz val="9"/>
            <color indexed="81"/>
            <rFont val="MS P ゴシック"/>
            <family val="3"/>
            <charset val="128"/>
          </rPr>
          <t>201op:</t>
        </r>
        <r>
          <rPr>
            <sz val="9"/>
            <color indexed="81"/>
            <rFont val="MS P ゴシック"/>
            <family val="3"/>
            <charset val="128"/>
          </rPr>
          <t xml:space="preserve">
</t>
        </r>
      </text>
    </comment>
    <comment ref="H1" authorId="1" shapeId="0" xr:uid="{00000000-0006-0000-0100-000003000000}">
      <text>
        <r>
          <rPr>
            <b/>
            <sz val="9"/>
            <color indexed="81"/>
            <rFont val="ＭＳ Ｐゴシック"/>
            <family val="3"/>
            <charset val="128"/>
          </rPr>
          <t xml:space="preserve">このセルを参照して、各様式の執行日を表示しているため、更新必須！！！！
</t>
        </r>
      </text>
    </comment>
    <comment ref="C2" authorId="0" shapeId="0" xr:uid="{00000000-0006-0000-0100-000004000000}">
      <text>
        <r>
          <rPr>
            <b/>
            <sz val="12"/>
            <color indexed="81"/>
            <rFont val="ＭＳ Ｐゴシック"/>
            <family val="3"/>
            <charset val="128"/>
          </rPr>
          <t>選挙区を選択してください。</t>
        </r>
      </text>
    </comment>
    <comment ref="E2" authorId="0" shapeId="0" xr:uid="{00000000-0006-0000-0100-000005000000}">
      <text>
        <r>
          <rPr>
            <b/>
            <sz val="9"/>
            <color indexed="81"/>
            <rFont val="ＭＳ Ｐゴシック"/>
            <family val="3"/>
            <charset val="128"/>
          </rPr>
          <t xml:space="preserve">・このセルは修正しないでください。
</t>
        </r>
      </text>
    </comment>
    <comment ref="E3" authorId="0" shapeId="0" xr:uid="{00000000-0006-0000-0100-000006000000}">
      <text>
        <r>
          <rPr>
            <b/>
            <sz val="9"/>
            <color indexed="81"/>
            <rFont val="ＭＳ Ｐゴシック"/>
            <family val="3"/>
            <charset val="128"/>
          </rPr>
          <t>・このセルは修正しないでください。</t>
        </r>
      </text>
    </comment>
    <comment ref="C4" authorId="0" shapeId="0" xr:uid="{00000000-0006-0000-0100-000007000000}">
      <text>
        <r>
          <rPr>
            <b/>
            <sz val="9"/>
            <color indexed="81"/>
            <rFont val="ＭＳ Ｐゴシック"/>
            <family val="3"/>
            <charset val="128"/>
          </rPr>
          <t>このシートは修正しないでください。</t>
        </r>
      </text>
    </comment>
    <comment ref="E4" authorId="0" shapeId="0" xr:uid="{00000000-0006-0000-0100-000008000000}">
      <text>
        <r>
          <rPr>
            <b/>
            <sz val="9"/>
            <color indexed="81"/>
            <rFont val="ＭＳ Ｐゴシック"/>
            <family val="3"/>
            <charset val="128"/>
          </rPr>
          <t>このセルは修正しないでください。</t>
        </r>
      </text>
    </comment>
    <comment ref="C5" authorId="0" shapeId="0" xr:uid="{00000000-0006-0000-0100-000009000000}">
      <text>
        <r>
          <rPr>
            <b/>
            <sz val="9"/>
            <color indexed="81"/>
            <rFont val="ＭＳ Ｐゴシック"/>
            <family val="3"/>
            <charset val="128"/>
          </rPr>
          <t>このセルは修正しないでください。</t>
        </r>
      </text>
    </comment>
    <comment ref="E5" authorId="0" shapeId="0" xr:uid="{00000000-0006-0000-0100-00000A000000}">
      <text>
        <r>
          <rPr>
            <b/>
            <sz val="9"/>
            <color indexed="81"/>
            <rFont val="ＭＳ Ｐゴシック"/>
            <family val="3"/>
            <charset val="128"/>
          </rPr>
          <t>このセルは修正しないでください。</t>
        </r>
      </text>
    </comment>
    <comment ref="C6" authorId="0" shapeId="0" xr:uid="{00000000-0006-0000-0100-00000B000000}">
      <text>
        <r>
          <rPr>
            <b/>
            <sz val="9"/>
            <color indexed="81"/>
            <rFont val="ＭＳ Ｐゴシック"/>
            <family val="3"/>
            <charset val="128"/>
          </rPr>
          <t>このセルは修正しないでください。</t>
        </r>
      </text>
    </comment>
    <comment ref="C7" authorId="0" shapeId="0" xr:uid="{00000000-0006-0000-0100-00000C000000}">
      <text>
        <r>
          <rPr>
            <b/>
            <sz val="9"/>
            <color indexed="81"/>
            <rFont val="ＭＳ Ｐゴシック"/>
            <family val="3"/>
            <charset val="128"/>
          </rPr>
          <t>このセルは修正しないでください。</t>
        </r>
      </text>
    </comment>
    <comment ref="C8" authorId="0" shapeId="0" xr:uid="{00000000-0006-0000-0100-00000D000000}">
      <text>
        <r>
          <rPr>
            <b/>
            <sz val="9"/>
            <color indexed="81"/>
            <rFont val="ＭＳ Ｐゴシック"/>
            <family val="3"/>
            <charset val="128"/>
          </rPr>
          <t>このセルは修正しないでください。</t>
        </r>
      </text>
    </comment>
    <comment ref="E8" authorId="0" shapeId="0" xr:uid="{00000000-0006-0000-0100-00000E000000}">
      <text>
        <r>
          <rPr>
            <b/>
            <sz val="9"/>
            <color indexed="81"/>
            <rFont val="ＭＳ Ｐゴシック"/>
            <family val="3"/>
            <charset val="128"/>
          </rPr>
          <t>このセルは修正しないでください。</t>
        </r>
      </text>
    </comment>
    <comment ref="H10" authorId="1" shapeId="0" xr:uid="{6AC8BE81-1C82-4B0A-9A65-C20C9D5E8EF1}">
      <text>
        <r>
          <rPr>
            <b/>
            <sz val="9"/>
            <color indexed="81"/>
            <rFont val="MS P ゴシック"/>
            <family val="3"/>
            <charset val="128"/>
          </rPr>
          <t>ポスター掲示場数が減少しました。（1月27日）
ポスター掲示場の設置数が減少しました。
（1月29日）
ポスター掲示場の設置数が減少しました。
（2月2日）</t>
        </r>
      </text>
    </comment>
    <comment ref="H12" authorId="1" shapeId="0" xr:uid="{444B42FD-86C7-4EF9-BFC1-70C7BEB72142}">
      <text>
        <r>
          <rPr>
            <b/>
            <sz val="9"/>
            <color indexed="81"/>
            <rFont val="MS P ゴシック"/>
            <family val="3"/>
            <charset val="128"/>
          </rPr>
          <t>ポスター掲示場数が減少しました。（1月27日）</t>
        </r>
        <r>
          <rPr>
            <sz val="9"/>
            <color indexed="81"/>
            <rFont val="MS P ゴシック"/>
            <family val="3"/>
            <charset val="128"/>
          </rPr>
          <t xml:space="preserve">
</t>
        </r>
      </text>
    </comment>
    <comment ref="C24" authorId="2" shapeId="0" xr:uid="{00000000-0006-0000-0100-00000F000000}">
      <text>
        <r>
          <rPr>
            <b/>
            <sz val="9"/>
            <color indexed="81"/>
            <rFont val="ＭＳ Ｐゴシック"/>
            <family val="3"/>
            <charset val="128"/>
          </rPr>
          <t>男か女を選択</t>
        </r>
      </text>
    </comment>
    <comment ref="C25" authorId="2" shapeId="0" xr:uid="{00000000-0006-0000-0100-000010000000}">
      <text>
        <r>
          <rPr>
            <b/>
            <sz val="9"/>
            <color indexed="81"/>
            <rFont val="ＭＳ Ｐゴシック"/>
            <family val="3"/>
            <charset val="128"/>
          </rPr>
          <t>昭和は「S」、平成は「H」、令和は「R」
を選択。</t>
        </r>
      </text>
    </comment>
    <comment ref="E26" authorId="0" shapeId="0" xr:uid="{00000000-0006-0000-0100-000011000000}">
      <text>
        <r>
          <rPr>
            <b/>
            <sz val="9"/>
            <color indexed="81"/>
            <rFont val="ＭＳ Ｐゴシック"/>
            <family val="3"/>
            <charset val="128"/>
          </rPr>
          <t>このセルは修正しないでください。</t>
        </r>
      </text>
    </comment>
    <comment ref="E28" authorId="0" shapeId="0" xr:uid="{00000000-0006-0000-0100-000012000000}">
      <text>
        <r>
          <rPr>
            <b/>
            <sz val="9"/>
            <color indexed="81"/>
            <rFont val="ＭＳ Ｐゴシック"/>
            <family val="3"/>
            <charset val="128"/>
          </rPr>
          <t>このセルは修正しないでください。</t>
        </r>
      </text>
    </comment>
    <comment ref="E29" authorId="0" shapeId="0" xr:uid="{00000000-0006-0000-0100-000013000000}">
      <text>
        <r>
          <rPr>
            <b/>
            <sz val="9"/>
            <color indexed="81"/>
            <rFont val="ＭＳ Ｐゴシック"/>
            <family val="3"/>
            <charset val="128"/>
          </rPr>
          <t>このセルは修正しないでください。</t>
        </r>
      </text>
    </comment>
    <comment ref="E30" authorId="0" shapeId="0" xr:uid="{00000000-0006-0000-0100-000014000000}">
      <text>
        <r>
          <rPr>
            <b/>
            <sz val="9"/>
            <color indexed="81"/>
            <rFont val="ＭＳ Ｐゴシック"/>
            <family val="3"/>
            <charset val="128"/>
          </rPr>
          <t>このセルは修正しないでください。</t>
        </r>
      </text>
    </comment>
    <comment ref="C42" authorId="0" shapeId="0" xr:uid="{00000000-0006-0000-0100-000015000000}">
      <text>
        <r>
          <rPr>
            <b/>
            <sz val="12"/>
            <color indexed="81"/>
            <rFont val="ＭＳ Ｐゴシック"/>
            <family val="3"/>
            <charset val="128"/>
          </rPr>
          <t>同時に行われる衆議院比例代表選出議員選挙の衆議院名簿登載者である場合は「該当」を選択してください。名簿登載者でない場合は空欄としてください。</t>
        </r>
      </text>
    </comment>
    <comment ref="C50" authorId="2" shapeId="0" xr:uid="{00000000-0006-0000-0100-000016000000}">
      <text>
        <r>
          <rPr>
            <b/>
            <sz val="9"/>
            <color indexed="81"/>
            <rFont val="ＭＳ Ｐゴシック"/>
            <family val="3"/>
            <charset val="128"/>
          </rPr>
          <t>市町村名を選択。</t>
        </r>
      </text>
    </comment>
    <comment ref="C51" authorId="2" shapeId="0" xr:uid="{00000000-0006-0000-0100-000017000000}">
      <text>
        <r>
          <rPr>
            <b/>
            <sz val="9"/>
            <color indexed="81"/>
            <rFont val="ＭＳ Ｐゴシック"/>
            <family val="3"/>
            <charset val="128"/>
          </rPr>
          <t>昭和は「S」、平成は「H」、令和は「R」
を選択。</t>
        </r>
      </text>
    </comment>
    <comment ref="E52" authorId="0" shapeId="0" xr:uid="{00000000-0006-0000-0100-000018000000}">
      <text>
        <r>
          <rPr>
            <b/>
            <sz val="9"/>
            <color indexed="81"/>
            <rFont val="ＭＳ Ｐゴシック"/>
            <family val="3"/>
            <charset val="128"/>
          </rPr>
          <t>このセルは修正しないでください。</t>
        </r>
      </text>
    </comment>
    <comment ref="E55" authorId="0" shapeId="0" xr:uid="{00000000-0006-0000-0100-000019000000}">
      <text>
        <r>
          <rPr>
            <b/>
            <sz val="9"/>
            <color indexed="81"/>
            <rFont val="ＭＳ Ｐゴシック"/>
            <family val="3"/>
            <charset val="128"/>
          </rPr>
          <t>このセルは修正しないでください。</t>
        </r>
      </text>
    </comment>
    <comment ref="E56" authorId="0" shapeId="0" xr:uid="{00000000-0006-0000-0100-00001A000000}">
      <text>
        <r>
          <rPr>
            <b/>
            <sz val="9"/>
            <color indexed="81"/>
            <rFont val="ＭＳ Ｐゴシック"/>
            <family val="3"/>
            <charset val="128"/>
          </rPr>
          <t>このセルは修正しないでください。</t>
        </r>
      </text>
    </comment>
    <comment ref="C109" authorId="2" shapeId="0" xr:uid="{00000000-0006-0000-0100-00001B000000}">
      <text>
        <r>
          <rPr>
            <b/>
            <sz val="9"/>
            <color indexed="81"/>
            <rFont val="ＭＳ Ｐゴシック"/>
            <family val="3"/>
            <charset val="128"/>
          </rPr>
          <t>市町村名を選択。</t>
        </r>
      </text>
    </comment>
    <comment ref="C110" authorId="2" shapeId="0" xr:uid="{00000000-0006-0000-0100-00001C000000}">
      <text>
        <r>
          <rPr>
            <b/>
            <sz val="9"/>
            <color indexed="81"/>
            <rFont val="ＭＳ Ｐゴシック"/>
            <family val="3"/>
            <charset val="128"/>
          </rPr>
          <t>市町村名を選択。</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1E00-000001000000}">
      <text>
        <r>
          <rPr>
            <sz val="9"/>
            <color indexed="81"/>
            <rFont val="ＭＳ Ｐゴシック"/>
            <family val="3"/>
            <charset val="128"/>
          </rPr>
          <t xml:space="preserve">公示日の午前8時30分から午後5時までに申請してください。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I3" authorId="0" shapeId="0" xr:uid="{00000000-0006-0000-1F00-000001000000}">
      <text>
        <r>
          <rPr>
            <b/>
            <sz val="9"/>
            <color indexed="81"/>
            <rFont val="ＭＳ Ｐゴシック"/>
            <family val="3"/>
            <charset val="128"/>
          </rPr>
          <t>　頒布する前にビラの見本2枚を添えて届け出てくださるようお願いします。</t>
        </r>
        <r>
          <rPr>
            <sz val="9"/>
            <color indexed="81"/>
            <rFont val="ＭＳ Ｐゴシック"/>
            <family val="3"/>
            <charset val="128"/>
          </rPr>
          <t xml:space="preserve">
</t>
        </r>
      </text>
    </comment>
    <comment ref="G11" authorId="1" shapeId="0" xr:uid="{00000000-0006-0000-1F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31" authorId="1" shapeId="0" xr:uid="{00000000-0006-0000-1F00-000003000000}">
      <text>
        <r>
          <rPr>
            <b/>
            <sz val="9"/>
            <color indexed="81"/>
            <rFont val="ＭＳ Ｐゴシック"/>
            <family val="3"/>
            <charset val="128"/>
          </rPr>
          <t>ビラの種類によって、「１」か「２」を選択してください。</t>
        </r>
        <r>
          <rPr>
            <sz val="9"/>
            <color indexed="81"/>
            <rFont val="ＭＳ Ｐゴシック"/>
            <family val="3"/>
            <charset val="128"/>
          </rPr>
          <t xml:space="preserve">
</t>
        </r>
      </text>
    </comment>
    <comment ref="E31" authorId="0" shapeId="0" xr:uid="{00000000-0006-0000-1F00-000004000000}">
      <text>
        <r>
          <rPr>
            <b/>
            <sz val="9"/>
            <color indexed="81"/>
            <rFont val="ＭＳ Ｐゴシック"/>
            <family val="3"/>
            <charset val="128"/>
          </rPr>
          <t>２種類まで作成することができます。</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5" authorId="0" shapeId="0" xr:uid="{00000000-0006-0000-2000-000001000000}">
      <text>
        <r>
          <rPr>
            <b/>
            <sz val="9"/>
            <color indexed="81"/>
            <rFont val="ＭＳ Ｐゴシック"/>
            <family val="3"/>
            <charset val="128"/>
          </rPr>
          <t>提出年月日は、入力後印刷するか、印刷後手書きで御記入くださるようお願いします。</t>
        </r>
      </text>
    </comment>
    <comment ref="N29" authorId="0" shapeId="0" xr:uid="{00000000-0006-0000-2000-000002000000}">
      <text>
        <r>
          <rPr>
            <b/>
            <sz val="9"/>
            <color indexed="81"/>
            <rFont val="ＭＳ Ｐゴシック"/>
            <family val="3"/>
            <charset val="128"/>
          </rPr>
          <t>開催日時、施設名称及び所在地は、入力後印刷するか、印刷後手書きで入力くださるようお願いします。</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5" authorId="0" shapeId="0" xr:uid="{00000000-0006-0000-2100-000001000000}">
      <text>
        <r>
          <rPr>
            <b/>
            <sz val="9"/>
            <color indexed="81"/>
            <rFont val="ＭＳ Ｐゴシック"/>
            <family val="3"/>
            <charset val="128"/>
          </rPr>
          <t>提出年月日は、入力後印刷するか、印刷後手書きで御記入くださるようお願いします。</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23" authorId="0" shapeId="0" xr:uid="{00000000-0006-0000-2300-000001000000}">
      <text>
        <r>
          <rPr>
            <b/>
            <sz val="9"/>
            <color indexed="81"/>
            <rFont val="ＭＳ Ｐゴシック"/>
            <family val="3"/>
            <charset val="128"/>
          </rPr>
          <t>証明年月日を記入してください。</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3" authorId="0" shapeId="0" xr:uid="{00000000-0006-0000-2500-000001000000}">
      <text>
        <r>
          <rPr>
            <b/>
            <sz val="12"/>
            <color indexed="81"/>
            <rFont val="ＭＳ Ｐゴシック"/>
            <family val="3"/>
            <charset val="128"/>
          </rPr>
          <t>ＡテープかＢテープのいずれかを選択してください。</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31" authorId="0" shapeId="0" xr:uid="{00000000-0006-0000-2900-000001000000}">
      <text>
        <r>
          <rPr>
            <b/>
            <sz val="12"/>
            <color indexed="81"/>
            <rFont val="ＭＳ Ｐゴシック"/>
            <family val="3"/>
            <charset val="128"/>
          </rPr>
          <t>実施放送局名を入力してください。</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45" authorId="0" shapeId="0" xr:uid="{D3CAACEF-EE9D-475D-844E-26CB0554E00B}">
      <text>
        <r>
          <rPr>
            <b/>
            <sz val="9"/>
            <color indexed="81"/>
            <rFont val="ＭＳ Ｐゴシック"/>
            <family val="3"/>
            <charset val="128"/>
          </rPr>
          <t>年月日を記入してください。</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P7" authorId="0" shapeId="0" xr:uid="{00000000-0006-0000-2E00-000001000000}">
      <text>
        <r>
          <rPr>
            <b/>
            <sz val="12"/>
            <color indexed="81"/>
            <rFont val="ＭＳ Ｐゴシック"/>
            <family val="3"/>
            <charset val="128"/>
          </rPr>
          <t>届出年月日を入力してください。</t>
        </r>
        <r>
          <rPr>
            <sz val="9"/>
            <color indexed="81"/>
            <rFont val="ＭＳ Ｐゴシック"/>
            <family val="3"/>
            <charset val="128"/>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P6" authorId="0" shapeId="0" xr:uid="{00000000-0006-0000-2F00-000001000000}">
      <text>
        <r>
          <rPr>
            <b/>
            <sz val="12"/>
            <color indexed="81"/>
            <rFont val="ＭＳ Ｐゴシック"/>
            <family val="3"/>
            <charset val="128"/>
          </rPr>
          <t>届出年月日を入力してください。</t>
        </r>
        <r>
          <rPr>
            <sz val="9"/>
            <color indexed="81"/>
            <rFont val="ＭＳ Ｐゴシック"/>
            <family val="3"/>
            <charset val="128"/>
          </rPr>
          <t xml:space="preserve">
</t>
        </r>
      </text>
    </comment>
    <comment ref="P60" authorId="0" shapeId="0" xr:uid="{00000000-0006-0000-2F00-000002000000}">
      <text>
        <r>
          <rPr>
            <b/>
            <sz val="12"/>
            <color indexed="81"/>
            <rFont val="ＭＳ Ｐゴシック"/>
            <family val="3"/>
            <charset val="128"/>
          </rPr>
          <t>届出年月日を入力してください。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HP Customer</author>
  </authors>
  <commentList>
    <comment ref="E2" authorId="0" shapeId="0" xr:uid="{00000000-0006-0000-0200-000001000000}">
      <text>
        <r>
          <rPr>
            <b/>
            <sz val="9"/>
            <color indexed="81"/>
            <rFont val="ＭＳ Ｐゴシック"/>
            <family val="3"/>
            <charset val="128"/>
          </rPr>
          <t>　和暦で入力してください。</t>
        </r>
      </text>
    </comment>
    <comment ref="F2" authorId="0" shapeId="0" xr:uid="{00000000-0006-0000-0200-000002000000}">
      <text>
        <r>
          <rPr>
            <b/>
            <sz val="9"/>
            <color indexed="81"/>
            <rFont val="ＭＳ Ｐゴシック"/>
            <family val="3"/>
            <charset val="128"/>
          </rPr>
          <t>　和暦で入力してください。</t>
        </r>
      </text>
    </comment>
    <comment ref="G2" authorId="0" shapeId="0" xr:uid="{00000000-0006-0000-0200-000003000000}">
      <text>
        <r>
          <rPr>
            <b/>
            <sz val="9"/>
            <color indexed="81"/>
            <rFont val="ＭＳ Ｐゴシック"/>
            <family val="3"/>
            <charset val="128"/>
          </rPr>
          <t>　開票立会人は、候補者が各開票区における選挙人名簿に登録された者から本人の承諾を得て、１人を定め、６月２日（木）１７時までに届け出ることとなっています。</t>
        </r>
      </text>
    </comment>
    <comment ref="M2" authorId="0" shapeId="0" xr:uid="{00000000-0006-0000-0200-000004000000}">
      <text>
        <r>
          <rPr>
            <b/>
            <sz val="9"/>
            <color indexed="81"/>
            <rFont val="ＭＳ Ｐゴシック"/>
            <family val="3"/>
            <charset val="128"/>
          </rPr>
          <t>　和暦で入力してください。</t>
        </r>
        <r>
          <rPr>
            <sz val="9"/>
            <color indexed="81"/>
            <rFont val="ＭＳ Ｐゴシック"/>
            <family val="3"/>
            <charset val="128"/>
          </rPr>
          <t xml:space="preserve">
</t>
        </r>
      </text>
    </comment>
    <comment ref="E4" authorId="0" shapeId="0" xr:uid="{3E27BFB1-C0E7-4D41-B1B4-DA0387372050}">
      <text>
        <r>
          <rPr>
            <b/>
            <sz val="9"/>
            <color indexed="81"/>
            <rFont val="ＭＳ Ｐゴシック"/>
            <family val="3"/>
            <charset val="128"/>
          </rPr>
          <t xml:space="preserve">和暦で入力してください。
</t>
        </r>
      </text>
    </comment>
    <comment ref="F4" authorId="0" shapeId="0" xr:uid="{00000000-0006-0000-0200-000006000000}">
      <text>
        <r>
          <rPr>
            <b/>
            <sz val="9"/>
            <color indexed="81"/>
            <rFont val="ＭＳ Ｐゴシック"/>
            <family val="3"/>
            <charset val="128"/>
          </rPr>
          <t xml:space="preserve">和暦で入力してください。
</t>
        </r>
      </text>
    </comment>
    <comment ref="L4" authorId="1" shapeId="0" xr:uid="{00000000-0006-0000-0200-000007000000}">
      <text>
        <r>
          <rPr>
            <b/>
            <sz val="9"/>
            <color indexed="81"/>
            <rFont val="ＭＳ Ｐゴシック"/>
            <family val="3"/>
            <charset val="128"/>
          </rPr>
          <t>昭和は「S」、平成は「H」を選択。</t>
        </r>
      </text>
    </comment>
    <comment ref="M4" authorId="0" shapeId="0" xr:uid="{00000000-0006-0000-0200-000008000000}">
      <text>
        <r>
          <rPr>
            <b/>
            <sz val="9"/>
            <color indexed="81"/>
            <rFont val="ＭＳ Ｐゴシック"/>
            <family val="3"/>
            <charset val="128"/>
          </rPr>
          <t>和暦で入力してください。以下同じ。</t>
        </r>
      </text>
    </comment>
    <comment ref="P4" authorId="0" shapeId="0" xr:uid="{00000000-0006-0000-0200-000009000000}">
      <text>
        <r>
          <rPr>
            <b/>
            <sz val="9"/>
            <color indexed="81"/>
            <rFont val="ＭＳ Ｐゴシック"/>
            <family val="3"/>
            <charset val="128"/>
          </rPr>
          <t>このセルは修正しないでください。</t>
        </r>
      </text>
    </comment>
    <comment ref="Q4" authorId="0" shapeId="0" xr:uid="{00000000-0006-0000-0200-00000A000000}">
      <text>
        <r>
          <rPr>
            <b/>
            <sz val="9"/>
            <color indexed="81"/>
            <rFont val="ＭＳ Ｐゴシック"/>
            <family val="3"/>
            <charset val="128"/>
          </rPr>
          <t>このセルは修正しないでください。</t>
        </r>
      </text>
    </comment>
    <comment ref="R4" authorId="0" shapeId="0" xr:uid="{00000000-0006-0000-0200-00000B000000}">
      <text>
        <r>
          <rPr>
            <b/>
            <sz val="9"/>
            <color indexed="81"/>
            <rFont val="ＭＳ Ｐゴシック"/>
            <family val="3"/>
            <charset val="128"/>
          </rPr>
          <t>このセルは修正しないでください。</t>
        </r>
      </text>
    </comment>
    <comment ref="E5" authorId="0" shapeId="0" xr:uid="{21BD8221-74F8-4DD7-8E67-30A272424ABB}">
      <text>
        <r>
          <rPr>
            <b/>
            <sz val="9"/>
            <color indexed="81"/>
            <rFont val="ＭＳ Ｐゴシック"/>
            <family val="3"/>
            <charset val="128"/>
          </rPr>
          <t xml:space="preserve">和暦で入力してください。
</t>
        </r>
      </text>
    </comment>
    <comment ref="F5" authorId="0" shapeId="0" xr:uid="{00000000-0006-0000-0200-00000D000000}">
      <text>
        <r>
          <rPr>
            <b/>
            <sz val="9"/>
            <color indexed="81"/>
            <rFont val="ＭＳ Ｐゴシック"/>
            <family val="3"/>
            <charset val="128"/>
          </rPr>
          <t xml:space="preserve">和暦で入力してください。
</t>
        </r>
      </text>
    </comment>
    <comment ref="L5" authorId="1" shapeId="0" xr:uid="{00000000-0006-0000-0200-00000E000000}">
      <text>
        <r>
          <rPr>
            <b/>
            <sz val="9"/>
            <color indexed="81"/>
            <rFont val="ＭＳ Ｐゴシック"/>
            <family val="3"/>
            <charset val="128"/>
          </rPr>
          <t>昭和は「S」、平成は「H」を選択。</t>
        </r>
      </text>
    </comment>
    <comment ref="E6" authorId="0" shapeId="0" xr:uid="{BD89A157-999F-44AB-AF96-C50E6C2128BD}">
      <text>
        <r>
          <rPr>
            <b/>
            <sz val="9"/>
            <color indexed="81"/>
            <rFont val="ＭＳ Ｐゴシック"/>
            <family val="3"/>
            <charset val="128"/>
          </rPr>
          <t xml:space="preserve">和暦で入力してください。
</t>
        </r>
      </text>
    </comment>
    <comment ref="F6" authorId="0" shapeId="0" xr:uid="{00000000-0006-0000-0200-000010000000}">
      <text>
        <r>
          <rPr>
            <b/>
            <sz val="9"/>
            <color indexed="81"/>
            <rFont val="ＭＳ Ｐゴシック"/>
            <family val="3"/>
            <charset val="128"/>
          </rPr>
          <t xml:space="preserve">和暦で入力してください。
</t>
        </r>
      </text>
    </comment>
    <comment ref="L6" authorId="1" shapeId="0" xr:uid="{00000000-0006-0000-0200-000011000000}">
      <text>
        <r>
          <rPr>
            <b/>
            <sz val="9"/>
            <color indexed="81"/>
            <rFont val="ＭＳ Ｐゴシック"/>
            <family val="3"/>
            <charset val="128"/>
          </rPr>
          <t>昭和は「S」、平成は「H」を選択。</t>
        </r>
      </text>
    </comment>
    <comment ref="E7" authorId="0" shapeId="0" xr:uid="{1BB02FB6-BEB9-4A38-BD49-D91C98A444F0}">
      <text>
        <r>
          <rPr>
            <b/>
            <sz val="9"/>
            <color indexed="81"/>
            <rFont val="ＭＳ Ｐゴシック"/>
            <family val="3"/>
            <charset val="128"/>
          </rPr>
          <t xml:space="preserve">和暦で入力してください。
</t>
        </r>
      </text>
    </comment>
    <comment ref="F7" authorId="0" shapeId="0" xr:uid="{00000000-0006-0000-0200-000013000000}">
      <text>
        <r>
          <rPr>
            <b/>
            <sz val="9"/>
            <color indexed="81"/>
            <rFont val="ＭＳ Ｐゴシック"/>
            <family val="3"/>
            <charset val="128"/>
          </rPr>
          <t xml:space="preserve">和暦で入力してください。
</t>
        </r>
      </text>
    </comment>
    <comment ref="L7" authorId="1" shapeId="0" xr:uid="{00000000-0006-0000-0200-000014000000}">
      <text>
        <r>
          <rPr>
            <b/>
            <sz val="9"/>
            <color indexed="81"/>
            <rFont val="ＭＳ Ｐゴシック"/>
            <family val="3"/>
            <charset val="128"/>
          </rPr>
          <t>昭和は「S」、平成は「H」を選択。</t>
        </r>
      </text>
    </comment>
    <comment ref="E8" authorId="0" shapeId="0" xr:uid="{9EAD6D4E-4C6F-4B5A-9712-2666ED0ECDBE}">
      <text>
        <r>
          <rPr>
            <b/>
            <sz val="9"/>
            <color indexed="81"/>
            <rFont val="ＭＳ Ｐゴシック"/>
            <family val="3"/>
            <charset val="128"/>
          </rPr>
          <t xml:space="preserve">和暦で入力してください。
</t>
        </r>
      </text>
    </comment>
    <comment ref="F8" authorId="0" shapeId="0" xr:uid="{00000000-0006-0000-0200-000016000000}">
      <text>
        <r>
          <rPr>
            <b/>
            <sz val="9"/>
            <color indexed="81"/>
            <rFont val="ＭＳ Ｐゴシック"/>
            <family val="3"/>
            <charset val="128"/>
          </rPr>
          <t xml:space="preserve">和暦で入力してください。
</t>
        </r>
      </text>
    </comment>
    <comment ref="L8" authorId="1" shapeId="0" xr:uid="{00000000-0006-0000-0200-000017000000}">
      <text>
        <r>
          <rPr>
            <b/>
            <sz val="9"/>
            <color indexed="81"/>
            <rFont val="ＭＳ Ｐゴシック"/>
            <family val="3"/>
            <charset val="128"/>
          </rPr>
          <t>昭和は「S」、平成は「H」を選択。</t>
        </r>
      </text>
    </comment>
    <comment ref="E9" authorId="0" shapeId="0" xr:uid="{C3BF89F1-00AE-41A0-BB3A-BA930EDC6872}">
      <text>
        <r>
          <rPr>
            <b/>
            <sz val="9"/>
            <color indexed="81"/>
            <rFont val="ＭＳ Ｐゴシック"/>
            <family val="3"/>
            <charset val="128"/>
          </rPr>
          <t xml:space="preserve">和暦で入力してください。
</t>
        </r>
      </text>
    </comment>
    <comment ref="F9" authorId="0" shapeId="0" xr:uid="{00000000-0006-0000-0200-000019000000}">
      <text>
        <r>
          <rPr>
            <b/>
            <sz val="9"/>
            <color indexed="81"/>
            <rFont val="ＭＳ Ｐゴシック"/>
            <family val="3"/>
            <charset val="128"/>
          </rPr>
          <t xml:space="preserve">和暦で入力してください。
</t>
        </r>
      </text>
    </comment>
    <comment ref="L9" authorId="1" shapeId="0" xr:uid="{00000000-0006-0000-0200-00001A000000}">
      <text>
        <r>
          <rPr>
            <b/>
            <sz val="9"/>
            <color indexed="81"/>
            <rFont val="ＭＳ Ｐゴシック"/>
            <family val="3"/>
            <charset val="128"/>
          </rPr>
          <t>昭和は「S」、平成は「H」を選択。</t>
        </r>
      </text>
    </comment>
    <comment ref="E10" authorId="0" shapeId="0" xr:uid="{06CC2399-F2AE-43F3-B5DA-3659E2E1C7EC}">
      <text>
        <r>
          <rPr>
            <b/>
            <sz val="9"/>
            <color indexed="81"/>
            <rFont val="ＭＳ Ｐゴシック"/>
            <family val="3"/>
            <charset val="128"/>
          </rPr>
          <t xml:space="preserve">和暦で入力してください。
</t>
        </r>
      </text>
    </comment>
    <comment ref="F10" authorId="0" shapeId="0" xr:uid="{00000000-0006-0000-0200-00001C000000}">
      <text>
        <r>
          <rPr>
            <b/>
            <sz val="9"/>
            <color indexed="81"/>
            <rFont val="ＭＳ Ｐゴシック"/>
            <family val="3"/>
            <charset val="128"/>
          </rPr>
          <t xml:space="preserve">和暦で入力してください。
</t>
        </r>
      </text>
    </comment>
    <comment ref="L10" authorId="1" shapeId="0" xr:uid="{00000000-0006-0000-0200-00001D000000}">
      <text>
        <r>
          <rPr>
            <b/>
            <sz val="9"/>
            <color indexed="81"/>
            <rFont val="ＭＳ Ｐゴシック"/>
            <family val="3"/>
            <charset val="128"/>
          </rPr>
          <t>昭和は「S」、平成は「H」を選択。</t>
        </r>
      </text>
    </comment>
    <comment ref="E11" authorId="0" shapeId="0" xr:uid="{BA8A0D9A-88D8-4277-94FF-43CB6E8DED49}">
      <text>
        <r>
          <rPr>
            <b/>
            <sz val="9"/>
            <color indexed="81"/>
            <rFont val="ＭＳ Ｐゴシック"/>
            <family val="3"/>
            <charset val="128"/>
          </rPr>
          <t xml:space="preserve">和暦で入力してください。
</t>
        </r>
      </text>
    </comment>
    <comment ref="F11" authorId="0" shapeId="0" xr:uid="{00000000-0006-0000-0200-00001F000000}">
      <text>
        <r>
          <rPr>
            <b/>
            <sz val="9"/>
            <color indexed="81"/>
            <rFont val="ＭＳ Ｐゴシック"/>
            <family val="3"/>
            <charset val="128"/>
          </rPr>
          <t xml:space="preserve">和暦で入力してください。
</t>
        </r>
      </text>
    </comment>
    <comment ref="L11" authorId="1" shapeId="0" xr:uid="{00000000-0006-0000-0200-000020000000}">
      <text>
        <r>
          <rPr>
            <b/>
            <sz val="9"/>
            <color indexed="81"/>
            <rFont val="ＭＳ Ｐゴシック"/>
            <family val="3"/>
            <charset val="128"/>
          </rPr>
          <t>昭和は「S」、平成は「H」を選択。</t>
        </r>
      </text>
    </comment>
    <comment ref="E12" authorId="0" shapeId="0" xr:uid="{AB12CB30-9219-418D-831A-22D6CD33E4A5}">
      <text>
        <r>
          <rPr>
            <b/>
            <sz val="9"/>
            <color indexed="81"/>
            <rFont val="ＭＳ Ｐゴシック"/>
            <family val="3"/>
            <charset val="128"/>
          </rPr>
          <t xml:space="preserve">和暦で入力してください。
</t>
        </r>
      </text>
    </comment>
    <comment ref="F12" authorId="0" shapeId="0" xr:uid="{00000000-0006-0000-0200-000022000000}">
      <text>
        <r>
          <rPr>
            <b/>
            <sz val="9"/>
            <color indexed="81"/>
            <rFont val="ＭＳ Ｐゴシック"/>
            <family val="3"/>
            <charset val="128"/>
          </rPr>
          <t xml:space="preserve">和暦で入力してください。
</t>
        </r>
      </text>
    </comment>
    <comment ref="L12" authorId="1" shapeId="0" xr:uid="{00000000-0006-0000-0200-000023000000}">
      <text>
        <r>
          <rPr>
            <b/>
            <sz val="9"/>
            <color indexed="81"/>
            <rFont val="ＭＳ Ｐゴシック"/>
            <family val="3"/>
            <charset val="128"/>
          </rPr>
          <t>昭和は「S」、平成は「H」を選択。</t>
        </r>
      </text>
    </comment>
    <comment ref="E13" authorId="0" shapeId="0" xr:uid="{D6B0BFCD-660A-4256-B1D1-F43302C8E95B}">
      <text>
        <r>
          <rPr>
            <b/>
            <sz val="9"/>
            <color indexed="81"/>
            <rFont val="ＭＳ Ｐゴシック"/>
            <family val="3"/>
            <charset val="128"/>
          </rPr>
          <t xml:space="preserve">和暦で入力してください。
</t>
        </r>
      </text>
    </comment>
    <comment ref="F13" authorId="0" shapeId="0" xr:uid="{00000000-0006-0000-0200-000025000000}">
      <text>
        <r>
          <rPr>
            <b/>
            <sz val="9"/>
            <color indexed="81"/>
            <rFont val="ＭＳ Ｐゴシック"/>
            <family val="3"/>
            <charset val="128"/>
          </rPr>
          <t xml:space="preserve">和暦で入力してください。
</t>
        </r>
      </text>
    </comment>
    <comment ref="L13" authorId="1" shapeId="0" xr:uid="{00000000-0006-0000-0200-000026000000}">
      <text>
        <r>
          <rPr>
            <b/>
            <sz val="9"/>
            <color indexed="81"/>
            <rFont val="ＭＳ Ｐゴシック"/>
            <family val="3"/>
            <charset val="128"/>
          </rPr>
          <t>昭和は「S」、平成は「H」を選択。</t>
        </r>
      </text>
    </comment>
    <comment ref="E14" authorId="0" shapeId="0" xr:uid="{B825FB44-75F1-4529-AB54-547E4693C921}">
      <text>
        <r>
          <rPr>
            <b/>
            <sz val="9"/>
            <color indexed="81"/>
            <rFont val="ＭＳ Ｐゴシック"/>
            <family val="3"/>
            <charset val="128"/>
          </rPr>
          <t xml:space="preserve">和暦で入力してください。
</t>
        </r>
      </text>
    </comment>
    <comment ref="F14" authorId="0" shapeId="0" xr:uid="{00000000-0006-0000-0200-000028000000}">
      <text>
        <r>
          <rPr>
            <b/>
            <sz val="9"/>
            <color indexed="81"/>
            <rFont val="ＭＳ Ｐゴシック"/>
            <family val="3"/>
            <charset val="128"/>
          </rPr>
          <t xml:space="preserve">和暦で入力してください。
</t>
        </r>
      </text>
    </comment>
    <comment ref="L14" authorId="1" shapeId="0" xr:uid="{00000000-0006-0000-0200-000029000000}">
      <text>
        <r>
          <rPr>
            <b/>
            <sz val="9"/>
            <color indexed="81"/>
            <rFont val="ＭＳ Ｐゴシック"/>
            <family val="3"/>
            <charset val="128"/>
          </rPr>
          <t>昭和は「S」、平成は「H」を選択。</t>
        </r>
      </text>
    </comment>
    <comment ref="E15" authorId="0" shapeId="0" xr:uid="{FA67A06D-5308-4775-8A3F-147C38997F85}">
      <text>
        <r>
          <rPr>
            <b/>
            <sz val="9"/>
            <color indexed="81"/>
            <rFont val="ＭＳ Ｐゴシック"/>
            <family val="3"/>
            <charset val="128"/>
          </rPr>
          <t xml:space="preserve">和暦で入力してください。
</t>
        </r>
      </text>
    </comment>
    <comment ref="F15" authorId="0" shapeId="0" xr:uid="{00000000-0006-0000-0200-00002B000000}">
      <text>
        <r>
          <rPr>
            <b/>
            <sz val="9"/>
            <color indexed="81"/>
            <rFont val="ＭＳ Ｐゴシック"/>
            <family val="3"/>
            <charset val="128"/>
          </rPr>
          <t xml:space="preserve">和暦で入力してください。
</t>
        </r>
      </text>
    </comment>
    <comment ref="L15" authorId="1" shapeId="0" xr:uid="{00000000-0006-0000-0200-00002C000000}">
      <text>
        <r>
          <rPr>
            <b/>
            <sz val="9"/>
            <color indexed="81"/>
            <rFont val="ＭＳ Ｐゴシック"/>
            <family val="3"/>
            <charset val="128"/>
          </rPr>
          <t>昭和は「S」、平成は「H」を選択。</t>
        </r>
      </text>
    </comment>
    <comment ref="E16" authorId="0" shapeId="0" xr:uid="{BC10F1B6-9957-4A91-9A98-A5A73B109BB5}">
      <text>
        <r>
          <rPr>
            <b/>
            <sz val="9"/>
            <color indexed="81"/>
            <rFont val="ＭＳ Ｐゴシック"/>
            <family val="3"/>
            <charset val="128"/>
          </rPr>
          <t xml:space="preserve">和暦で入力してください。
</t>
        </r>
      </text>
    </comment>
    <comment ref="F16" authorId="0" shapeId="0" xr:uid="{00000000-0006-0000-0200-00002E000000}">
      <text>
        <r>
          <rPr>
            <b/>
            <sz val="9"/>
            <color indexed="81"/>
            <rFont val="ＭＳ Ｐゴシック"/>
            <family val="3"/>
            <charset val="128"/>
          </rPr>
          <t xml:space="preserve">和暦で入力してください。
</t>
        </r>
      </text>
    </comment>
    <comment ref="L16" authorId="1" shapeId="0" xr:uid="{00000000-0006-0000-0200-00002F000000}">
      <text>
        <r>
          <rPr>
            <b/>
            <sz val="9"/>
            <color indexed="81"/>
            <rFont val="ＭＳ Ｐゴシック"/>
            <family val="3"/>
            <charset val="128"/>
          </rPr>
          <t>昭和は「S」、平成は「H」を選択。</t>
        </r>
      </text>
    </comment>
    <comment ref="E17" authorId="0" shapeId="0" xr:uid="{C3AE6135-7461-4E20-85DE-EBF0168FEE86}">
      <text>
        <r>
          <rPr>
            <b/>
            <sz val="9"/>
            <color indexed="81"/>
            <rFont val="ＭＳ Ｐゴシック"/>
            <family val="3"/>
            <charset val="128"/>
          </rPr>
          <t xml:space="preserve">和暦で入力してください。
</t>
        </r>
      </text>
    </comment>
    <comment ref="F17" authorId="0" shapeId="0" xr:uid="{00000000-0006-0000-0200-000031000000}">
      <text>
        <r>
          <rPr>
            <b/>
            <sz val="9"/>
            <color indexed="81"/>
            <rFont val="ＭＳ Ｐゴシック"/>
            <family val="3"/>
            <charset val="128"/>
          </rPr>
          <t xml:space="preserve">和暦で入力してください。
</t>
        </r>
      </text>
    </comment>
    <comment ref="L17" authorId="1" shapeId="0" xr:uid="{00000000-0006-0000-0200-000032000000}">
      <text>
        <r>
          <rPr>
            <b/>
            <sz val="9"/>
            <color indexed="81"/>
            <rFont val="ＭＳ Ｐゴシック"/>
            <family val="3"/>
            <charset val="128"/>
          </rPr>
          <t>昭和は「S」、平成は「H」を選択。</t>
        </r>
      </text>
    </comment>
    <comment ref="E18" authorId="0" shapeId="0" xr:uid="{741D5C51-9101-407F-902E-B4CDDB7E8CFF}">
      <text>
        <r>
          <rPr>
            <b/>
            <sz val="9"/>
            <color indexed="81"/>
            <rFont val="ＭＳ Ｐゴシック"/>
            <family val="3"/>
            <charset val="128"/>
          </rPr>
          <t xml:space="preserve">和暦で入力してください。
</t>
        </r>
      </text>
    </comment>
    <comment ref="F18" authorId="0" shapeId="0" xr:uid="{00000000-0006-0000-0200-000034000000}">
      <text>
        <r>
          <rPr>
            <b/>
            <sz val="9"/>
            <color indexed="81"/>
            <rFont val="ＭＳ Ｐゴシック"/>
            <family val="3"/>
            <charset val="128"/>
          </rPr>
          <t xml:space="preserve">和暦で入力してください。
</t>
        </r>
      </text>
    </comment>
    <comment ref="L18" authorId="1" shapeId="0" xr:uid="{00000000-0006-0000-0200-000035000000}">
      <text>
        <r>
          <rPr>
            <b/>
            <sz val="9"/>
            <color indexed="81"/>
            <rFont val="ＭＳ Ｐゴシック"/>
            <family val="3"/>
            <charset val="128"/>
          </rPr>
          <t>昭和は「S」、平成は「H」を選択。</t>
        </r>
      </text>
    </comment>
    <comment ref="E19" authorId="0" shapeId="0" xr:uid="{0045ACB5-3E6D-4EB7-9934-E6D1C2208EB1}">
      <text>
        <r>
          <rPr>
            <b/>
            <sz val="9"/>
            <color indexed="81"/>
            <rFont val="ＭＳ Ｐゴシック"/>
            <family val="3"/>
            <charset val="128"/>
          </rPr>
          <t xml:space="preserve">和暦で入力してください。
</t>
        </r>
      </text>
    </comment>
    <comment ref="F19" authorId="0" shapeId="0" xr:uid="{00000000-0006-0000-0200-000037000000}">
      <text>
        <r>
          <rPr>
            <b/>
            <sz val="9"/>
            <color indexed="81"/>
            <rFont val="ＭＳ Ｐゴシック"/>
            <family val="3"/>
            <charset val="128"/>
          </rPr>
          <t xml:space="preserve">和暦で入力してください。
</t>
        </r>
      </text>
    </comment>
    <comment ref="L19" authorId="1" shapeId="0" xr:uid="{00000000-0006-0000-0200-000038000000}">
      <text>
        <r>
          <rPr>
            <b/>
            <sz val="9"/>
            <color indexed="81"/>
            <rFont val="ＭＳ Ｐゴシック"/>
            <family val="3"/>
            <charset val="128"/>
          </rPr>
          <t>昭和は「S」、平成は「H」を選択。</t>
        </r>
      </text>
    </comment>
    <comment ref="E20" authorId="0" shapeId="0" xr:uid="{DC39E531-BBD9-46C2-87C9-5761668EC07A}">
      <text>
        <r>
          <rPr>
            <b/>
            <sz val="9"/>
            <color indexed="81"/>
            <rFont val="ＭＳ Ｐゴシック"/>
            <family val="3"/>
            <charset val="128"/>
          </rPr>
          <t xml:space="preserve">和暦で入力してください。
</t>
        </r>
      </text>
    </comment>
    <comment ref="F20" authorId="0" shapeId="0" xr:uid="{00000000-0006-0000-0200-00003A000000}">
      <text>
        <r>
          <rPr>
            <b/>
            <sz val="9"/>
            <color indexed="81"/>
            <rFont val="ＭＳ Ｐゴシック"/>
            <family val="3"/>
            <charset val="128"/>
          </rPr>
          <t xml:space="preserve">和暦で入力してください。
</t>
        </r>
      </text>
    </comment>
    <comment ref="L20" authorId="1" shapeId="0" xr:uid="{00000000-0006-0000-0200-00003B000000}">
      <text>
        <r>
          <rPr>
            <b/>
            <sz val="9"/>
            <color indexed="81"/>
            <rFont val="ＭＳ Ｐゴシック"/>
            <family val="3"/>
            <charset val="128"/>
          </rPr>
          <t>昭和は「S」、平成は「H」を選択。</t>
        </r>
      </text>
    </comment>
    <comment ref="E21" authorId="0" shapeId="0" xr:uid="{8B83DABB-B9BF-4B36-AA15-D1321C70F5F0}">
      <text>
        <r>
          <rPr>
            <b/>
            <sz val="9"/>
            <color indexed="81"/>
            <rFont val="ＭＳ Ｐゴシック"/>
            <family val="3"/>
            <charset val="128"/>
          </rPr>
          <t xml:space="preserve">和暦で入力してください。
</t>
        </r>
      </text>
    </comment>
    <comment ref="F21" authorId="0" shapeId="0" xr:uid="{00000000-0006-0000-0200-00003D000000}">
      <text>
        <r>
          <rPr>
            <b/>
            <sz val="9"/>
            <color indexed="81"/>
            <rFont val="ＭＳ Ｐゴシック"/>
            <family val="3"/>
            <charset val="128"/>
          </rPr>
          <t xml:space="preserve">和暦で入力してください。
</t>
        </r>
      </text>
    </comment>
    <comment ref="L21" authorId="1" shapeId="0" xr:uid="{00000000-0006-0000-0200-00003E000000}">
      <text>
        <r>
          <rPr>
            <b/>
            <sz val="9"/>
            <color indexed="81"/>
            <rFont val="ＭＳ Ｐゴシック"/>
            <family val="3"/>
            <charset val="128"/>
          </rPr>
          <t>昭和は「S」、平成は「H」を選択。</t>
        </r>
      </text>
    </comment>
    <comment ref="E22" authorId="0" shapeId="0" xr:uid="{5C87ED00-E1FE-4147-B80B-7F6EE09947F4}">
      <text>
        <r>
          <rPr>
            <b/>
            <sz val="9"/>
            <color indexed="81"/>
            <rFont val="ＭＳ Ｐゴシック"/>
            <family val="3"/>
            <charset val="128"/>
          </rPr>
          <t xml:space="preserve">和暦で入力してください。
</t>
        </r>
      </text>
    </comment>
    <comment ref="F22" authorId="0" shapeId="0" xr:uid="{00000000-0006-0000-0200-000040000000}">
      <text>
        <r>
          <rPr>
            <b/>
            <sz val="9"/>
            <color indexed="81"/>
            <rFont val="ＭＳ Ｐゴシック"/>
            <family val="3"/>
            <charset val="128"/>
          </rPr>
          <t xml:space="preserve">和暦で入力してください。
</t>
        </r>
      </text>
    </comment>
    <comment ref="L22" authorId="1" shapeId="0" xr:uid="{00000000-0006-0000-0200-000041000000}">
      <text>
        <r>
          <rPr>
            <b/>
            <sz val="9"/>
            <color indexed="81"/>
            <rFont val="ＭＳ Ｐゴシック"/>
            <family val="3"/>
            <charset val="128"/>
          </rPr>
          <t>昭和は「S」、平成は「H」を選択。</t>
        </r>
      </text>
    </comment>
    <comment ref="E23" authorId="0" shapeId="0" xr:uid="{11772431-B330-407E-A308-686C50C058F7}">
      <text>
        <r>
          <rPr>
            <b/>
            <sz val="9"/>
            <color indexed="81"/>
            <rFont val="ＭＳ Ｐゴシック"/>
            <family val="3"/>
            <charset val="128"/>
          </rPr>
          <t xml:space="preserve">和暦で入力してください。
</t>
        </r>
      </text>
    </comment>
    <comment ref="F23" authorId="0" shapeId="0" xr:uid="{00000000-0006-0000-0200-000043000000}">
      <text>
        <r>
          <rPr>
            <b/>
            <sz val="9"/>
            <color indexed="81"/>
            <rFont val="ＭＳ Ｐゴシック"/>
            <family val="3"/>
            <charset val="128"/>
          </rPr>
          <t xml:space="preserve">和暦で入力してください。
</t>
        </r>
      </text>
    </comment>
    <comment ref="L23" authorId="1" shapeId="0" xr:uid="{00000000-0006-0000-0200-000044000000}">
      <text>
        <r>
          <rPr>
            <b/>
            <sz val="9"/>
            <color indexed="81"/>
            <rFont val="ＭＳ Ｐゴシック"/>
            <family val="3"/>
            <charset val="128"/>
          </rPr>
          <t>昭和は「S」、平成は「H」を選択。</t>
        </r>
      </text>
    </comment>
    <comment ref="E24" authorId="0" shapeId="0" xr:uid="{AA0CD546-A166-4770-A48C-9C8DB198FC95}">
      <text>
        <r>
          <rPr>
            <b/>
            <sz val="9"/>
            <color indexed="81"/>
            <rFont val="ＭＳ Ｐゴシック"/>
            <family val="3"/>
            <charset val="128"/>
          </rPr>
          <t xml:space="preserve">和暦で入力してください。
</t>
        </r>
      </text>
    </comment>
    <comment ref="F24" authorId="0" shapeId="0" xr:uid="{00000000-0006-0000-0200-000046000000}">
      <text>
        <r>
          <rPr>
            <b/>
            <sz val="9"/>
            <color indexed="81"/>
            <rFont val="ＭＳ Ｐゴシック"/>
            <family val="3"/>
            <charset val="128"/>
          </rPr>
          <t xml:space="preserve">和暦で入力してください。
</t>
        </r>
      </text>
    </comment>
    <comment ref="L24" authorId="1" shapeId="0" xr:uid="{00000000-0006-0000-0200-000047000000}">
      <text>
        <r>
          <rPr>
            <b/>
            <sz val="9"/>
            <color indexed="81"/>
            <rFont val="ＭＳ Ｐゴシック"/>
            <family val="3"/>
            <charset val="128"/>
          </rPr>
          <t>昭和は「S」、平成は「H」を選択。</t>
        </r>
      </text>
    </comment>
    <comment ref="E25" authorId="0" shapeId="0" xr:uid="{DEBD5D14-D04A-4C44-A59D-E5894D0429A0}">
      <text>
        <r>
          <rPr>
            <b/>
            <sz val="9"/>
            <color indexed="81"/>
            <rFont val="ＭＳ Ｐゴシック"/>
            <family val="3"/>
            <charset val="128"/>
          </rPr>
          <t xml:space="preserve">和暦で入力してください。
</t>
        </r>
      </text>
    </comment>
    <comment ref="F25" authorId="0" shapeId="0" xr:uid="{00000000-0006-0000-0200-000049000000}">
      <text>
        <r>
          <rPr>
            <b/>
            <sz val="9"/>
            <color indexed="81"/>
            <rFont val="ＭＳ Ｐゴシック"/>
            <family val="3"/>
            <charset val="128"/>
          </rPr>
          <t xml:space="preserve">和暦で入力してください。
</t>
        </r>
      </text>
    </comment>
    <comment ref="L25" authorId="1" shapeId="0" xr:uid="{00000000-0006-0000-0200-00004A000000}">
      <text>
        <r>
          <rPr>
            <b/>
            <sz val="9"/>
            <color indexed="81"/>
            <rFont val="ＭＳ Ｐゴシック"/>
            <family val="3"/>
            <charset val="128"/>
          </rPr>
          <t>昭和は「S」、平成は「H」を選択。</t>
        </r>
      </text>
    </comment>
    <comment ref="E26" authorId="0" shapeId="0" xr:uid="{30468D94-B018-4B47-9965-9895A852C58C}">
      <text>
        <r>
          <rPr>
            <b/>
            <sz val="9"/>
            <color indexed="81"/>
            <rFont val="ＭＳ Ｐゴシック"/>
            <family val="3"/>
            <charset val="128"/>
          </rPr>
          <t xml:space="preserve">和暦で入力してください。
</t>
        </r>
      </text>
    </comment>
    <comment ref="F26" authorId="0" shapeId="0" xr:uid="{00000000-0006-0000-0200-00004C000000}">
      <text>
        <r>
          <rPr>
            <b/>
            <sz val="9"/>
            <color indexed="81"/>
            <rFont val="ＭＳ Ｐゴシック"/>
            <family val="3"/>
            <charset val="128"/>
          </rPr>
          <t xml:space="preserve">和暦で入力してください。
</t>
        </r>
      </text>
    </comment>
    <comment ref="L26" authorId="1" shapeId="0" xr:uid="{00000000-0006-0000-0200-00004D000000}">
      <text>
        <r>
          <rPr>
            <b/>
            <sz val="9"/>
            <color indexed="81"/>
            <rFont val="ＭＳ Ｐゴシック"/>
            <family val="3"/>
            <charset val="128"/>
          </rPr>
          <t>昭和は「S」、平成は「H」を選択。</t>
        </r>
      </text>
    </comment>
    <comment ref="E27" authorId="0" shapeId="0" xr:uid="{FFBE220B-42BB-4C4B-A908-51A6F326F471}">
      <text>
        <r>
          <rPr>
            <b/>
            <sz val="9"/>
            <color indexed="81"/>
            <rFont val="ＭＳ Ｐゴシック"/>
            <family val="3"/>
            <charset val="128"/>
          </rPr>
          <t xml:space="preserve">和暦で入力してください。
</t>
        </r>
      </text>
    </comment>
    <comment ref="F27" authorId="0" shapeId="0" xr:uid="{00000000-0006-0000-0200-00004F000000}">
      <text>
        <r>
          <rPr>
            <b/>
            <sz val="9"/>
            <color indexed="81"/>
            <rFont val="ＭＳ Ｐゴシック"/>
            <family val="3"/>
            <charset val="128"/>
          </rPr>
          <t xml:space="preserve">和暦で入力してください。
</t>
        </r>
      </text>
    </comment>
    <comment ref="L27" authorId="1" shapeId="0" xr:uid="{00000000-0006-0000-0200-000050000000}">
      <text>
        <r>
          <rPr>
            <b/>
            <sz val="9"/>
            <color indexed="81"/>
            <rFont val="ＭＳ Ｐゴシック"/>
            <family val="3"/>
            <charset val="128"/>
          </rPr>
          <t>昭和は「S」、平成は「H」を選択。</t>
        </r>
      </text>
    </comment>
    <comment ref="E28" authorId="0" shapeId="0" xr:uid="{1BAC4EE9-BAD3-4D52-9A56-34E4784DDC8D}">
      <text>
        <r>
          <rPr>
            <b/>
            <sz val="9"/>
            <color indexed="81"/>
            <rFont val="ＭＳ Ｐゴシック"/>
            <family val="3"/>
            <charset val="128"/>
          </rPr>
          <t xml:space="preserve">和暦で入力してください。
</t>
        </r>
      </text>
    </comment>
    <comment ref="F28" authorId="0" shapeId="0" xr:uid="{00000000-0006-0000-0200-000052000000}">
      <text>
        <r>
          <rPr>
            <b/>
            <sz val="9"/>
            <color indexed="81"/>
            <rFont val="ＭＳ Ｐゴシック"/>
            <family val="3"/>
            <charset val="128"/>
          </rPr>
          <t xml:space="preserve">和暦で入力してください。
</t>
        </r>
      </text>
    </comment>
    <comment ref="L28" authorId="1" shapeId="0" xr:uid="{00000000-0006-0000-0200-000053000000}">
      <text>
        <r>
          <rPr>
            <b/>
            <sz val="9"/>
            <color indexed="81"/>
            <rFont val="ＭＳ Ｐゴシック"/>
            <family val="3"/>
            <charset val="128"/>
          </rPr>
          <t>昭和は「S」、平成は「H」を選択。</t>
        </r>
      </text>
    </comment>
    <comment ref="E29" authorId="0" shapeId="0" xr:uid="{FA47729E-07CA-4B29-9146-0392C6FD4DF9}">
      <text>
        <r>
          <rPr>
            <b/>
            <sz val="9"/>
            <color indexed="81"/>
            <rFont val="ＭＳ Ｐゴシック"/>
            <family val="3"/>
            <charset val="128"/>
          </rPr>
          <t xml:space="preserve">和暦で入力してください。
</t>
        </r>
      </text>
    </comment>
    <comment ref="F29" authorId="0" shapeId="0" xr:uid="{00000000-0006-0000-0200-000055000000}">
      <text>
        <r>
          <rPr>
            <b/>
            <sz val="9"/>
            <color indexed="81"/>
            <rFont val="ＭＳ Ｐゴシック"/>
            <family val="3"/>
            <charset val="128"/>
          </rPr>
          <t xml:space="preserve">和暦で入力してください。
</t>
        </r>
      </text>
    </comment>
    <comment ref="L29" authorId="1" shapeId="0" xr:uid="{00000000-0006-0000-0200-000056000000}">
      <text>
        <r>
          <rPr>
            <b/>
            <sz val="9"/>
            <color indexed="81"/>
            <rFont val="ＭＳ Ｐゴシック"/>
            <family val="3"/>
            <charset val="128"/>
          </rPr>
          <t>昭和は「S」、平成は「H」を選択。</t>
        </r>
      </text>
    </comment>
    <comment ref="E30" authorId="0" shapeId="0" xr:uid="{1D2C1C28-BE2F-4B7A-AC4F-83664019CE18}">
      <text>
        <r>
          <rPr>
            <b/>
            <sz val="9"/>
            <color indexed="81"/>
            <rFont val="ＭＳ Ｐゴシック"/>
            <family val="3"/>
            <charset val="128"/>
          </rPr>
          <t xml:space="preserve">和暦で入力してください。
</t>
        </r>
      </text>
    </comment>
    <comment ref="F30" authorId="0" shapeId="0" xr:uid="{00000000-0006-0000-0200-000058000000}">
      <text>
        <r>
          <rPr>
            <b/>
            <sz val="9"/>
            <color indexed="81"/>
            <rFont val="ＭＳ Ｐゴシック"/>
            <family val="3"/>
            <charset val="128"/>
          </rPr>
          <t xml:space="preserve">和暦で入力してください。
</t>
        </r>
      </text>
    </comment>
    <comment ref="L30" authorId="1" shapeId="0" xr:uid="{00000000-0006-0000-0200-000059000000}">
      <text>
        <r>
          <rPr>
            <b/>
            <sz val="9"/>
            <color indexed="81"/>
            <rFont val="ＭＳ Ｐゴシック"/>
            <family val="3"/>
            <charset val="128"/>
          </rPr>
          <t>昭和は「S」、平成は「H」を選択。</t>
        </r>
      </text>
    </comment>
    <comment ref="E31" authorId="0" shapeId="0" xr:uid="{F4DDD76A-3602-4BEC-AB22-7F1A0DF5E02A}">
      <text>
        <r>
          <rPr>
            <b/>
            <sz val="9"/>
            <color indexed="81"/>
            <rFont val="ＭＳ Ｐゴシック"/>
            <family val="3"/>
            <charset val="128"/>
          </rPr>
          <t xml:space="preserve">和暦で入力してください。
</t>
        </r>
      </text>
    </comment>
    <comment ref="F31" authorId="0" shapeId="0" xr:uid="{00000000-0006-0000-0200-00005B000000}">
      <text>
        <r>
          <rPr>
            <b/>
            <sz val="9"/>
            <color indexed="81"/>
            <rFont val="ＭＳ Ｐゴシック"/>
            <family val="3"/>
            <charset val="128"/>
          </rPr>
          <t xml:space="preserve">和暦で入力してください。
</t>
        </r>
      </text>
    </comment>
    <comment ref="L31" authorId="1" shapeId="0" xr:uid="{00000000-0006-0000-0200-00005C000000}">
      <text>
        <r>
          <rPr>
            <b/>
            <sz val="9"/>
            <color indexed="81"/>
            <rFont val="ＭＳ Ｐゴシック"/>
            <family val="3"/>
            <charset val="128"/>
          </rPr>
          <t>昭和は「S」、平成は「H」を選択。</t>
        </r>
      </text>
    </comment>
    <comment ref="E32" authorId="0" shapeId="0" xr:uid="{0556B2B3-DBF3-454B-9F40-F5AE689503B0}">
      <text>
        <r>
          <rPr>
            <b/>
            <sz val="9"/>
            <color indexed="81"/>
            <rFont val="ＭＳ Ｐゴシック"/>
            <family val="3"/>
            <charset val="128"/>
          </rPr>
          <t xml:space="preserve">和暦で入力してください。
</t>
        </r>
      </text>
    </comment>
    <comment ref="F32" authorId="0" shapeId="0" xr:uid="{00000000-0006-0000-0200-00005E000000}">
      <text>
        <r>
          <rPr>
            <b/>
            <sz val="9"/>
            <color indexed="81"/>
            <rFont val="ＭＳ Ｐゴシック"/>
            <family val="3"/>
            <charset val="128"/>
          </rPr>
          <t xml:space="preserve">和暦で入力してください。
</t>
        </r>
      </text>
    </comment>
    <comment ref="L32" authorId="1" shapeId="0" xr:uid="{00000000-0006-0000-0200-00005F000000}">
      <text>
        <r>
          <rPr>
            <b/>
            <sz val="9"/>
            <color indexed="81"/>
            <rFont val="ＭＳ Ｐゴシック"/>
            <family val="3"/>
            <charset val="128"/>
          </rPr>
          <t>昭和は「S」、平成は「H」を選択。</t>
        </r>
      </text>
    </comment>
    <comment ref="E33" authorId="0" shapeId="0" xr:uid="{BCE98838-ADDC-4928-8887-C162D3D10B7B}">
      <text>
        <r>
          <rPr>
            <b/>
            <sz val="9"/>
            <color indexed="81"/>
            <rFont val="ＭＳ Ｐゴシック"/>
            <family val="3"/>
            <charset val="128"/>
          </rPr>
          <t xml:space="preserve">和暦で入力してください。
</t>
        </r>
      </text>
    </comment>
    <comment ref="F33" authorId="0" shapeId="0" xr:uid="{00000000-0006-0000-0200-000061000000}">
      <text>
        <r>
          <rPr>
            <b/>
            <sz val="9"/>
            <color indexed="81"/>
            <rFont val="ＭＳ Ｐゴシック"/>
            <family val="3"/>
            <charset val="128"/>
          </rPr>
          <t xml:space="preserve">和暦で入力してください。
</t>
        </r>
      </text>
    </comment>
    <comment ref="L33" authorId="1" shapeId="0" xr:uid="{00000000-0006-0000-0200-000062000000}">
      <text>
        <r>
          <rPr>
            <b/>
            <sz val="9"/>
            <color indexed="81"/>
            <rFont val="ＭＳ Ｐゴシック"/>
            <family val="3"/>
            <charset val="128"/>
          </rPr>
          <t>昭和は「S」、平成は「H」を選択。</t>
        </r>
      </text>
    </comment>
    <comment ref="E34" authorId="0" shapeId="0" xr:uid="{EB98D87C-3D34-4D34-96F9-641A997029F3}">
      <text>
        <r>
          <rPr>
            <b/>
            <sz val="9"/>
            <color indexed="81"/>
            <rFont val="ＭＳ Ｐゴシック"/>
            <family val="3"/>
            <charset val="128"/>
          </rPr>
          <t xml:space="preserve">和暦で入力してください。
</t>
        </r>
      </text>
    </comment>
    <comment ref="F34" authorId="0" shapeId="0" xr:uid="{00000000-0006-0000-0200-000064000000}">
      <text>
        <r>
          <rPr>
            <b/>
            <sz val="9"/>
            <color indexed="81"/>
            <rFont val="ＭＳ Ｐゴシック"/>
            <family val="3"/>
            <charset val="128"/>
          </rPr>
          <t xml:space="preserve">和暦で入力してください。
</t>
        </r>
      </text>
    </comment>
    <comment ref="L34" authorId="1" shapeId="0" xr:uid="{00000000-0006-0000-0200-000065000000}">
      <text>
        <r>
          <rPr>
            <b/>
            <sz val="9"/>
            <color indexed="81"/>
            <rFont val="ＭＳ Ｐゴシック"/>
            <family val="3"/>
            <charset val="128"/>
          </rPr>
          <t>昭和は「S」、平成は「H」を選択。</t>
        </r>
      </text>
    </comment>
    <comment ref="E35" authorId="0" shapeId="0" xr:uid="{59305C7C-5E39-4E36-A130-C62181462C5C}">
      <text>
        <r>
          <rPr>
            <b/>
            <sz val="9"/>
            <color indexed="81"/>
            <rFont val="ＭＳ Ｐゴシック"/>
            <family val="3"/>
            <charset val="128"/>
          </rPr>
          <t xml:space="preserve">和暦で入力してください。
</t>
        </r>
      </text>
    </comment>
    <comment ref="F35" authorId="0" shapeId="0" xr:uid="{00000000-0006-0000-0200-000067000000}">
      <text>
        <r>
          <rPr>
            <b/>
            <sz val="9"/>
            <color indexed="81"/>
            <rFont val="ＭＳ Ｐゴシック"/>
            <family val="3"/>
            <charset val="128"/>
          </rPr>
          <t xml:space="preserve">和暦で入力してください。
</t>
        </r>
      </text>
    </comment>
    <comment ref="L35" authorId="1" shapeId="0" xr:uid="{00000000-0006-0000-0200-000068000000}">
      <text>
        <r>
          <rPr>
            <b/>
            <sz val="9"/>
            <color indexed="81"/>
            <rFont val="ＭＳ Ｐゴシック"/>
            <family val="3"/>
            <charset val="128"/>
          </rPr>
          <t>昭和は「S」、平成は「H」を選択。</t>
        </r>
      </text>
    </comment>
    <comment ref="E36" authorId="0" shapeId="0" xr:uid="{10283841-01B5-46E7-BA24-74C74F107AF5}">
      <text>
        <r>
          <rPr>
            <b/>
            <sz val="9"/>
            <color indexed="81"/>
            <rFont val="ＭＳ Ｐゴシック"/>
            <family val="3"/>
            <charset val="128"/>
          </rPr>
          <t xml:space="preserve">和暦で入力してください。
</t>
        </r>
      </text>
    </comment>
    <comment ref="F36" authorId="0" shapeId="0" xr:uid="{00000000-0006-0000-0200-00006A000000}">
      <text>
        <r>
          <rPr>
            <b/>
            <sz val="9"/>
            <color indexed="81"/>
            <rFont val="ＭＳ Ｐゴシック"/>
            <family val="3"/>
            <charset val="128"/>
          </rPr>
          <t xml:space="preserve">和暦で入力してください。
</t>
        </r>
      </text>
    </comment>
    <comment ref="L36" authorId="1" shapeId="0" xr:uid="{00000000-0006-0000-0200-00006B000000}">
      <text>
        <r>
          <rPr>
            <b/>
            <sz val="9"/>
            <color indexed="81"/>
            <rFont val="ＭＳ Ｐゴシック"/>
            <family val="3"/>
            <charset val="128"/>
          </rPr>
          <t>昭和は「S」、平成は「H」を選択。</t>
        </r>
      </text>
    </comment>
    <comment ref="E37" authorId="0" shapeId="0" xr:uid="{A4A6FF64-7ED9-40C7-B4DB-FC182CA9BC68}">
      <text>
        <r>
          <rPr>
            <b/>
            <sz val="9"/>
            <color indexed="81"/>
            <rFont val="ＭＳ Ｐゴシック"/>
            <family val="3"/>
            <charset val="128"/>
          </rPr>
          <t xml:space="preserve">和暦で入力してください。
</t>
        </r>
      </text>
    </comment>
    <comment ref="F37" authorId="0" shapeId="0" xr:uid="{00000000-0006-0000-0200-00006D000000}">
      <text>
        <r>
          <rPr>
            <b/>
            <sz val="9"/>
            <color indexed="81"/>
            <rFont val="ＭＳ Ｐゴシック"/>
            <family val="3"/>
            <charset val="128"/>
          </rPr>
          <t xml:space="preserve">和暦で入力してください。
</t>
        </r>
      </text>
    </comment>
    <comment ref="L37" authorId="1" shapeId="0" xr:uid="{00000000-0006-0000-0200-00006E000000}">
      <text>
        <r>
          <rPr>
            <b/>
            <sz val="9"/>
            <color indexed="81"/>
            <rFont val="ＭＳ Ｐゴシック"/>
            <family val="3"/>
            <charset val="128"/>
          </rPr>
          <t>昭和は「S」、平成は「H」を選択。</t>
        </r>
      </text>
    </comment>
    <comment ref="E38" authorId="0" shapeId="0" xr:uid="{CA8500F9-21A8-4C49-8703-07494EC815D7}">
      <text>
        <r>
          <rPr>
            <b/>
            <sz val="9"/>
            <color indexed="81"/>
            <rFont val="ＭＳ Ｐゴシック"/>
            <family val="3"/>
            <charset val="128"/>
          </rPr>
          <t xml:space="preserve">和暦で入力してください。
</t>
        </r>
      </text>
    </comment>
    <comment ref="F38" authorId="0" shapeId="0" xr:uid="{00000000-0006-0000-0200-000070000000}">
      <text>
        <r>
          <rPr>
            <b/>
            <sz val="9"/>
            <color indexed="81"/>
            <rFont val="ＭＳ Ｐゴシック"/>
            <family val="3"/>
            <charset val="128"/>
          </rPr>
          <t xml:space="preserve">和暦で入力してください。
</t>
        </r>
      </text>
    </comment>
    <comment ref="L38" authorId="1" shapeId="0" xr:uid="{00000000-0006-0000-0200-000071000000}">
      <text>
        <r>
          <rPr>
            <b/>
            <sz val="9"/>
            <color indexed="81"/>
            <rFont val="ＭＳ Ｐゴシック"/>
            <family val="3"/>
            <charset val="128"/>
          </rPr>
          <t>昭和は「S」、平成は「H」を選択。</t>
        </r>
      </text>
    </comment>
    <comment ref="E39" authorId="0" shapeId="0" xr:uid="{76A1763A-2032-4674-A213-2A650AED92D0}">
      <text>
        <r>
          <rPr>
            <b/>
            <sz val="9"/>
            <color indexed="81"/>
            <rFont val="ＭＳ Ｐゴシック"/>
            <family val="3"/>
            <charset val="128"/>
          </rPr>
          <t xml:space="preserve">和暦で入力してください。
</t>
        </r>
      </text>
    </comment>
    <comment ref="F39" authorId="0" shapeId="0" xr:uid="{00000000-0006-0000-0200-000073000000}">
      <text>
        <r>
          <rPr>
            <b/>
            <sz val="9"/>
            <color indexed="81"/>
            <rFont val="ＭＳ Ｐゴシック"/>
            <family val="3"/>
            <charset val="128"/>
          </rPr>
          <t xml:space="preserve">和暦で入力してください。
</t>
        </r>
      </text>
    </comment>
    <comment ref="L39" authorId="1" shapeId="0" xr:uid="{00000000-0006-0000-0200-000074000000}">
      <text>
        <r>
          <rPr>
            <b/>
            <sz val="9"/>
            <color indexed="81"/>
            <rFont val="ＭＳ Ｐゴシック"/>
            <family val="3"/>
            <charset val="128"/>
          </rPr>
          <t>昭和は「S」、平成は「H」を選択。</t>
        </r>
      </text>
    </comment>
    <comment ref="E40" authorId="0" shapeId="0" xr:uid="{F03AFEF3-8B17-4365-930A-BE758E1BBFC8}">
      <text>
        <r>
          <rPr>
            <b/>
            <sz val="9"/>
            <color indexed="81"/>
            <rFont val="ＭＳ Ｐゴシック"/>
            <family val="3"/>
            <charset val="128"/>
          </rPr>
          <t xml:space="preserve">和暦で入力してください。
</t>
        </r>
      </text>
    </comment>
    <comment ref="F40" authorId="0" shapeId="0" xr:uid="{00000000-0006-0000-0200-000076000000}">
      <text>
        <r>
          <rPr>
            <b/>
            <sz val="9"/>
            <color indexed="81"/>
            <rFont val="ＭＳ Ｐゴシック"/>
            <family val="3"/>
            <charset val="128"/>
          </rPr>
          <t xml:space="preserve">和暦で入力してください。
</t>
        </r>
      </text>
    </comment>
    <comment ref="L40" authorId="1" shapeId="0" xr:uid="{00000000-0006-0000-0200-000077000000}">
      <text>
        <r>
          <rPr>
            <b/>
            <sz val="9"/>
            <color indexed="81"/>
            <rFont val="ＭＳ Ｐゴシック"/>
            <family val="3"/>
            <charset val="128"/>
          </rPr>
          <t>昭和は「S」、平成は「H」を選択。</t>
        </r>
      </text>
    </comment>
    <comment ref="E41" authorId="0" shapeId="0" xr:uid="{A16AE66B-EEC9-4D64-913C-89E3C05AF285}">
      <text>
        <r>
          <rPr>
            <b/>
            <sz val="9"/>
            <color indexed="81"/>
            <rFont val="ＭＳ Ｐゴシック"/>
            <family val="3"/>
            <charset val="128"/>
          </rPr>
          <t xml:space="preserve">和暦で入力してください。
</t>
        </r>
      </text>
    </comment>
    <comment ref="F41" authorId="0" shapeId="0" xr:uid="{00000000-0006-0000-0200-000079000000}">
      <text>
        <r>
          <rPr>
            <b/>
            <sz val="9"/>
            <color indexed="81"/>
            <rFont val="ＭＳ Ｐゴシック"/>
            <family val="3"/>
            <charset val="128"/>
          </rPr>
          <t xml:space="preserve">和暦で入力してください。
</t>
        </r>
      </text>
    </comment>
    <comment ref="L41" authorId="1" shapeId="0" xr:uid="{00000000-0006-0000-0200-00007A000000}">
      <text>
        <r>
          <rPr>
            <b/>
            <sz val="9"/>
            <color indexed="81"/>
            <rFont val="ＭＳ Ｐゴシック"/>
            <family val="3"/>
            <charset val="128"/>
          </rPr>
          <t>昭和は「S」、平成は「H」を選択。</t>
        </r>
      </text>
    </comment>
    <comment ref="E42" authorId="0" shapeId="0" xr:uid="{573E4692-35C6-41CD-ABF9-500F5B467996}">
      <text>
        <r>
          <rPr>
            <b/>
            <sz val="9"/>
            <color indexed="81"/>
            <rFont val="ＭＳ Ｐゴシック"/>
            <family val="3"/>
            <charset val="128"/>
          </rPr>
          <t xml:space="preserve">和暦で入力してください。
</t>
        </r>
      </text>
    </comment>
    <comment ref="F42" authorId="0" shapeId="0" xr:uid="{00000000-0006-0000-0200-00007C000000}">
      <text>
        <r>
          <rPr>
            <b/>
            <sz val="9"/>
            <color indexed="81"/>
            <rFont val="ＭＳ Ｐゴシック"/>
            <family val="3"/>
            <charset val="128"/>
          </rPr>
          <t xml:space="preserve">和暦で入力してください。
</t>
        </r>
      </text>
    </comment>
    <comment ref="L42" authorId="1" shapeId="0" xr:uid="{00000000-0006-0000-0200-00007D000000}">
      <text>
        <r>
          <rPr>
            <b/>
            <sz val="9"/>
            <color indexed="81"/>
            <rFont val="ＭＳ Ｐゴシック"/>
            <family val="3"/>
            <charset val="128"/>
          </rPr>
          <t>昭和は「S」、平成は「H」を選択。</t>
        </r>
      </text>
    </comment>
    <comment ref="E43" authorId="0" shapeId="0" xr:uid="{AE881947-B544-4E41-9310-EB8993C13C80}">
      <text>
        <r>
          <rPr>
            <b/>
            <sz val="9"/>
            <color indexed="81"/>
            <rFont val="ＭＳ Ｐゴシック"/>
            <family val="3"/>
            <charset val="128"/>
          </rPr>
          <t xml:space="preserve">和暦で入力してください。
</t>
        </r>
      </text>
    </comment>
    <comment ref="F43" authorId="0" shapeId="0" xr:uid="{00000000-0006-0000-0200-00007F000000}">
      <text>
        <r>
          <rPr>
            <b/>
            <sz val="9"/>
            <color indexed="81"/>
            <rFont val="ＭＳ Ｐゴシック"/>
            <family val="3"/>
            <charset val="128"/>
          </rPr>
          <t xml:space="preserve">和暦で入力してください。
</t>
        </r>
      </text>
    </comment>
    <comment ref="L43" authorId="1" shapeId="0" xr:uid="{00000000-0006-0000-0200-000080000000}">
      <text>
        <r>
          <rPr>
            <b/>
            <sz val="9"/>
            <color indexed="81"/>
            <rFont val="ＭＳ Ｐゴシック"/>
            <family val="3"/>
            <charset val="128"/>
          </rPr>
          <t>昭和は「S」、平成は「H」を選択。</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T4" authorId="0" shapeId="0" xr:uid="{00000000-0006-0000-3000-000001000000}">
      <text>
        <r>
          <rPr>
            <b/>
            <sz val="9"/>
            <color indexed="81"/>
            <rFont val="ＭＳ Ｐゴシック"/>
            <family val="3"/>
            <charset val="128"/>
          </rPr>
          <t>請求年月日を入力後印刷するか、印刷後手書きで御記入くださるようお願いします。</t>
        </r>
      </text>
    </comment>
    <comment ref="K9" authorId="0" shapeId="0" xr:uid="{00000000-0006-0000-3000-000002000000}">
      <text>
        <r>
          <rPr>
            <b/>
            <sz val="9"/>
            <color indexed="81"/>
            <rFont val="ＭＳ Ｐゴシック"/>
            <family val="3"/>
            <charset val="128"/>
          </rPr>
          <t>もれなく御記入くださるようお願いします。</t>
        </r>
      </text>
    </comment>
    <comment ref="K12" authorId="0" shapeId="0" xr:uid="{00000000-0006-0000-3000-000003000000}">
      <text>
        <r>
          <rPr>
            <b/>
            <sz val="9"/>
            <color indexed="81"/>
            <rFont val="ＭＳ Ｐゴシック"/>
            <family val="3"/>
            <charset val="128"/>
          </rPr>
          <t>電話番号を入力してくださるようお願いします。</t>
        </r>
      </text>
    </comment>
    <comment ref="E19" authorId="0" shapeId="0" xr:uid="{00000000-0006-0000-3000-000004000000}">
      <text>
        <r>
          <rPr>
            <b/>
            <sz val="12"/>
            <color indexed="81"/>
            <rFont val="ＭＳ Ｐゴシック"/>
            <family val="3"/>
            <charset val="128"/>
          </rPr>
          <t>　別紙請求内訳書に記載された請求額が自動計算後、転記されます。
　まず内訳を作成してください。</t>
        </r>
      </text>
    </comment>
    <comment ref="F35" authorId="0" shapeId="0" xr:uid="{00000000-0006-0000-3000-000005000000}">
      <text>
        <r>
          <rPr>
            <b/>
            <sz val="12"/>
            <color indexed="81"/>
            <rFont val="ＭＳ Ｐゴシック"/>
            <family val="3"/>
            <charset val="128"/>
          </rPr>
          <t>必要事項をもれなく入力後印刷するか、印刷後御記入くださるようお願いします。</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O5" authorId="0" shapeId="0" xr:uid="{00000000-0006-0000-3100-000001000000}">
      <text>
        <r>
          <rPr>
            <b/>
            <sz val="12"/>
            <color indexed="81"/>
            <rFont val="ＭＳ Ｐゴシック"/>
            <family val="3"/>
            <charset val="128"/>
          </rPr>
          <t>届出年月日を入力してください。</t>
        </r>
        <r>
          <rPr>
            <sz val="9"/>
            <color indexed="81"/>
            <rFont val="ＭＳ Ｐゴシック"/>
            <family val="3"/>
            <charset val="128"/>
          </rPr>
          <t xml:space="preserve">
</t>
        </r>
      </text>
    </comment>
    <comment ref="M9" authorId="1" shapeId="0" xr:uid="{00000000-0006-0000-31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J17" authorId="0" shapeId="0" xr:uid="{00000000-0006-0000-3100-000003000000}">
      <text>
        <r>
          <rPr>
            <b/>
            <sz val="9"/>
            <color indexed="81"/>
            <rFont val="ＭＳ Ｐゴシック"/>
            <family val="3"/>
            <charset val="128"/>
          </rPr>
          <t>１か２のいずれか黄色いセルに必要事項を入力後印刷するか、印刷後手書きで御記入くださるようお願いします。</t>
        </r>
      </text>
    </comment>
    <comment ref="F27" authorId="0" shapeId="0" xr:uid="{00000000-0006-0000-3100-000004000000}">
      <text>
        <r>
          <rPr>
            <b/>
            <sz val="9"/>
            <color indexed="81"/>
            <rFont val="ＭＳ Ｐゴシック"/>
            <family val="3"/>
            <charset val="128"/>
          </rPr>
          <t>１か２のいずれか黄色いセルに必要事項を入力後印刷するか、印刷後手書きで御記入くださるようお願いします。</t>
        </r>
      </text>
    </comment>
    <comment ref="O39" authorId="0" shapeId="0" xr:uid="{00000000-0006-0000-3100-000005000000}">
      <text>
        <r>
          <rPr>
            <b/>
            <sz val="9"/>
            <color indexed="81"/>
            <rFont val="ＭＳ Ｐゴシック"/>
            <family val="3"/>
            <charset val="128"/>
          </rPr>
          <t>自動車登録番号を入力してください。</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F7" authorId="0" shapeId="0" xr:uid="{00000000-0006-0000-3200-000001000000}">
      <text>
        <r>
          <rPr>
            <b/>
            <sz val="9"/>
            <color indexed="81"/>
            <rFont val="ＭＳ Ｐゴシック"/>
            <family val="3"/>
            <charset val="128"/>
          </rPr>
          <t>証明年月日を入力してください。</t>
        </r>
      </text>
    </comment>
    <comment ref="K9" authorId="1" shapeId="0" xr:uid="{00000000-0006-0000-32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16" authorId="0" shapeId="0" xr:uid="{00000000-0006-0000-3200-000003000000}">
      <text>
        <r>
          <rPr>
            <b/>
            <sz val="9"/>
            <color indexed="81"/>
            <rFont val="ＭＳ Ｐゴシック"/>
            <family val="3"/>
            <charset val="128"/>
          </rPr>
          <t>１か２のいずれかに○をしてください。</t>
        </r>
      </text>
    </comment>
    <comment ref="K16" authorId="0" shapeId="0" xr:uid="{00000000-0006-0000-3200-000004000000}">
      <text>
        <r>
          <rPr>
            <b/>
            <sz val="9"/>
            <color indexed="81"/>
            <rFont val="ＭＳ Ｐゴシック"/>
            <family val="3"/>
            <charset val="128"/>
          </rPr>
          <t>１か２のいずれかに○をしてください。</t>
        </r>
      </text>
    </comment>
    <comment ref="F18" authorId="0" shapeId="0" xr:uid="{00000000-0006-0000-3200-000005000000}">
      <text>
        <r>
          <rPr>
            <b/>
            <sz val="9"/>
            <color indexed="81"/>
            <rFont val="ＭＳ Ｐゴシック"/>
            <family val="3"/>
            <charset val="128"/>
          </rPr>
          <t>もれなく入力してください。</t>
        </r>
      </text>
    </comment>
    <comment ref="A22" authorId="0" shapeId="0" xr:uid="{00000000-0006-0000-3200-000006000000}">
      <text>
        <r>
          <rPr>
            <b/>
            <sz val="9"/>
            <color indexed="81"/>
            <rFont val="ＭＳ Ｐゴシック"/>
            <family val="3"/>
            <charset val="128"/>
          </rPr>
          <t>もれなく入力してください。</t>
        </r>
      </text>
    </comment>
    <comment ref="F22" authorId="0" shapeId="0" xr:uid="{00000000-0006-0000-3200-000007000000}">
      <text>
        <r>
          <rPr>
            <b/>
            <sz val="9"/>
            <color indexed="81"/>
            <rFont val="ＭＳ Ｐゴシック"/>
            <family val="3"/>
            <charset val="128"/>
          </rPr>
          <t>運送開始年月日を入力してください。</t>
        </r>
      </text>
    </comment>
    <comment ref="I22" authorId="0" shapeId="0" xr:uid="{00000000-0006-0000-3200-000008000000}">
      <text>
        <r>
          <rPr>
            <b/>
            <sz val="9"/>
            <color indexed="81"/>
            <rFont val="ＭＳ Ｐゴシック"/>
            <family val="3"/>
            <charset val="128"/>
          </rPr>
          <t>金額を入力してください。</t>
        </r>
      </text>
    </comment>
    <comment ref="A23" authorId="0" shapeId="0" xr:uid="{00000000-0006-0000-3200-000009000000}">
      <text>
        <r>
          <rPr>
            <b/>
            <sz val="9"/>
            <color indexed="81"/>
            <rFont val="ＭＳ Ｐゴシック"/>
            <family val="3"/>
            <charset val="128"/>
          </rPr>
          <t>もれなく入力してください。</t>
        </r>
      </text>
    </comment>
    <comment ref="F23" authorId="0" shapeId="0" xr:uid="{00000000-0006-0000-3200-00000A000000}">
      <text>
        <r>
          <rPr>
            <b/>
            <sz val="9"/>
            <color indexed="81"/>
            <rFont val="ＭＳ Ｐゴシック"/>
            <family val="3"/>
            <charset val="128"/>
          </rPr>
          <t>運送終了年月日を入力してください。</t>
        </r>
      </text>
    </comment>
    <comment ref="I23" authorId="0" shapeId="0" xr:uid="{00000000-0006-0000-3200-00000B000000}">
      <text>
        <r>
          <rPr>
            <b/>
            <sz val="9"/>
            <color indexed="81"/>
            <rFont val="ＭＳ Ｐゴシック"/>
            <family val="3"/>
            <charset val="128"/>
          </rPr>
          <t>金額を入力してください。</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K5" authorId="0" shapeId="0" xr:uid="{00000000-0006-0000-3300-000001000000}">
      <text>
        <r>
          <rPr>
            <b/>
            <sz val="9"/>
            <color indexed="81"/>
            <rFont val="ＭＳ Ｐゴシック"/>
            <family val="3"/>
            <charset val="128"/>
          </rPr>
          <t>請求年月日を入力後印刷するか、印刷後手書きで御記入くださるようお願いします。</t>
        </r>
      </text>
    </comment>
    <comment ref="I9" authorId="0" shapeId="0" xr:uid="{00000000-0006-0000-3300-000002000000}">
      <text>
        <r>
          <rPr>
            <b/>
            <sz val="9"/>
            <color indexed="81"/>
            <rFont val="ＭＳ Ｐゴシック"/>
            <family val="3"/>
            <charset val="128"/>
          </rPr>
          <t>もれなく御記入くださるようお願いします。</t>
        </r>
      </text>
    </comment>
    <comment ref="I12" authorId="0" shapeId="0" xr:uid="{00000000-0006-0000-3300-000003000000}">
      <text>
        <r>
          <rPr>
            <b/>
            <sz val="9"/>
            <color indexed="81"/>
            <rFont val="ＭＳ Ｐゴシック"/>
            <family val="3"/>
            <charset val="128"/>
          </rPr>
          <t>電話番号を入力してくださるようお願いします。</t>
        </r>
      </text>
    </comment>
    <comment ref="D19" authorId="0" shapeId="0" xr:uid="{00000000-0006-0000-3300-000004000000}">
      <text>
        <r>
          <rPr>
            <b/>
            <sz val="9"/>
            <color indexed="81"/>
            <rFont val="ＭＳ Ｐゴシック"/>
            <family val="3"/>
            <charset val="128"/>
          </rPr>
          <t xml:space="preserve">　公営３内訳１の請求金額が自動表示されます。
　まず、公営３内訳１のシートを作成後、御使用ください。
</t>
        </r>
      </text>
    </comment>
    <comment ref="K24" authorId="1" shapeId="0" xr:uid="{00000000-0006-0000-3300-000005000000}">
      <text>
        <r>
          <rPr>
            <b/>
            <sz val="9"/>
            <color indexed="81"/>
            <rFont val="ＭＳ Ｐゴシック"/>
            <family val="3"/>
            <charset val="128"/>
          </rPr>
          <t>自動表示されます。</t>
        </r>
        <r>
          <rPr>
            <sz val="9"/>
            <color indexed="81"/>
            <rFont val="ＭＳ Ｐゴシック"/>
            <family val="3"/>
            <charset val="128"/>
          </rPr>
          <t xml:space="preserve">
</t>
        </r>
      </text>
    </comment>
    <comment ref="K29" authorId="0" shapeId="0" xr:uid="{00000000-0006-0000-3300-000006000000}">
      <text>
        <r>
          <rPr>
            <b/>
            <sz val="9"/>
            <color indexed="81"/>
            <rFont val="ＭＳ Ｐゴシック"/>
            <family val="3"/>
            <charset val="128"/>
          </rPr>
          <t>必要事項をもれなく入力後印刷するか、印刷後御記入くださるようお願いします。</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00000000-0006-0000-3400-000001000000}">
      <text>
        <r>
          <rPr>
            <b/>
            <sz val="9"/>
            <color indexed="81"/>
            <rFont val="ＭＳ Ｐゴシック"/>
            <family val="3"/>
            <charset val="128"/>
          </rPr>
          <t>本内訳書を作成した場合は、内訳２の方には数値を入力しないでくださるようお願いします。</t>
        </r>
      </text>
    </comment>
    <comment ref="A7" authorId="0" shapeId="0" xr:uid="{00000000-0006-0000-3400-000002000000}">
      <text>
        <r>
          <rPr>
            <b/>
            <sz val="9"/>
            <color indexed="81"/>
            <rFont val="ＭＳ Ｐゴシック"/>
            <family val="3"/>
            <charset val="128"/>
          </rPr>
          <t>日付を入力してください。</t>
        </r>
      </text>
    </comment>
    <comment ref="E7" authorId="0" shapeId="0" xr:uid="{00000000-0006-0000-3400-000003000000}">
      <text>
        <r>
          <rPr>
            <b/>
            <sz val="9"/>
            <color indexed="81"/>
            <rFont val="ＭＳ Ｐゴシック"/>
            <family val="3"/>
            <charset val="128"/>
          </rPr>
          <t>１日当たりの運送金額を入力してください。（以下同じ。）</t>
        </r>
      </text>
    </comment>
    <comment ref="I7" authorId="0" shapeId="0" xr:uid="{00000000-0006-0000-3400-000004000000}">
      <text>
        <r>
          <rPr>
            <b/>
            <sz val="9"/>
            <color indexed="81"/>
            <rFont val="ＭＳ Ｐゴシック"/>
            <family val="3"/>
            <charset val="128"/>
          </rPr>
          <t xml:space="preserve">自動計算されます。
</t>
        </r>
      </text>
    </comment>
    <comment ref="R7" authorId="0" shapeId="0" xr:uid="{00000000-0006-0000-3400-000005000000}">
      <text>
        <r>
          <rPr>
            <b/>
            <sz val="9"/>
            <color indexed="81"/>
            <rFont val="ＭＳ Ｐゴシック"/>
            <family val="3"/>
            <charset val="128"/>
          </rPr>
          <t>（イ）又は（ロ）のいずれか少ない方の額が自動表示されます。</t>
        </r>
      </text>
    </comment>
    <comment ref="A8" authorId="0" shapeId="0" xr:uid="{00000000-0006-0000-3400-000006000000}">
      <text>
        <r>
          <rPr>
            <b/>
            <sz val="9"/>
            <color indexed="81"/>
            <rFont val="ＭＳ Ｐゴシック"/>
            <family val="3"/>
            <charset val="128"/>
          </rPr>
          <t>日付を入力してください。</t>
        </r>
      </text>
    </comment>
    <comment ref="I8" authorId="0" shapeId="0" xr:uid="{00000000-0006-0000-3400-000007000000}">
      <text>
        <r>
          <rPr>
            <b/>
            <sz val="9"/>
            <color indexed="81"/>
            <rFont val="ＭＳ Ｐゴシック"/>
            <family val="3"/>
            <charset val="128"/>
          </rPr>
          <t>自動計算されます。</t>
        </r>
      </text>
    </comment>
    <comment ref="R8" authorId="0" shapeId="0" xr:uid="{00000000-0006-0000-3400-000008000000}">
      <text>
        <r>
          <rPr>
            <b/>
            <sz val="9"/>
            <color indexed="81"/>
            <rFont val="ＭＳ Ｐゴシック"/>
            <family val="3"/>
            <charset val="128"/>
          </rPr>
          <t>（イ）又は（ロ）のいずれか少ない方の額が自動表示されます。</t>
        </r>
      </text>
    </comment>
    <comment ref="A9" authorId="0" shapeId="0" xr:uid="{00000000-0006-0000-3400-000009000000}">
      <text>
        <r>
          <rPr>
            <b/>
            <sz val="9"/>
            <color indexed="81"/>
            <rFont val="ＭＳ Ｐゴシック"/>
            <family val="3"/>
            <charset val="128"/>
          </rPr>
          <t>日付を入力してください。</t>
        </r>
      </text>
    </comment>
    <comment ref="I9" authorId="0" shapeId="0" xr:uid="{00000000-0006-0000-3400-00000A000000}">
      <text>
        <r>
          <rPr>
            <b/>
            <sz val="9"/>
            <color indexed="81"/>
            <rFont val="ＭＳ Ｐゴシック"/>
            <family val="3"/>
            <charset val="128"/>
          </rPr>
          <t>自動計算されます。</t>
        </r>
      </text>
    </comment>
    <comment ref="R9" authorId="0" shapeId="0" xr:uid="{00000000-0006-0000-3400-00000B000000}">
      <text>
        <r>
          <rPr>
            <b/>
            <sz val="9"/>
            <color indexed="81"/>
            <rFont val="ＭＳ Ｐゴシック"/>
            <family val="3"/>
            <charset val="128"/>
          </rPr>
          <t>（イ）又は（ロ）のいずれか少ない方の額が自動表示されます。</t>
        </r>
      </text>
    </comment>
    <comment ref="A10" authorId="0" shapeId="0" xr:uid="{00000000-0006-0000-3400-00000C000000}">
      <text>
        <r>
          <rPr>
            <b/>
            <sz val="9"/>
            <color indexed="81"/>
            <rFont val="ＭＳ Ｐゴシック"/>
            <family val="3"/>
            <charset val="128"/>
          </rPr>
          <t>日付を入力してください。</t>
        </r>
      </text>
    </comment>
    <comment ref="I10" authorId="0" shapeId="0" xr:uid="{00000000-0006-0000-3400-00000D000000}">
      <text>
        <r>
          <rPr>
            <b/>
            <sz val="9"/>
            <color indexed="81"/>
            <rFont val="ＭＳ Ｐゴシック"/>
            <family val="3"/>
            <charset val="128"/>
          </rPr>
          <t>自動計算されます。</t>
        </r>
      </text>
    </comment>
    <comment ref="R10" authorId="0" shapeId="0" xr:uid="{00000000-0006-0000-3400-00000E000000}">
      <text>
        <r>
          <rPr>
            <b/>
            <sz val="9"/>
            <color indexed="81"/>
            <rFont val="ＭＳ Ｐゴシック"/>
            <family val="3"/>
            <charset val="128"/>
          </rPr>
          <t>（イ）又は（ロ）のいずれか少ない方の額が自動表示されます。</t>
        </r>
      </text>
    </comment>
    <comment ref="A11" authorId="0" shapeId="0" xr:uid="{00000000-0006-0000-3400-00000F000000}">
      <text>
        <r>
          <rPr>
            <b/>
            <sz val="9"/>
            <color indexed="81"/>
            <rFont val="ＭＳ Ｐゴシック"/>
            <family val="3"/>
            <charset val="128"/>
          </rPr>
          <t>日付を入力してください。</t>
        </r>
      </text>
    </comment>
    <comment ref="I11" authorId="0" shapeId="0" xr:uid="{00000000-0006-0000-3400-000010000000}">
      <text>
        <r>
          <rPr>
            <b/>
            <sz val="9"/>
            <color indexed="81"/>
            <rFont val="ＭＳ Ｐゴシック"/>
            <family val="3"/>
            <charset val="128"/>
          </rPr>
          <t>自動計算されます。</t>
        </r>
      </text>
    </comment>
    <comment ref="R11" authorId="0" shapeId="0" xr:uid="{00000000-0006-0000-3400-000011000000}">
      <text>
        <r>
          <rPr>
            <b/>
            <sz val="9"/>
            <color indexed="81"/>
            <rFont val="ＭＳ Ｐゴシック"/>
            <family val="3"/>
            <charset val="128"/>
          </rPr>
          <t>（イ）又は（ロ）のいずれか少ない方の額が自動表示されます。</t>
        </r>
      </text>
    </comment>
    <comment ref="A12" authorId="0" shapeId="0" xr:uid="{00000000-0006-0000-3400-000012000000}">
      <text>
        <r>
          <rPr>
            <b/>
            <sz val="9"/>
            <color indexed="81"/>
            <rFont val="ＭＳ Ｐゴシック"/>
            <family val="3"/>
            <charset val="128"/>
          </rPr>
          <t>日付を入力してください。</t>
        </r>
      </text>
    </comment>
    <comment ref="I12" authorId="0" shapeId="0" xr:uid="{00000000-0006-0000-3400-000013000000}">
      <text>
        <r>
          <rPr>
            <b/>
            <sz val="9"/>
            <color indexed="81"/>
            <rFont val="ＭＳ Ｐゴシック"/>
            <family val="3"/>
            <charset val="128"/>
          </rPr>
          <t>自動計算されます。</t>
        </r>
      </text>
    </comment>
    <comment ref="R12" authorId="0" shapeId="0" xr:uid="{00000000-0006-0000-3400-000014000000}">
      <text>
        <r>
          <rPr>
            <b/>
            <sz val="9"/>
            <color indexed="81"/>
            <rFont val="ＭＳ Ｐゴシック"/>
            <family val="3"/>
            <charset val="128"/>
          </rPr>
          <t>（イ）又は（ロ）のいずれか少ない方の額が自動表示されます。</t>
        </r>
      </text>
    </comment>
    <comment ref="A13" authorId="0" shapeId="0" xr:uid="{00000000-0006-0000-3400-000015000000}">
      <text>
        <r>
          <rPr>
            <b/>
            <sz val="9"/>
            <color indexed="81"/>
            <rFont val="ＭＳ Ｐゴシック"/>
            <family val="3"/>
            <charset val="128"/>
          </rPr>
          <t>日付を入力してください。</t>
        </r>
      </text>
    </comment>
    <comment ref="I13" authorId="0" shapeId="0" xr:uid="{00000000-0006-0000-3400-000016000000}">
      <text>
        <r>
          <rPr>
            <b/>
            <sz val="9"/>
            <color indexed="81"/>
            <rFont val="ＭＳ Ｐゴシック"/>
            <family val="3"/>
            <charset val="128"/>
          </rPr>
          <t>自動計算されます。</t>
        </r>
      </text>
    </comment>
    <comment ref="R13" authorId="0" shapeId="0" xr:uid="{00000000-0006-0000-3400-000017000000}">
      <text>
        <r>
          <rPr>
            <b/>
            <sz val="9"/>
            <color indexed="81"/>
            <rFont val="ＭＳ Ｐゴシック"/>
            <family val="3"/>
            <charset val="128"/>
          </rPr>
          <t>（イ）又は（ロ）のいずれか少ない方の額が自動表示されます。</t>
        </r>
      </text>
    </comment>
    <comment ref="A14" authorId="0" shapeId="0" xr:uid="{00000000-0006-0000-3400-000018000000}">
      <text>
        <r>
          <rPr>
            <b/>
            <sz val="9"/>
            <color indexed="81"/>
            <rFont val="ＭＳ Ｐゴシック"/>
            <family val="3"/>
            <charset val="128"/>
          </rPr>
          <t>日付を入力してください。</t>
        </r>
      </text>
    </comment>
    <comment ref="I14" authorId="0" shapeId="0" xr:uid="{00000000-0006-0000-3400-000019000000}">
      <text>
        <r>
          <rPr>
            <b/>
            <sz val="9"/>
            <color indexed="81"/>
            <rFont val="ＭＳ Ｐゴシック"/>
            <family val="3"/>
            <charset val="128"/>
          </rPr>
          <t>自動計算されます。</t>
        </r>
      </text>
    </comment>
    <comment ref="R14" authorId="0" shapeId="0" xr:uid="{00000000-0006-0000-3400-00001A000000}">
      <text>
        <r>
          <rPr>
            <b/>
            <sz val="9"/>
            <color indexed="81"/>
            <rFont val="ＭＳ Ｐゴシック"/>
            <family val="3"/>
            <charset val="128"/>
          </rPr>
          <t>（イ）又は（ロ）のいずれか少ない方の額が自動表示されます。</t>
        </r>
      </text>
    </comment>
    <comment ref="A15" authorId="0" shapeId="0" xr:uid="{00000000-0006-0000-3400-00001B000000}">
      <text>
        <r>
          <rPr>
            <b/>
            <sz val="9"/>
            <color indexed="81"/>
            <rFont val="ＭＳ Ｐゴシック"/>
            <family val="3"/>
            <charset val="128"/>
          </rPr>
          <t>日付を入力してください。</t>
        </r>
      </text>
    </comment>
    <comment ref="I15" authorId="0" shapeId="0" xr:uid="{00000000-0006-0000-3400-00001C000000}">
      <text>
        <r>
          <rPr>
            <b/>
            <sz val="9"/>
            <color indexed="81"/>
            <rFont val="ＭＳ Ｐゴシック"/>
            <family val="3"/>
            <charset val="128"/>
          </rPr>
          <t>自動計算されます。</t>
        </r>
      </text>
    </comment>
    <comment ref="R15" authorId="0" shapeId="0" xr:uid="{00000000-0006-0000-3400-00001D000000}">
      <text>
        <r>
          <rPr>
            <b/>
            <sz val="9"/>
            <color indexed="81"/>
            <rFont val="ＭＳ Ｐゴシック"/>
            <family val="3"/>
            <charset val="128"/>
          </rPr>
          <t>（イ）又は（ロ）のいずれか少ない方の額が自動表示されます。</t>
        </r>
      </text>
    </comment>
    <comment ref="A16" authorId="0" shapeId="0" xr:uid="{00000000-0006-0000-3400-00001E000000}">
      <text>
        <r>
          <rPr>
            <b/>
            <sz val="9"/>
            <color indexed="81"/>
            <rFont val="ＭＳ Ｐゴシック"/>
            <family val="3"/>
            <charset val="128"/>
          </rPr>
          <t>日付を入力してください。</t>
        </r>
      </text>
    </comment>
    <comment ref="I16" authorId="0" shapeId="0" xr:uid="{00000000-0006-0000-3400-00001F000000}">
      <text>
        <r>
          <rPr>
            <b/>
            <sz val="9"/>
            <color indexed="81"/>
            <rFont val="ＭＳ Ｐゴシック"/>
            <family val="3"/>
            <charset val="128"/>
          </rPr>
          <t>自動計算されます。</t>
        </r>
      </text>
    </comment>
    <comment ref="R16" authorId="0" shapeId="0" xr:uid="{00000000-0006-0000-3400-000020000000}">
      <text>
        <r>
          <rPr>
            <b/>
            <sz val="9"/>
            <color indexed="81"/>
            <rFont val="ＭＳ Ｐゴシック"/>
            <family val="3"/>
            <charset val="128"/>
          </rPr>
          <t>（イ）又は（ロ）のいずれか少ない方の額が自動表示されます。</t>
        </r>
      </text>
    </comment>
    <comment ref="A17" authorId="0" shapeId="0" xr:uid="{00000000-0006-0000-3400-000021000000}">
      <text>
        <r>
          <rPr>
            <b/>
            <sz val="9"/>
            <color indexed="81"/>
            <rFont val="ＭＳ Ｐゴシック"/>
            <family val="3"/>
            <charset val="128"/>
          </rPr>
          <t>日付を入力してください。</t>
        </r>
      </text>
    </comment>
    <comment ref="I17" authorId="0" shapeId="0" xr:uid="{00000000-0006-0000-3400-000022000000}">
      <text>
        <r>
          <rPr>
            <b/>
            <sz val="9"/>
            <color indexed="81"/>
            <rFont val="ＭＳ Ｐゴシック"/>
            <family val="3"/>
            <charset val="128"/>
          </rPr>
          <t>自動計算されます。</t>
        </r>
      </text>
    </comment>
    <comment ref="R17" authorId="0" shapeId="0" xr:uid="{00000000-0006-0000-3400-000023000000}">
      <text>
        <r>
          <rPr>
            <b/>
            <sz val="9"/>
            <color indexed="81"/>
            <rFont val="ＭＳ Ｐゴシック"/>
            <family val="3"/>
            <charset val="128"/>
          </rPr>
          <t>（イ）又は（ロ）のいずれか少ない方の額が自動表示されます。</t>
        </r>
      </text>
    </comment>
    <comment ref="A18" authorId="0" shapeId="0" xr:uid="{00000000-0006-0000-3400-000024000000}">
      <text>
        <r>
          <rPr>
            <b/>
            <sz val="9"/>
            <color indexed="81"/>
            <rFont val="ＭＳ Ｐゴシック"/>
            <family val="3"/>
            <charset val="128"/>
          </rPr>
          <t>日付を入力してください。</t>
        </r>
      </text>
    </comment>
    <comment ref="I18" authorId="0" shapeId="0" xr:uid="{00000000-0006-0000-3400-000025000000}">
      <text>
        <r>
          <rPr>
            <b/>
            <sz val="9"/>
            <color indexed="81"/>
            <rFont val="ＭＳ Ｐゴシック"/>
            <family val="3"/>
            <charset val="128"/>
          </rPr>
          <t>自動計算されます。</t>
        </r>
      </text>
    </comment>
    <comment ref="R18" authorId="0" shapeId="0" xr:uid="{00000000-0006-0000-3400-000026000000}">
      <text>
        <r>
          <rPr>
            <b/>
            <sz val="9"/>
            <color indexed="81"/>
            <rFont val="ＭＳ Ｐゴシック"/>
            <family val="3"/>
            <charset val="128"/>
          </rPr>
          <t>（イ）又は（ロ）のいずれか少ない方の額が自動表示されます。</t>
        </r>
      </text>
    </comment>
    <comment ref="R19" authorId="0" shapeId="0" xr:uid="{00000000-0006-0000-3400-000027000000}">
      <text>
        <r>
          <rPr>
            <b/>
            <sz val="9"/>
            <color indexed="81"/>
            <rFont val="ＭＳ Ｐゴシック"/>
            <family val="3"/>
            <charset val="128"/>
          </rPr>
          <t>　自動計算されます。
　この額は公営３その１の請求額に自動表示されます。</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user</author>
    <author>201user</author>
  </authors>
  <commentList>
    <comment ref="K5" authorId="0" shapeId="0" xr:uid="{00000000-0006-0000-3500-000001000000}">
      <text>
        <r>
          <rPr>
            <b/>
            <sz val="9"/>
            <color indexed="81"/>
            <rFont val="ＭＳ Ｐゴシック"/>
            <family val="3"/>
            <charset val="128"/>
          </rPr>
          <t>請求年月日を入力後印刷するか、印刷後手書きで御記入くださるようお願いします。</t>
        </r>
      </text>
    </comment>
    <comment ref="I9" authorId="0" shapeId="0" xr:uid="{00000000-0006-0000-3500-000002000000}">
      <text>
        <r>
          <rPr>
            <b/>
            <sz val="9"/>
            <color indexed="81"/>
            <rFont val="ＭＳ Ｐゴシック"/>
            <family val="3"/>
            <charset val="128"/>
          </rPr>
          <t>　１ページは自動車借入用、２ページは燃料供給用、３ページは運転手用です。
　もれなく御記入くださるようお願いします。</t>
        </r>
      </text>
    </comment>
    <comment ref="I12" authorId="0" shapeId="0" xr:uid="{00000000-0006-0000-3500-000003000000}">
      <text>
        <r>
          <rPr>
            <b/>
            <sz val="9"/>
            <color indexed="81"/>
            <rFont val="ＭＳ Ｐゴシック"/>
            <family val="3"/>
            <charset val="128"/>
          </rPr>
          <t>電話番号を入力してくださるようお願いします。</t>
        </r>
      </text>
    </comment>
    <comment ref="D19" authorId="0" shapeId="0" xr:uid="{00000000-0006-0000-3500-000004000000}">
      <text>
        <r>
          <rPr>
            <b/>
            <sz val="9"/>
            <color indexed="81"/>
            <rFont val="ＭＳ Ｐゴシック"/>
            <family val="3"/>
            <charset val="128"/>
          </rPr>
          <t>　公営３内訳２の自動車借入契約の請求額が自動表示されます。
　まず、公営３内訳２のシートを作成後、御使用ください。</t>
        </r>
      </text>
    </comment>
    <comment ref="K29" authorId="0" shapeId="0" xr:uid="{00000000-0006-0000-3500-000005000000}">
      <text>
        <r>
          <rPr>
            <b/>
            <sz val="9"/>
            <color indexed="81"/>
            <rFont val="ＭＳ Ｐゴシック"/>
            <family val="3"/>
            <charset val="128"/>
          </rPr>
          <t>必要事項をもれなく入力後印刷するか、印刷後御記入くださるようお願いします。</t>
        </r>
      </text>
    </comment>
    <comment ref="K52" authorId="0" shapeId="0" xr:uid="{00000000-0006-0000-3500-000006000000}">
      <text>
        <r>
          <rPr>
            <b/>
            <sz val="9"/>
            <color indexed="81"/>
            <rFont val="ＭＳ Ｐゴシック"/>
            <family val="3"/>
            <charset val="128"/>
          </rPr>
          <t>請求年月日を入力後印刷するか、印刷後手書きで御記入くださるようお願いします。</t>
        </r>
      </text>
    </comment>
    <comment ref="I56" authorId="0" shapeId="0" xr:uid="{00000000-0006-0000-3500-000007000000}">
      <text>
        <r>
          <rPr>
            <b/>
            <sz val="9"/>
            <color indexed="81"/>
            <rFont val="ＭＳ Ｐゴシック"/>
            <family val="3"/>
            <charset val="128"/>
          </rPr>
          <t>　１ページは自動車借入用、２ページは燃料供給用、３ページは運転手用です。
　もれなく御記入くださるようお願いします。</t>
        </r>
      </text>
    </comment>
    <comment ref="I59" authorId="0" shapeId="0" xr:uid="{00000000-0006-0000-3500-000008000000}">
      <text>
        <r>
          <rPr>
            <b/>
            <sz val="9"/>
            <color indexed="81"/>
            <rFont val="ＭＳ Ｐゴシック"/>
            <family val="3"/>
            <charset val="128"/>
          </rPr>
          <t>電話番号を入力してくださるようお願いします。</t>
        </r>
      </text>
    </comment>
    <comment ref="D66" authorId="0" shapeId="0" xr:uid="{00000000-0006-0000-3500-000009000000}">
      <text>
        <r>
          <rPr>
            <b/>
            <sz val="9"/>
            <color indexed="81"/>
            <rFont val="ＭＳ Ｐゴシック"/>
            <family val="3"/>
            <charset val="128"/>
          </rPr>
          <t>　公営３内訳２の燃料供給契約の請求額が自動表示されます。
　まず、公営３内訳２のシートを作成後、御使用ください。</t>
        </r>
      </text>
    </comment>
    <comment ref="K76" authorId="0" shapeId="0" xr:uid="{00000000-0006-0000-3500-00000A000000}">
      <text>
        <r>
          <rPr>
            <b/>
            <sz val="9"/>
            <color indexed="81"/>
            <rFont val="ＭＳ Ｐゴシック"/>
            <family val="3"/>
            <charset val="128"/>
          </rPr>
          <t>必要事項をもれなく入力後印刷するか、印刷後御記入くださるようお願いします。</t>
        </r>
      </text>
    </comment>
    <comment ref="K99" authorId="0" shapeId="0" xr:uid="{00000000-0006-0000-3500-00000B000000}">
      <text>
        <r>
          <rPr>
            <b/>
            <sz val="9"/>
            <color indexed="81"/>
            <rFont val="ＭＳ Ｐゴシック"/>
            <family val="3"/>
            <charset val="128"/>
          </rPr>
          <t>請求年月日を入力後印刷するか、印刷後手書きで御記入くださるようお願いします。</t>
        </r>
      </text>
    </comment>
    <comment ref="I103" authorId="0" shapeId="0" xr:uid="{00000000-0006-0000-3500-00000C000000}">
      <text>
        <r>
          <rPr>
            <b/>
            <sz val="9"/>
            <color indexed="81"/>
            <rFont val="ＭＳ Ｐゴシック"/>
            <family val="3"/>
            <charset val="128"/>
          </rPr>
          <t>　１ページは自動車借入用、２ページは燃料供給用、３ページは運転手用です。
　もれなく御記入くださるようお願いします。</t>
        </r>
      </text>
    </comment>
    <comment ref="I106" authorId="0" shapeId="0" xr:uid="{00000000-0006-0000-3500-00000D000000}">
      <text>
        <r>
          <rPr>
            <b/>
            <sz val="9"/>
            <color indexed="81"/>
            <rFont val="ＭＳ Ｐゴシック"/>
            <family val="3"/>
            <charset val="128"/>
          </rPr>
          <t>電話番号を入力してくださるようお願いします。</t>
        </r>
      </text>
    </comment>
    <comment ref="D113" authorId="0" shapeId="0" xr:uid="{00000000-0006-0000-3500-00000E000000}">
      <text>
        <r>
          <rPr>
            <b/>
            <sz val="9"/>
            <color indexed="81"/>
            <rFont val="ＭＳ Ｐゴシック"/>
            <family val="3"/>
            <charset val="128"/>
          </rPr>
          <t>　公営３内訳２の運転契約の請求金額が自動表示されます。
　まず、公営３内訳２のシートを作成後、御使用ください。</t>
        </r>
      </text>
    </comment>
    <comment ref="K118" authorId="1" shapeId="0" xr:uid="{00000000-0006-0000-3500-00000F000000}">
      <text>
        <r>
          <rPr>
            <b/>
            <sz val="9"/>
            <color indexed="81"/>
            <rFont val="ＭＳ Ｐゴシック"/>
            <family val="3"/>
            <charset val="128"/>
          </rPr>
          <t>自動表示されます。</t>
        </r>
        <r>
          <rPr>
            <sz val="9"/>
            <color indexed="81"/>
            <rFont val="ＭＳ Ｐゴシック"/>
            <family val="3"/>
            <charset val="128"/>
          </rPr>
          <t xml:space="preserve">
</t>
        </r>
      </text>
    </comment>
    <comment ref="K123" authorId="0" shapeId="0" xr:uid="{00000000-0006-0000-3500-000010000000}">
      <text>
        <r>
          <rPr>
            <b/>
            <sz val="9"/>
            <color indexed="81"/>
            <rFont val="ＭＳ Ｐゴシック"/>
            <family val="3"/>
            <charset val="128"/>
          </rPr>
          <t>必要事項をもれなく入力後印刷するか、印刷後御記入くださるようお願いします。</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5" authorId="0" shapeId="0" xr:uid="{00000000-0006-0000-3600-000001000000}">
      <text>
        <r>
          <rPr>
            <b/>
            <sz val="9"/>
            <color indexed="81"/>
            <rFont val="ＭＳ Ｐゴシック"/>
            <family val="3"/>
            <charset val="128"/>
          </rPr>
          <t>本内訳書を作成した場合は、内訳１に数値を入力しないでくださるようお願いします。</t>
        </r>
      </text>
    </comment>
    <comment ref="A11" authorId="0" shapeId="0" xr:uid="{00000000-0006-0000-3600-000002000000}">
      <text>
        <r>
          <rPr>
            <b/>
            <sz val="9"/>
            <color indexed="81"/>
            <rFont val="ＭＳ Ｐゴシック"/>
            <family val="3"/>
            <charset val="128"/>
          </rPr>
          <t>日付を入力してください。</t>
        </r>
      </text>
    </comment>
    <comment ref="E11" authorId="0" shapeId="0" xr:uid="{00000000-0006-0000-3600-000003000000}">
      <text>
        <r>
          <rPr>
            <b/>
            <sz val="9"/>
            <color indexed="81"/>
            <rFont val="ＭＳ Ｐゴシック"/>
            <family val="3"/>
            <charset val="128"/>
          </rPr>
          <t>借入金額を入力してください。</t>
        </r>
      </text>
    </comment>
    <comment ref="I11" authorId="0" shapeId="0" xr:uid="{00000000-0006-0000-3600-000004000000}">
      <text>
        <r>
          <rPr>
            <b/>
            <sz val="9"/>
            <color indexed="81"/>
            <rFont val="ＭＳ Ｐゴシック"/>
            <family val="3"/>
            <charset val="128"/>
          </rPr>
          <t>自動計算されます。</t>
        </r>
      </text>
    </comment>
    <comment ref="R11" authorId="0" shapeId="0" xr:uid="{00000000-0006-0000-3600-000005000000}">
      <text>
        <r>
          <rPr>
            <b/>
            <sz val="9"/>
            <color indexed="81"/>
            <rFont val="ＭＳ Ｐゴシック"/>
            <family val="3"/>
            <charset val="128"/>
          </rPr>
          <t xml:space="preserve">（イ）又は（ロ）のうちいずれか少ない方の額が自動表示されます。
</t>
        </r>
      </text>
    </comment>
    <comment ref="A12" authorId="0" shapeId="0" xr:uid="{00000000-0006-0000-3600-000006000000}">
      <text>
        <r>
          <rPr>
            <b/>
            <sz val="9"/>
            <color indexed="81"/>
            <rFont val="ＭＳ Ｐゴシック"/>
            <family val="3"/>
            <charset val="128"/>
          </rPr>
          <t>日付を入力してください。</t>
        </r>
      </text>
    </comment>
    <comment ref="E12" authorId="0" shapeId="0" xr:uid="{00000000-0006-0000-3600-000007000000}">
      <text>
        <r>
          <rPr>
            <b/>
            <sz val="9"/>
            <color indexed="81"/>
            <rFont val="ＭＳ Ｐゴシック"/>
            <family val="3"/>
            <charset val="128"/>
          </rPr>
          <t>借入金額を入力してください。</t>
        </r>
      </text>
    </comment>
    <comment ref="I12" authorId="0" shapeId="0" xr:uid="{00000000-0006-0000-3600-000008000000}">
      <text>
        <r>
          <rPr>
            <b/>
            <sz val="9"/>
            <color indexed="81"/>
            <rFont val="ＭＳ Ｐゴシック"/>
            <family val="3"/>
            <charset val="128"/>
          </rPr>
          <t>自動計算されます。</t>
        </r>
      </text>
    </comment>
    <comment ref="R12" authorId="0" shapeId="0" xr:uid="{00000000-0006-0000-3600-000009000000}">
      <text>
        <r>
          <rPr>
            <b/>
            <sz val="9"/>
            <color indexed="81"/>
            <rFont val="ＭＳ Ｐゴシック"/>
            <family val="3"/>
            <charset val="128"/>
          </rPr>
          <t xml:space="preserve">（イ）又は（ロ）のうちいずれか少ない方の額が自動表示されます。
</t>
        </r>
      </text>
    </comment>
    <comment ref="A13" authorId="0" shapeId="0" xr:uid="{00000000-0006-0000-3600-00000A000000}">
      <text>
        <r>
          <rPr>
            <b/>
            <sz val="9"/>
            <color indexed="81"/>
            <rFont val="ＭＳ Ｐゴシック"/>
            <family val="3"/>
            <charset val="128"/>
          </rPr>
          <t>日付を入力してください。</t>
        </r>
      </text>
    </comment>
    <comment ref="E13" authorId="0" shapeId="0" xr:uid="{00000000-0006-0000-3600-00000B000000}">
      <text>
        <r>
          <rPr>
            <b/>
            <sz val="9"/>
            <color indexed="81"/>
            <rFont val="ＭＳ Ｐゴシック"/>
            <family val="3"/>
            <charset val="128"/>
          </rPr>
          <t>借入金額を入力してください。</t>
        </r>
      </text>
    </comment>
    <comment ref="I13" authorId="0" shapeId="0" xr:uid="{00000000-0006-0000-3600-00000C000000}">
      <text>
        <r>
          <rPr>
            <b/>
            <sz val="9"/>
            <color indexed="81"/>
            <rFont val="ＭＳ Ｐゴシック"/>
            <family val="3"/>
            <charset val="128"/>
          </rPr>
          <t>自動計算されます。</t>
        </r>
      </text>
    </comment>
    <comment ref="R13" authorId="0" shapeId="0" xr:uid="{00000000-0006-0000-3600-00000D000000}">
      <text>
        <r>
          <rPr>
            <b/>
            <sz val="9"/>
            <color indexed="81"/>
            <rFont val="ＭＳ Ｐゴシック"/>
            <family val="3"/>
            <charset val="128"/>
          </rPr>
          <t xml:space="preserve">（イ）又は（ロ）のうちいずれか少ない方の額が自動表示されます。
</t>
        </r>
      </text>
    </comment>
    <comment ref="A14" authorId="0" shapeId="0" xr:uid="{00000000-0006-0000-3600-00000E000000}">
      <text>
        <r>
          <rPr>
            <b/>
            <sz val="9"/>
            <color indexed="81"/>
            <rFont val="ＭＳ Ｐゴシック"/>
            <family val="3"/>
            <charset val="128"/>
          </rPr>
          <t>日付を入力してください。</t>
        </r>
      </text>
    </comment>
    <comment ref="E14" authorId="0" shapeId="0" xr:uid="{00000000-0006-0000-3600-00000F000000}">
      <text>
        <r>
          <rPr>
            <b/>
            <sz val="9"/>
            <color indexed="81"/>
            <rFont val="ＭＳ Ｐゴシック"/>
            <family val="3"/>
            <charset val="128"/>
          </rPr>
          <t>借入金額を入力してください。</t>
        </r>
      </text>
    </comment>
    <comment ref="I14" authorId="0" shapeId="0" xr:uid="{00000000-0006-0000-3600-000010000000}">
      <text>
        <r>
          <rPr>
            <b/>
            <sz val="9"/>
            <color indexed="81"/>
            <rFont val="ＭＳ Ｐゴシック"/>
            <family val="3"/>
            <charset val="128"/>
          </rPr>
          <t>自動計算されます。</t>
        </r>
      </text>
    </comment>
    <comment ref="R14" authorId="0" shapeId="0" xr:uid="{00000000-0006-0000-3600-000011000000}">
      <text>
        <r>
          <rPr>
            <b/>
            <sz val="9"/>
            <color indexed="81"/>
            <rFont val="ＭＳ Ｐゴシック"/>
            <family val="3"/>
            <charset val="128"/>
          </rPr>
          <t xml:space="preserve">（イ）又は（ロ）のうちいずれか少ない方の額が自動表示されます。
</t>
        </r>
      </text>
    </comment>
    <comment ref="A15" authorId="0" shapeId="0" xr:uid="{00000000-0006-0000-3600-000012000000}">
      <text>
        <r>
          <rPr>
            <b/>
            <sz val="9"/>
            <color indexed="81"/>
            <rFont val="ＭＳ Ｐゴシック"/>
            <family val="3"/>
            <charset val="128"/>
          </rPr>
          <t>日付を入力してください。</t>
        </r>
      </text>
    </comment>
    <comment ref="E15" authorId="0" shapeId="0" xr:uid="{00000000-0006-0000-3600-000013000000}">
      <text>
        <r>
          <rPr>
            <b/>
            <sz val="9"/>
            <color indexed="81"/>
            <rFont val="ＭＳ Ｐゴシック"/>
            <family val="3"/>
            <charset val="128"/>
          </rPr>
          <t>借入金額を入力してください。</t>
        </r>
      </text>
    </comment>
    <comment ref="I15" authorId="0" shapeId="0" xr:uid="{00000000-0006-0000-3600-000014000000}">
      <text>
        <r>
          <rPr>
            <b/>
            <sz val="9"/>
            <color indexed="81"/>
            <rFont val="ＭＳ Ｐゴシック"/>
            <family val="3"/>
            <charset val="128"/>
          </rPr>
          <t>自動計算されます。</t>
        </r>
      </text>
    </comment>
    <comment ref="R15" authorId="0" shapeId="0" xr:uid="{00000000-0006-0000-3600-000015000000}">
      <text>
        <r>
          <rPr>
            <b/>
            <sz val="9"/>
            <color indexed="81"/>
            <rFont val="ＭＳ Ｐゴシック"/>
            <family val="3"/>
            <charset val="128"/>
          </rPr>
          <t xml:space="preserve">（イ）又は（ロ）のうちいずれか少ない方の額が自動表示されます。
</t>
        </r>
      </text>
    </comment>
    <comment ref="A16" authorId="0" shapeId="0" xr:uid="{00000000-0006-0000-3600-000016000000}">
      <text>
        <r>
          <rPr>
            <b/>
            <sz val="9"/>
            <color indexed="81"/>
            <rFont val="ＭＳ Ｐゴシック"/>
            <family val="3"/>
            <charset val="128"/>
          </rPr>
          <t>日付を入力してください。</t>
        </r>
      </text>
    </comment>
    <comment ref="E16" authorId="0" shapeId="0" xr:uid="{00000000-0006-0000-3600-000017000000}">
      <text>
        <r>
          <rPr>
            <b/>
            <sz val="9"/>
            <color indexed="81"/>
            <rFont val="ＭＳ Ｐゴシック"/>
            <family val="3"/>
            <charset val="128"/>
          </rPr>
          <t>借入金額を入力してください。</t>
        </r>
      </text>
    </comment>
    <comment ref="I16" authorId="0" shapeId="0" xr:uid="{00000000-0006-0000-3600-000018000000}">
      <text>
        <r>
          <rPr>
            <b/>
            <sz val="9"/>
            <color indexed="81"/>
            <rFont val="ＭＳ Ｐゴシック"/>
            <family val="3"/>
            <charset val="128"/>
          </rPr>
          <t>自動計算されます。</t>
        </r>
      </text>
    </comment>
    <comment ref="R16" authorId="0" shapeId="0" xr:uid="{00000000-0006-0000-3600-000019000000}">
      <text>
        <r>
          <rPr>
            <b/>
            <sz val="9"/>
            <color indexed="81"/>
            <rFont val="ＭＳ Ｐゴシック"/>
            <family val="3"/>
            <charset val="128"/>
          </rPr>
          <t xml:space="preserve">（イ）又は（ロ）のうちいずれか少ない方の額が自動表示されます。
</t>
        </r>
      </text>
    </comment>
    <comment ref="A17" authorId="0" shapeId="0" xr:uid="{00000000-0006-0000-3600-00001A000000}">
      <text>
        <r>
          <rPr>
            <b/>
            <sz val="9"/>
            <color indexed="81"/>
            <rFont val="ＭＳ Ｐゴシック"/>
            <family val="3"/>
            <charset val="128"/>
          </rPr>
          <t>日付を入力してください。</t>
        </r>
      </text>
    </comment>
    <comment ref="E17" authorId="0" shapeId="0" xr:uid="{00000000-0006-0000-3600-00001B000000}">
      <text>
        <r>
          <rPr>
            <b/>
            <sz val="9"/>
            <color indexed="81"/>
            <rFont val="ＭＳ Ｐゴシック"/>
            <family val="3"/>
            <charset val="128"/>
          </rPr>
          <t>借入金額を入力してください。</t>
        </r>
      </text>
    </comment>
    <comment ref="I17" authorId="0" shapeId="0" xr:uid="{00000000-0006-0000-3600-00001C000000}">
      <text>
        <r>
          <rPr>
            <b/>
            <sz val="9"/>
            <color indexed="81"/>
            <rFont val="ＭＳ Ｐゴシック"/>
            <family val="3"/>
            <charset val="128"/>
          </rPr>
          <t>自動計算されます。</t>
        </r>
      </text>
    </comment>
    <comment ref="R17" authorId="0" shapeId="0" xr:uid="{00000000-0006-0000-3600-00001D000000}">
      <text>
        <r>
          <rPr>
            <b/>
            <sz val="9"/>
            <color indexed="81"/>
            <rFont val="ＭＳ Ｐゴシック"/>
            <family val="3"/>
            <charset val="128"/>
          </rPr>
          <t xml:space="preserve">（イ）又は（ロ）のうちいずれか少ない方の額が自動表示されます。
</t>
        </r>
      </text>
    </comment>
    <comment ref="A18" authorId="0" shapeId="0" xr:uid="{00000000-0006-0000-3600-00001E000000}">
      <text>
        <r>
          <rPr>
            <b/>
            <sz val="9"/>
            <color indexed="81"/>
            <rFont val="ＭＳ Ｐゴシック"/>
            <family val="3"/>
            <charset val="128"/>
          </rPr>
          <t>日付を入力してください。</t>
        </r>
      </text>
    </comment>
    <comment ref="E18" authorId="0" shapeId="0" xr:uid="{00000000-0006-0000-3600-00001F000000}">
      <text>
        <r>
          <rPr>
            <b/>
            <sz val="9"/>
            <color indexed="81"/>
            <rFont val="ＭＳ Ｐゴシック"/>
            <family val="3"/>
            <charset val="128"/>
          </rPr>
          <t>借入金額を入力してください。</t>
        </r>
      </text>
    </comment>
    <comment ref="I18" authorId="0" shapeId="0" xr:uid="{00000000-0006-0000-3600-000020000000}">
      <text>
        <r>
          <rPr>
            <b/>
            <sz val="9"/>
            <color indexed="81"/>
            <rFont val="ＭＳ Ｐゴシック"/>
            <family val="3"/>
            <charset val="128"/>
          </rPr>
          <t>自動計算されます。</t>
        </r>
      </text>
    </comment>
    <comment ref="R18" authorId="0" shapeId="0" xr:uid="{00000000-0006-0000-3600-000021000000}">
      <text>
        <r>
          <rPr>
            <b/>
            <sz val="9"/>
            <color indexed="81"/>
            <rFont val="ＭＳ Ｐゴシック"/>
            <family val="3"/>
            <charset val="128"/>
          </rPr>
          <t xml:space="preserve">（イ）又は（ロ）のうちいずれか少ない方の額が自動表示されます。
</t>
        </r>
      </text>
    </comment>
    <comment ref="A19" authorId="0" shapeId="0" xr:uid="{00000000-0006-0000-3600-000022000000}">
      <text>
        <r>
          <rPr>
            <b/>
            <sz val="9"/>
            <color indexed="81"/>
            <rFont val="ＭＳ Ｐゴシック"/>
            <family val="3"/>
            <charset val="128"/>
          </rPr>
          <t>日付を入力してください。</t>
        </r>
      </text>
    </comment>
    <comment ref="E19" authorId="0" shapeId="0" xr:uid="{00000000-0006-0000-3600-000023000000}">
      <text>
        <r>
          <rPr>
            <b/>
            <sz val="9"/>
            <color indexed="81"/>
            <rFont val="ＭＳ Ｐゴシック"/>
            <family val="3"/>
            <charset val="128"/>
          </rPr>
          <t>借入金額を入力してください。</t>
        </r>
      </text>
    </comment>
    <comment ref="I19" authorId="0" shapeId="0" xr:uid="{00000000-0006-0000-3600-000024000000}">
      <text>
        <r>
          <rPr>
            <b/>
            <sz val="9"/>
            <color indexed="81"/>
            <rFont val="ＭＳ Ｐゴシック"/>
            <family val="3"/>
            <charset val="128"/>
          </rPr>
          <t>自動計算されます。</t>
        </r>
      </text>
    </comment>
    <comment ref="R19" authorId="0" shapeId="0" xr:uid="{00000000-0006-0000-3600-000025000000}">
      <text>
        <r>
          <rPr>
            <b/>
            <sz val="9"/>
            <color indexed="81"/>
            <rFont val="ＭＳ Ｐゴシック"/>
            <family val="3"/>
            <charset val="128"/>
          </rPr>
          <t xml:space="preserve">（イ）又は（ロ）のうちいずれか少ない方の額が自動表示されます。
</t>
        </r>
      </text>
    </comment>
    <comment ref="A20" authorId="0" shapeId="0" xr:uid="{00000000-0006-0000-3600-000026000000}">
      <text>
        <r>
          <rPr>
            <b/>
            <sz val="9"/>
            <color indexed="81"/>
            <rFont val="ＭＳ Ｐゴシック"/>
            <family val="3"/>
            <charset val="128"/>
          </rPr>
          <t>日付を入力してください。</t>
        </r>
      </text>
    </comment>
    <comment ref="E20" authorId="0" shapeId="0" xr:uid="{00000000-0006-0000-3600-000027000000}">
      <text>
        <r>
          <rPr>
            <b/>
            <sz val="9"/>
            <color indexed="81"/>
            <rFont val="ＭＳ Ｐゴシック"/>
            <family val="3"/>
            <charset val="128"/>
          </rPr>
          <t>借入金額を入力してください。</t>
        </r>
      </text>
    </comment>
    <comment ref="I20" authorId="0" shapeId="0" xr:uid="{00000000-0006-0000-3600-000028000000}">
      <text>
        <r>
          <rPr>
            <b/>
            <sz val="9"/>
            <color indexed="81"/>
            <rFont val="ＭＳ Ｐゴシック"/>
            <family val="3"/>
            <charset val="128"/>
          </rPr>
          <t>自動計算されます。</t>
        </r>
      </text>
    </comment>
    <comment ref="R20" authorId="0" shapeId="0" xr:uid="{00000000-0006-0000-3600-000029000000}">
      <text>
        <r>
          <rPr>
            <b/>
            <sz val="9"/>
            <color indexed="81"/>
            <rFont val="ＭＳ Ｐゴシック"/>
            <family val="3"/>
            <charset val="128"/>
          </rPr>
          <t xml:space="preserve">（イ）又は（ロ）のうちいずれか少ない方の額が自動表示されます。
</t>
        </r>
      </text>
    </comment>
    <comment ref="A21" authorId="0" shapeId="0" xr:uid="{00000000-0006-0000-3600-00002A000000}">
      <text>
        <r>
          <rPr>
            <b/>
            <sz val="9"/>
            <color indexed="81"/>
            <rFont val="ＭＳ Ｐゴシック"/>
            <family val="3"/>
            <charset val="128"/>
          </rPr>
          <t>日付を入力してください。</t>
        </r>
      </text>
    </comment>
    <comment ref="E21" authorId="0" shapeId="0" xr:uid="{00000000-0006-0000-3600-00002B000000}">
      <text>
        <r>
          <rPr>
            <b/>
            <sz val="9"/>
            <color indexed="81"/>
            <rFont val="ＭＳ Ｐゴシック"/>
            <family val="3"/>
            <charset val="128"/>
          </rPr>
          <t>借入金額を入力してください。</t>
        </r>
      </text>
    </comment>
    <comment ref="I21" authorId="0" shapeId="0" xr:uid="{00000000-0006-0000-3600-00002C000000}">
      <text>
        <r>
          <rPr>
            <b/>
            <sz val="9"/>
            <color indexed="81"/>
            <rFont val="ＭＳ Ｐゴシック"/>
            <family val="3"/>
            <charset val="128"/>
          </rPr>
          <t>自動計算されます。</t>
        </r>
      </text>
    </comment>
    <comment ref="R21" authorId="0" shapeId="0" xr:uid="{00000000-0006-0000-3600-00002D000000}">
      <text>
        <r>
          <rPr>
            <b/>
            <sz val="9"/>
            <color indexed="81"/>
            <rFont val="ＭＳ Ｐゴシック"/>
            <family val="3"/>
            <charset val="128"/>
          </rPr>
          <t xml:space="preserve">（イ）又は（ロ）のうちいずれか少ない方の額が自動表示されます。
</t>
        </r>
      </text>
    </comment>
    <comment ref="A22" authorId="0" shapeId="0" xr:uid="{00000000-0006-0000-3600-00002E000000}">
      <text>
        <r>
          <rPr>
            <b/>
            <sz val="9"/>
            <color indexed="81"/>
            <rFont val="ＭＳ Ｐゴシック"/>
            <family val="3"/>
            <charset val="128"/>
          </rPr>
          <t>日付を入力してください。</t>
        </r>
      </text>
    </comment>
    <comment ref="E22" authorId="0" shapeId="0" xr:uid="{00000000-0006-0000-3600-00002F000000}">
      <text>
        <r>
          <rPr>
            <b/>
            <sz val="9"/>
            <color indexed="81"/>
            <rFont val="ＭＳ Ｐゴシック"/>
            <family val="3"/>
            <charset val="128"/>
          </rPr>
          <t>借入金額を入力してください。</t>
        </r>
      </text>
    </comment>
    <comment ref="I22" authorId="0" shapeId="0" xr:uid="{00000000-0006-0000-3600-000030000000}">
      <text>
        <r>
          <rPr>
            <b/>
            <sz val="9"/>
            <color indexed="81"/>
            <rFont val="ＭＳ Ｐゴシック"/>
            <family val="3"/>
            <charset val="128"/>
          </rPr>
          <t>自動計算されます。</t>
        </r>
      </text>
    </comment>
    <comment ref="R22" authorId="0" shapeId="0" xr:uid="{00000000-0006-0000-3600-000031000000}">
      <text>
        <r>
          <rPr>
            <b/>
            <sz val="9"/>
            <color indexed="81"/>
            <rFont val="ＭＳ Ｐゴシック"/>
            <family val="3"/>
            <charset val="128"/>
          </rPr>
          <t xml:space="preserve">（イ）又は（ロ）のうちいずれか少ない方の額が自動表示されます。
</t>
        </r>
      </text>
    </comment>
    <comment ref="R23" authorId="0" shapeId="0" xr:uid="{00000000-0006-0000-3600-000032000000}">
      <text>
        <r>
          <rPr>
            <b/>
            <sz val="9"/>
            <color indexed="81"/>
            <rFont val="ＭＳ Ｐゴシック"/>
            <family val="3"/>
            <charset val="128"/>
          </rPr>
          <t xml:space="preserve">自動計算されます。
</t>
        </r>
      </text>
    </comment>
    <comment ref="A36" authorId="0" shapeId="0" xr:uid="{00000000-0006-0000-3600-000033000000}">
      <text>
        <r>
          <rPr>
            <b/>
            <sz val="9"/>
            <color indexed="81"/>
            <rFont val="ＭＳ Ｐゴシック"/>
            <family val="3"/>
            <charset val="128"/>
          </rPr>
          <t>日付を入力してください。</t>
        </r>
      </text>
    </comment>
    <comment ref="D36" authorId="0" shapeId="0" xr:uid="{00000000-0006-0000-3600-000034000000}">
      <text>
        <r>
          <rPr>
            <b/>
            <sz val="9"/>
            <color indexed="81"/>
            <rFont val="ＭＳ Ｐゴシック"/>
            <family val="3"/>
            <charset val="128"/>
          </rPr>
          <t>自動車登録番号を入力してください。</t>
        </r>
      </text>
    </comment>
    <comment ref="G36" authorId="0" shapeId="0" xr:uid="{00000000-0006-0000-3600-000035000000}">
      <text>
        <r>
          <rPr>
            <b/>
            <sz val="9"/>
            <color indexed="81"/>
            <rFont val="ＭＳ Ｐゴシック"/>
            <family val="3"/>
            <charset val="128"/>
          </rPr>
          <t xml:space="preserve">単価を入力してください。
</t>
        </r>
      </text>
    </comment>
    <comment ref="K36" authorId="0" shapeId="0" xr:uid="{00000000-0006-0000-3600-000036000000}">
      <text>
        <r>
          <rPr>
            <b/>
            <sz val="9"/>
            <color indexed="81"/>
            <rFont val="ＭＳ Ｐゴシック"/>
            <family val="3"/>
            <charset val="128"/>
          </rPr>
          <t>給油数量を入力してください。</t>
        </r>
      </text>
    </comment>
    <comment ref="M36" authorId="0" shapeId="0" xr:uid="{00000000-0006-0000-3600-000037000000}">
      <text>
        <r>
          <rPr>
            <b/>
            <sz val="9"/>
            <color indexed="81"/>
            <rFont val="ＭＳ Ｐゴシック"/>
            <family val="3"/>
            <charset val="128"/>
          </rPr>
          <t xml:space="preserve">自動計算されます。
</t>
        </r>
      </text>
    </comment>
    <comment ref="A37" authorId="0" shapeId="0" xr:uid="{00000000-0006-0000-3600-000038000000}">
      <text>
        <r>
          <rPr>
            <b/>
            <sz val="9"/>
            <color indexed="81"/>
            <rFont val="ＭＳ Ｐゴシック"/>
            <family val="3"/>
            <charset val="128"/>
          </rPr>
          <t>日付を入力してください。</t>
        </r>
      </text>
    </comment>
    <comment ref="D37" authorId="0" shapeId="0" xr:uid="{00000000-0006-0000-3600-000039000000}">
      <text>
        <r>
          <rPr>
            <b/>
            <sz val="9"/>
            <color indexed="81"/>
            <rFont val="ＭＳ Ｐゴシック"/>
            <family val="3"/>
            <charset val="128"/>
          </rPr>
          <t>自動車登録番号を入力してください。</t>
        </r>
      </text>
    </comment>
    <comment ref="G37" authorId="0" shapeId="0" xr:uid="{00000000-0006-0000-3600-00003A000000}">
      <text>
        <r>
          <rPr>
            <b/>
            <sz val="9"/>
            <color indexed="81"/>
            <rFont val="ＭＳ Ｐゴシック"/>
            <family val="3"/>
            <charset val="128"/>
          </rPr>
          <t xml:space="preserve">単価を入力してください。
</t>
        </r>
      </text>
    </comment>
    <comment ref="K37" authorId="0" shapeId="0" xr:uid="{00000000-0006-0000-3600-00003B000000}">
      <text>
        <r>
          <rPr>
            <b/>
            <sz val="9"/>
            <color indexed="81"/>
            <rFont val="ＭＳ Ｐゴシック"/>
            <family val="3"/>
            <charset val="128"/>
          </rPr>
          <t>給油数量を入力してください。</t>
        </r>
      </text>
    </comment>
    <comment ref="M37" authorId="0" shapeId="0" xr:uid="{00000000-0006-0000-3600-00003C000000}">
      <text>
        <r>
          <rPr>
            <b/>
            <sz val="9"/>
            <color indexed="81"/>
            <rFont val="ＭＳ Ｐゴシック"/>
            <family val="3"/>
            <charset val="128"/>
          </rPr>
          <t>自動計算されます。</t>
        </r>
      </text>
    </comment>
    <comment ref="A38" authorId="0" shapeId="0" xr:uid="{00000000-0006-0000-3600-00003D000000}">
      <text>
        <r>
          <rPr>
            <b/>
            <sz val="9"/>
            <color indexed="81"/>
            <rFont val="ＭＳ Ｐゴシック"/>
            <family val="3"/>
            <charset val="128"/>
          </rPr>
          <t>日付を入力してください。</t>
        </r>
      </text>
    </comment>
    <comment ref="D38" authorId="0" shapeId="0" xr:uid="{00000000-0006-0000-3600-00003E000000}">
      <text>
        <r>
          <rPr>
            <b/>
            <sz val="9"/>
            <color indexed="81"/>
            <rFont val="ＭＳ Ｐゴシック"/>
            <family val="3"/>
            <charset val="128"/>
          </rPr>
          <t>自動車登録番号を入力してください。</t>
        </r>
      </text>
    </comment>
    <comment ref="G38" authorId="0" shapeId="0" xr:uid="{00000000-0006-0000-3600-00003F000000}">
      <text>
        <r>
          <rPr>
            <b/>
            <sz val="9"/>
            <color indexed="81"/>
            <rFont val="ＭＳ Ｐゴシック"/>
            <family val="3"/>
            <charset val="128"/>
          </rPr>
          <t xml:space="preserve">単価を入力してください。
</t>
        </r>
      </text>
    </comment>
    <comment ref="K38" authorId="0" shapeId="0" xr:uid="{00000000-0006-0000-3600-000040000000}">
      <text>
        <r>
          <rPr>
            <b/>
            <sz val="9"/>
            <color indexed="81"/>
            <rFont val="ＭＳ Ｐゴシック"/>
            <family val="3"/>
            <charset val="128"/>
          </rPr>
          <t>給油数量を入力してください。</t>
        </r>
      </text>
    </comment>
    <comment ref="M38" authorId="0" shapeId="0" xr:uid="{00000000-0006-0000-3600-000041000000}">
      <text>
        <r>
          <rPr>
            <b/>
            <sz val="9"/>
            <color indexed="81"/>
            <rFont val="ＭＳ Ｐゴシック"/>
            <family val="3"/>
            <charset val="128"/>
          </rPr>
          <t>自動計算されます。</t>
        </r>
      </text>
    </comment>
    <comment ref="A39" authorId="0" shapeId="0" xr:uid="{00000000-0006-0000-3600-000042000000}">
      <text>
        <r>
          <rPr>
            <b/>
            <sz val="9"/>
            <color indexed="81"/>
            <rFont val="ＭＳ Ｐゴシック"/>
            <family val="3"/>
            <charset val="128"/>
          </rPr>
          <t>日付を入力してください。</t>
        </r>
      </text>
    </comment>
    <comment ref="D39" authorId="0" shapeId="0" xr:uid="{00000000-0006-0000-3600-000043000000}">
      <text>
        <r>
          <rPr>
            <b/>
            <sz val="9"/>
            <color indexed="81"/>
            <rFont val="ＭＳ Ｐゴシック"/>
            <family val="3"/>
            <charset val="128"/>
          </rPr>
          <t>自動車登録番号を入力してください。</t>
        </r>
      </text>
    </comment>
    <comment ref="G39" authorId="0" shapeId="0" xr:uid="{00000000-0006-0000-3600-000044000000}">
      <text>
        <r>
          <rPr>
            <b/>
            <sz val="9"/>
            <color indexed="81"/>
            <rFont val="ＭＳ Ｐゴシック"/>
            <family val="3"/>
            <charset val="128"/>
          </rPr>
          <t xml:space="preserve">単価を入力してください。
</t>
        </r>
      </text>
    </comment>
    <comment ref="K39" authorId="0" shapeId="0" xr:uid="{00000000-0006-0000-3600-000045000000}">
      <text>
        <r>
          <rPr>
            <b/>
            <sz val="9"/>
            <color indexed="81"/>
            <rFont val="ＭＳ Ｐゴシック"/>
            <family val="3"/>
            <charset val="128"/>
          </rPr>
          <t>給油数量を入力してください。</t>
        </r>
      </text>
    </comment>
    <comment ref="M39" authorId="0" shapeId="0" xr:uid="{00000000-0006-0000-3600-000046000000}">
      <text>
        <r>
          <rPr>
            <b/>
            <sz val="9"/>
            <color indexed="81"/>
            <rFont val="ＭＳ Ｐゴシック"/>
            <family val="3"/>
            <charset val="128"/>
          </rPr>
          <t>自動計算されます。</t>
        </r>
      </text>
    </comment>
    <comment ref="A40" authorId="0" shapeId="0" xr:uid="{00000000-0006-0000-3600-000047000000}">
      <text>
        <r>
          <rPr>
            <b/>
            <sz val="9"/>
            <color indexed="81"/>
            <rFont val="ＭＳ Ｐゴシック"/>
            <family val="3"/>
            <charset val="128"/>
          </rPr>
          <t>日付を入力してください。</t>
        </r>
      </text>
    </comment>
    <comment ref="D40" authorId="0" shapeId="0" xr:uid="{00000000-0006-0000-3600-000048000000}">
      <text>
        <r>
          <rPr>
            <b/>
            <sz val="9"/>
            <color indexed="81"/>
            <rFont val="ＭＳ Ｐゴシック"/>
            <family val="3"/>
            <charset val="128"/>
          </rPr>
          <t>自動車登録番号を入力してください。</t>
        </r>
      </text>
    </comment>
    <comment ref="G40" authorId="0" shapeId="0" xr:uid="{00000000-0006-0000-3600-000049000000}">
      <text>
        <r>
          <rPr>
            <b/>
            <sz val="9"/>
            <color indexed="81"/>
            <rFont val="ＭＳ Ｐゴシック"/>
            <family val="3"/>
            <charset val="128"/>
          </rPr>
          <t xml:space="preserve">単価を入力してください。
</t>
        </r>
      </text>
    </comment>
    <comment ref="K40" authorId="0" shapeId="0" xr:uid="{00000000-0006-0000-3600-00004A000000}">
      <text>
        <r>
          <rPr>
            <b/>
            <sz val="9"/>
            <color indexed="81"/>
            <rFont val="ＭＳ Ｐゴシック"/>
            <family val="3"/>
            <charset val="128"/>
          </rPr>
          <t>給油数量を入力してください。</t>
        </r>
      </text>
    </comment>
    <comment ref="M40" authorId="0" shapeId="0" xr:uid="{00000000-0006-0000-3600-00004B000000}">
      <text>
        <r>
          <rPr>
            <b/>
            <sz val="9"/>
            <color indexed="81"/>
            <rFont val="ＭＳ Ｐゴシック"/>
            <family val="3"/>
            <charset val="128"/>
          </rPr>
          <t>自動計算されます。</t>
        </r>
      </text>
    </comment>
    <comment ref="A41" authorId="0" shapeId="0" xr:uid="{00000000-0006-0000-3600-00004C000000}">
      <text>
        <r>
          <rPr>
            <b/>
            <sz val="9"/>
            <color indexed="81"/>
            <rFont val="ＭＳ Ｐゴシック"/>
            <family val="3"/>
            <charset val="128"/>
          </rPr>
          <t>日付を入力してください。</t>
        </r>
      </text>
    </comment>
    <comment ref="D41" authorId="0" shapeId="0" xr:uid="{00000000-0006-0000-3600-00004D000000}">
      <text>
        <r>
          <rPr>
            <b/>
            <sz val="9"/>
            <color indexed="81"/>
            <rFont val="ＭＳ Ｐゴシック"/>
            <family val="3"/>
            <charset val="128"/>
          </rPr>
          <t>自動車登録番号を入力してください。</t>
        </r>
      </text>
    </comment>
    <comment ref="G41" authorId="0" shapeId="0" xr:uid="{00000000-0006-0000-3600-00004E000000}">
      <text>
        <r>
          <rPr>
            <b/>
            <sz val="9"/>
            <color indexed="81"/>
            <rFont val="ＭＳ Ｐゴシック"/>
            <family val="3"/>
            <charset val="128"/>
          </rPr>
          <t xml:space="preserve">単価を入力してください。
</t>
        </r>
      </text>
    </comment>
    <comment ref="K41" authorId="0" shapeId="0" xr:uid="{00000000-0006-0000-3600-00004F000000}">
      <text>
        <r>
          <rPr>
            <b/>
            <sz val="9"/>
            <color indexed="81"/>
            <rFont val="ＭＳ Ｐゴシック"/>
            <family val="3"/>
            <charset val="128"/>
          </rPr>
          <t>給油数量を入力してください。</t>
        </r>
      </text>
    </comment>
    <comment ref="M41" authorId="0" shapeId="0" xr:uid="{00000000-0006-0000-3600-000050000000}">
      <text>
        <r>
          <rPr>
            <b/>
            <sz val="9"/>
            <color indexed="81"/>
            <rFont val="ＭＳ Ｐゴシック"/>
            <family val="3"/>
            <charset val="128"/>
          </rPr>
          <t>自動計算されます。</t>
        </r>
      </text>
    </comment>
    <comment ref="A42" authorId="0" shapeId="0" xr:uid="{00000000-0006-0000-3600-000051000000}">
      <text>
        <r>
          <rPr>
            <b/>
            <sz val="9"/>
            <color indexed="81"/>
            <rFont val="ＭＳ Ｐゴシック"/>
            <family val="3"/>
            <charset val="128"/>
          </rPr>
          <t>日付を入力してください。</t>
        </r>
      </text>
    </comment>
    <comment ref="D42" authorId="0" shapeId="0" xr:uid="{00000000-0006-0000-3600-000052000000}">
      <text>
        <r>
          <rPr>
            <b/>
            <sz val="9"/>
            <color indexed="81"/>
            <rFont val="ＭＳ Ｐゴシック"/>
            <family val="3"/>
            <charset val="128"/>
          </rPr>
          <t>自動車登録番号を入力してください。</t>
        </r>
      </text>
    </comment>
    <comment ref="G42" authorId="0" shapeId="0" xr:uid="{00000000-0006-0000-3600-000053000000}">
      <text>
        <r>
          <rPr>
            <b/>
            <sz val="9"/>
            <color indexed="81"/>
            <rFont val="ＭＳ Ｐゴシック"/>
            <family val="3"/>
            <charset val="128"/>
          </rPr>
          <t xml:space="preserve">単価を入力してください。
</t>
        </r>
      </text>
    </comment>
    <comment ref="K42" authorId="0" shapeId="0" xr:uid="{00000000-0006-0000-3600-000054000000}">
      <text>
        <r>
          <rPr>
            <b/>
            <sz val="9"/>
            <color indexed="81"/>
            <rFont val="ＭＳ Ｐゴシック"/>
            <family val="3"/>
            <charset val="128"/>
          </rPr>
          <t>給油数量を入力してください。</t>
        </r>
      </text>
    </comment>
    <comment ref="M42" authorId="0" shapeId="0" xr:uid="{00000000-0006-0000-3600-000055000000}">
      <text>
        <r>
          <rPr>
            <b/>
            <sz val="9"/>
            <color indexed="81"/>
            <rFont val="ＭＳ Ｐゴシック"/>
            <family val="3"/>
            <charset val="128"/>
          </rPr>
          <t>自動計算されます。</t>
        </r>
      </text>
    </comment>
    <comment ref="A43" authorId="0" shapeId="0" xr:uid="{00000000-0006-0000-3600-000056000000}">
      <text>
        <r>
          <rPr>
            <b/>
            <sz val="9"/>
            <color indexed="81"/>
            <rFont val="ＭＳ Ｐゴシック"/>
            <family val="3"/>
            <charset val="128"/>
          </rPr>
          <t>日付を入力してください。</t>
        </r>
      </text>
    </comment>
    <comment ref="D43" authorId="0" shapeId="0" xr:uid="{00000000-0006-0000-3600-000057000000}">
      <text>
        <r>
          <rPr>
            <b/>
            <sz val="9"/>
            <color indexed="81"/>
            <rFont val="ＭＳ Ｐゴシック"/>
            <family val="3"/>
            <charset val="128"/>
          </rPr>
          <t>自動車登録番号を入力してください。</t>
        </r>
      </text>
    </comment>
    <comment ref="G43" authorId="0" shapeId="0" xr:uid="{00000000-0006-0000-3600-000058000000}">
      <text>
        <r>
          <rPr>
            <b/>
            <sz val="9"/>
            <color indexed="81"/>
            <rFont val="ＭＳ Ｐゴシック"/>
            <family val="3"/>
            <charset val="128"/>
          </rPr>
          <t xml:space="preserve">単価を入力してください。
</t>
        </r>
      </text>
    </comment>
    <comment ref="K43" authorId="0" shapeId="0" xr:uid="{00000000-0006-0000-3600-000059000000}">
      <text>
        <r>
          <rPr>
            <b/>
            <sz val="9"/>
            <color indexed="81"/>
            <rFont val="ＭＳ Ｐゴシック"/>
            <family val="3"/>
            <charset val="128"/>
          </rPr>
          <t>給油数量を入力してください。</t>
        </r>
      </text>
    </comment>
    <comment ref="M43" authorId="0" shapeId="0" xr:uid="{00000000-0006-0000-3600-00005A000000}">
      <text>
        <r>
          <rPr>
            <b/>
            <sz val="9"/>
            <color indexed="81"/>
            <rFont val="ＭＳ Ｐゴシック"/>
            <family val="3"/>
            <charset val="128"/>
          </rPr>
          <t>自動計算されます。</t>
        </r>
      </text>
    </comment>
    <comment ref="A44" authorId="0" shapeId="0" xr:uid="{00000000-0006-0000-3600-00005B000000}">
      <text>
        <r>
          <rPr>
            <b/>
            <sz val="9"/>
            <color indexed="81"/>
            <rFont val="ＭＳ Ｐゴシック"/>
            <family val="3"/>
            <charset val="128"/>
          </rPr>
          <t>日付を入力してください。</t>
        </r>
      </text>
    </comment>
    <comment ref="D44" authorId="0" shapeId="0" xr:uid="{00000000-0006-0000-3600-00005C000000}">
      <text>
        <r>
          <rPr>
            <b/>
            <sz val="9"/>
            <color indexed="81"/>
            <rFont val="ＭＳ Ｐゴシック"/>
            <family val="3"/>
            <charset val="128"/>
          </rPr>
          <t>自動車登録番号を入力してください。</t>
        </r>
      </text>
    </comment>
    <comment ref="G44" authorId="0" shapeId="0" xr:uid="{00000000-0006-0000-3600-00005D000000}">
      <text>
        <r>
          <rPr>
            <b/>
            <sz val="9"/>
            <color indexed="81"/>
            <rFont val="ＭＳ Ｐゴシック"/>
            <family val="3"/>
            <charset val="128"/>
          </rPr>
          <t xml:space="preserve">単価を入力してください。
</t>
        </r>
      </text>
    </comment>
    <comment ref="K44" authorId="0" shapeId="0" xr:uid="{00000000-0006-0000-3600-00005E000000}">
      <text>
        <r>
          <rPr>
            <b/>
            <sz val="9"/>
            <color indexed="81"/>
            <rFont val="ＭＳ Ｐゴシック"/>
            <family val="3"/>
            <charset val="128"/>
          </rPr>
          <t>給油数量を入力してください。</t>
        </r>
      </text>
    </comment>
    <comment ref="M44" authorId="0" shapeId="0" xr:uid="{00000000-0006-0000-3600-00005F000000}">
      <text>
        <r>
          <rPr>
            <b/>
            <sz val="9"/>
            <color indexed="81"/>
            <rFont val="ＭＳ Ｐゴシック"/>
            <family val="3"/>
            <charset val="128"/>
          </rPr>
          <t>自動計算されます。</t>
        </r>
      </text>
    </comment>
    <comment ref="A45" authorId="0" shapeId="0" xr:uid="{00000000-0006-0000-3600-000060000000}">
      <text>
        <r>
          <rPr>
            <b/>
            <sz val="9"/>
            <color indexed="81"/>
            <rFont val="ＭＳ Ｐゴシック"/>
            <family val="3"/>
            <charset val="128"/>
          </rPr>
          <t>日付を入力してください。</t>
        </r>
      </text>
    </comment>
    <comment ref="D45" authorId="0" shapeId="0" xr:uid="{00000000-0006-0000-3600-000061000000}">
      <text>
        <r>
          <rPr>
            <b/>
            <sz val="9"/>
            <color indexed="81"/>
            <rFont val="ＭＳ Ｐゴシック"/>
            <family val="3"/>
            <charset val="128"/>
          </rPr>
          <t>自動車登録番号を入力してください。</t>
        </r>
      </text>
    </comment>
    <comment ref="G45" authorId="0" shapeId="0" xr:uid="{00000000-0006-0000-3600-000062000000}">
      <text>
        <r>
          <rPr>
            <b/>
            <sz val="9"/>
            <color indexed="81"/>
            <rFont val="ＭＳ Ｐゴシック"/>
            <family val="3"/>
            <charset val="128"/>
          </rPr>
          <t xml:space="preserve">単価を入力してください。
</t>
        </r>
      </text>
    </comment>
    <comment ref="K45" authorId="0" shapeId="0" xr:uid="{00000000-0006-0000-3600-000063000000}">
      <text>
        <r>
          <rPr>
            <b/>
            <sz val="9"/>
            <color indexed="81"/>
            <rFont val="ＭＳ Ｐゴシック"/>
            <family val="3"/>
            <charset val="128"/>
          </rPr>
          <t>給油数量を入力してください。</t>
        </r>
      </text>
    </comment>
    <comment ref="M45" authorId="0" shapeId="0" xr:uid="{00000000-0006-0000-3600-000064000000}">
      <text>
        <r>
          <rPr>
            <b/>
            <sz val="9"/>
            <color indexed="81"/>
            <rFont val="ＭＳ Ｐゴシック"/>
            <family val="3"/>
            <charset val="128"/>
          </rPr>
          <t>自動計算されます。</t>
        </r>
      </text>
    </comment>
    <comment ref="A46" authorId="0" shapeId="0" xr:uid="{00000000-0006-0000-3600-000065000000}">
      <text>
        <r>
          <rPr>
            <b/>
            <sz val="9"/>
            <color indexed="81"/>
            <rFont val="ＭＳ Ｐゴシック"/>
            <family val="3"/>
            <charset val="128"/>
          </rPr>
          <t>日付を入力してください。</t>
        </r>
      </text>
    </comment>
    <comment ref="D46" authorId="0" shapeId="0" xr:uid="{00000000-0006-0000-3600-000066000000}">
      <text>
        <r>
          <rPr>
            <b/>
            <sz val="9"/>
            <color indexed="81"/>
            <rFont val="ＭＳ Ｐゴシック"/>
            <family val="3"/>
            <charset val="128"/>
          </rPr>
          <t>自動車登録番号を入力してください。</t>
        </r>
      </text>
    </comment>
    <comment ref="G46" authorId="0" shapeId="0" xr:uid="{00000000-0006-0000-3600-000067000000}">
      <text>
        <r>
          <rPr>
            <b/>
            <sz val="9"/>
            <color indexed="81"/>
            <rFont val="ＭＳ Ｐゴシック"/>
            <family val="3"/>
            <charset val="128"/>
          </rPr>
          <t xml:space="preserve">単価を入力してください。
</t>
        </r>
      </text>
    </comment>
    <comment ref="K46" authorId="0" shapeId="0" xr:uid="{00000000-0006-0000-3600-000068000000}">
      <text>
        <r>
          <rPr>
            <b/>
            <sz val="9"/>
            <color indexed="81"/>
            <rFont val="ＭＳ Ｐゴシック"/>
            <family val="3"/>
            <charset val="128"/>
          </rPr>
          <t>給油数量を入力してください。</t>
        </r>
      </text>
    </comment>
    <comment ref="M46" authorId="0" shapeId="0" xr:uid="{00000000-0006-0000-3600-000069000000}">
      <text>
        <r>
          <rPr>
            <b/>
            <sz val="9"/>
            <color indexed="81"/>
            <rFont val="ＭＳ Ｐゴシック"/>
            <family val="3"/>
            <charset val="128"/>
          </rPr>
          <t>自動計算されます。</t>
        </r>
      </text>
    </comment>
    <comment ref="A47" authorId="0" shapeId="0" xr:uid="{00000000-0006-0000-3600-00006A000000}">
      <text>
        <r>
          <rPr>
            <b/>
            <sz val="9"/>
            <color indexed="81"/>
            <rFont val="ＭＳ Ｐゴシック"/>
            <family val="3"/>
            <charset val="128"/>
          </rPr>
          <t>日付を入力してください。</t>
        </r>
      </text>
    </comment>
    <comment ref="D47" authorId="0" shapeId="0" xr:uid="{00000000-0006-0000-3600-00006B000000}">
      <text>
        <r>
          <rPr>
            <b/>
            <sz val="9"/>
            <color indexed="81"/>
            <rFont val="ＭＳ Ｐゴシック"/>
            <family val="3"/>
            <charset val="128"/>
          </rPr>
          <t>自動車登録番号を入力してください。</t>
        </r>
      </text>
    </comment>
    <comment ref="G47" authorId="0" shapeId="0" xr:uid="{00000000-0006-0000-3600-00006C000000}">
      <text>
        <r>
          <rPr>
            <b/>
            <sz val="9"/>
            <color indexed="81"/>
            <rFont val="ＭＳ Ｐゴシック"/>
            <family val="3"/>
            <charset val="128"/>
          </rPr>
          <t xml:space="preserve">単価を入力してください。
</t>
        </r>
      </text>
    </comment>
    <comment ref="K47" authorId="0" shapeId="0" xr:uid="{00000000-0006-0000-3600-00006D000000}">
      <text>
        <r>
          <rPr>
            <b/>
            <sz val="9"/>
            <color indexed="81"/>
            <rFont val="ＭＳ Ｐゴシック"/>
            <family val="3"/>
            <charset val="128"/>
          </rPr>
          <t>給油数量を入力してください。</t>
        </r>
      </text>
    </comment>
    <comment ref="M47" authorId="0" shapeId="0" xr:uid="{00000000-0006-0000-3600-00006E000000}">
      <text>
        <r>
          <rPr>
            <b/>
            <sz val="9"/>
            <color indexed="81"/>
            <rFont val="ＭＳ Ｐゴシック"/>
            <family val="3"/>
            <charset val="128"/>
          </rPr>
          <t>自動計算されます。</t>
        </r>
      </text>
    </comment>
    <comment ref="M48" authorId="0" shapeId="0" xr:uid="{00000000-0006-0000-3600-00006F000000}">
      <text>
        <r>
          <rPr>
            <b/>
            <sz val="9"/>
            <color indexed="81"/>
            <rFont val="ＭＳ Ｐゴシック"/>
            <family val="3"/>
            <charset val="128"/>
          </rPr>
          <t>自動計算されます。</t>
        </r>
      </text>
    </comment>
    <comment ref="O48" authorId="0" shapeId="0" xr:uid="{00000000-0006-0000-3600-000070000000}">
      <text>
        <r>
          <rPr>
            <b/>
            <sz val="12"/>
            <color indexed="81"/>
            <rFont val="ＭＳ Ｐゴシック"/>
            <family val="3"/>
            <charset val="128"/>
          </rPr>
          <t>確認書に記載された額の合計を入力してください。</t>
        </r>
      </text>
    </comment>
    <comment ref="R48" authorId="0" shapeId="0" xr:uid="{00000000-0006-0000-3600-000071000000}">
      <text>
        <r>
          <rPr>
            <b/>
            <sz val="12"/>
            <color indexed="81"/>
            <rFont val="ＭＳ Ｐゴシック"/>
            <family val="3"/>
            <charset val="128"/>
          </rPr>
          <t>（イ）の計又は（ロ）の計のいずれか少ない方の額が自動表示されます。</t>
        </r>
      </text>
    </comment>
    <comment ref="A67" authorId="0" shapeId="0" xr:uid="{00000000-0006-0000-3600-000072000000}">
      <text>
        <r>
          <rPr>
            <b/>
            <sz val="9"/>
            <color indexed="81"/>
            <rFont val="ＭＳ Ｐゴシック"/>
            <family val="3"/>
            <charset val="128"/>
          </rPr>
          <t>日付を入力してください。</t>
        </r>
      </text>
    </comment>
    <comment ref="D67" authorId="0" shapeId="0" xr:uid="{00000000-0006-0000-3600-000073000000}">
      <text>
        <r>
          <rPr>
            <b/>
            <sz val="9"/>
            <color indexed="81"/>
            <rFont val="ＭＳ Ｐゴシック"/>
            <family val="3"/>
            <charset val="128"/>
          </rPr>
          <t xml:space="preserve">支払った報酬額を御記入くださるようお願いします。
</t>
        </r>
      </text>
    </comment>
    <comment ref="N67" authorId="0" shapeId="0" xr:uid="{00000000-0006-0000-3600-000074000000}">
      <text>
        <r>
          <rPr>
            <b/>
            <sz val="9"/>
            <color indexed="81"/>
            <rFont val="ＭＳ Ｐゴシック"/>
            <family val="3"/>
            <charset val="128"/>
          </rPr>
          <t>（イ）又は（ロ）のいずれか少ない方の額が自動表示されます。</t>
        </r>
      </text>
    </comment>
    <comment ref="A68" authorId="0" shapeId="0" xr:uid="{00000000-0006-0000-3600-000075000000}">
      <text>
        <r>
          <rPr>
            <b/>
            <sz val="9"/>
            <color indexed="81"/>
            <rFont val="ＭＳ Ｐゴシック"/>
            <family val="3"/>
            <charset val="128"/>
          </rPr>
          <t>日付を入力してください。</t>
        </r>
      </text>
    </comment>
    <comment ref="D68" authorId="0" shapeId="0" xr:uid="{00000000-0006-0000-3600-000076000000}">
      <text>
        <r>
          <rPr>
            <b/>
            <sz val="9"/>
            <color indexed="81"/>
            <rFont val="ＭＳ Ｐゴシック"/>
            <family val="3"/>
            <charset val="128"/>
          </rPr>
          <t xml:space="preserve">支払った報酬額を御記入くださるようお願いします。
</t>
        </r>
      </text>
    </comment>
    <comment ref="N68" authorId="0" shapeId="0" xr:uid="{00000000-0006-0000-3600-000077000000}">
      <text>
        <r>
          <rPr>
            <b/>
            <sz val="9"/>
            <color indexed="81"/>
            <rFont val="ＭＳ Ｐゴシック"/>
            <family val="3"/>
            <charset val="128"/>
          </rPr>
          <t>（イ）又は（ロ）のいずれか少ない方の額が自動表示されます。</t>
        </r>
      </text>
    </comment>
    <comment ref="A69" authorId="0" shapeId="0" xr:uid="{00000000-0006-0000-3600-000078000000}">
      <text>
        <r>
          <rPr>
            <b/>
            <sz val="9"/>
            <color indexed="81"/>
            <rFont val="ＭＳ Ｐゴシック"/>
            <family val="3"/>
            <charset val="128"/>
          </rPr>
          <t>日付を入力してください。</t>
        </r>
      </text>
    </comment>
    <comment ref="D69" authorId="0" shapeId="0" xr:uid="{00000000-0006-0000-3600-000079000000}">
      <text>
        <r>
          <rPr>
            <b/>
            <sz val="9"/>
            <color indexed="81"/>
            <rFont val="ＭＳ Ｐゴシック"/>
            <family val="3"/>
            <charset val="128"/>
          </rPr>
          <t xml:space="preserve">支払った報酬額を御記入くださるようお願いします。
</t>
        </r>
      </text>
    </comment>
    <comment ref="N69" authorId="0" shapeId="0" xr:uid="{00000000-0006-0000-3600-00007A000000}">
      <text>
        <r>
          <rPr>
            <b/>
            <sz val="9"/>
            <color indexed="81"/>
            <rFont val="ＭＳ Ｐゴシック"/>
            <family val="3"/>
            <charset val="128"/>
          </rPr>
          <t>（イ）又は（ロ）のいずれか少ない方の額が自動表示されます。</t>
        </r>
      </text>
    </comment>
    <comment ref="A70" authorId="0" shapeId="0" xr:uid="{00000000-0006-0000-3600-00007B000000}">
      <text>
        <r>
          <rPr>
            <b/>
            <sz val="9"/>
            <color indexed="81"/>
            <rFont val="ＭＳ Ｐゴシック"/>
            <family val="3"/>
            <charset val="128"/>
          </rPr>
          <t>日付を入力してください。</t>
        </r>
      </text>
    </comment>
    <comment ref="D70" authorId="0" shapeId="0" xr:uid="{00000000-0006-0000-3600-00007C000000}">
      <text>
        <r>
          <rPr>
            <b/>
            <sz val="9"/>
            <color indexed="81"/>
            <rFont val="ＭＳ Ｐゴシック"/>
            <family val="3"/>
            <charset val="128"/>
          </rPr>
          <t xml:space="preserve">支払った報酬額を御記入くださるようお願いします。
</t>
        </r>
      </text>
    </comment>
    <comment ref="N70" authorId="0" shapeId="0" xr:uid="{00000000-0006-0000-3600-00007D000000}">
      <text>
        <r>
          <rPr>
            <b/>
            <sz val="9"/>
            <color indexed="81"/>
            <rFont val="ＭＳ Ｐゴシック"/>
            <family val="3"/>
            <charset val="128"/>
          </rPr>
          <t>（イ）又は（ロ）のいずれか少ない方の額が自動表示されます。</t>
        </r>
      </text>
    </comment>
    <comment ref="A71" authorId="0" shapeId="0" xr:uid="{00000000-0006-0000-3600-00007E000000}">
      <text>
        <r>
          <rPr>
            <b/>
            <sz val="9"/>
            <color indexed="81"/>
            <rFont val="ＭＳ Ｐゴシック"/>
            <family val="3"/>
            <charset val="128"/>
          </rPr>
          <t>日付を入力してください。</t>
        </r>
      </text>
    </comment>
    <comment ref="D71" authorId="0" shapeId="0" xr:uid="{00000000-0006-0000-3600-00007F000000}">
      <text>
        <r>
          <rPr>
            <b/>
            <sz val="9"/>
            <color indexed="81"/>
            <rFont val="ＭＳ Ｐゴシック"/>
            <family val="3"/>
            <charset val="128"/>
          </rPr>
          <t xml:space="preserve">支払った報酬額を御記入くださるようお願いします。
</t>
        </r>
      </text>
    </comment>
    <comment ref="N71" authorId="0" shapeId="0" xr:uid="{00000000-0006-0000-3600-000080000000}">
      <text>
        <r>
          <rPr>
            <b/>
            <sz val="9"/>
            <color indexed="81"/>
            <rFont val="ＭＳ Ｐゴシック"/>
            <family val="3"/>
            <charset val="128"/>
          </rPr>
          <t>（イ）又は（ロ）のいずれか少ない方の額が自動表示されます。</t>
        </r>
      </text>
    </comment>
    <comment ref="A72" authorId="0" shapeId="0" xr:uid="{00000000-0006-0000-3600-000081000000}">
      <text>
        <r>
          <rPr>
            <b/>
            <sz val="9"/>
            <color indexed="81"/>
            <rFont val="ＭＳ Ｐゴシック"/>
            <family val="3"/>
            <charset val="128"/>
          </rPr>
          <t>日付を入力してください。</t>
        </r>
      </text>
    </comment>
    <comment ref="D72" authorId="0" shapeId="0" xr:uid="{00000000-0006-0000-3600-000082000000}">
      <text>
        <r>
          <rPr>
            <b/>
            <sz val="9"/>
            <color indexed="81"/>
            <rFont val="ＭＳ Ｐゴシック"/>
            <family val="3"/>
            <charset val="128"/>
          </rPr>
          <t xml:space="preserve">支払った報酬額を御記入くださるようお願いします。
</t>
        </r>
      </text>
    </comment>
    <comment ref="N72" authorId="0" shapeId="0" xr:uid="{00000000-0006-0000-3600-000083000000}">
      <text>
        <r>
          <rPr>
            <b/>
            <sz val="9"/>
            <color indexed="81"/>
            <rFont val="ＭＳ Ｐゴシック"/>
            <family val="3"/>
            <charset val="128"/>
          </rPr>
          <t>（イ）又は（ロ）のいずれか少ない方の額が自動表示されます。</t>
        </r>
      </text>
    </comment>
    <comment ref="A73" authorId="0" shapeId="0" xr:uid="{00000000-0006-0000-3600-000084000000}">
      <text>
        <r>
          <rPr>
            <b/>
            <sz val="9"/>
            <color indexed="81"/>
            <rFont val="ＭＳ Ｐゴシック"/>
            <family val="3"/>
            <charset val="128"/>
          </rPr>
          <t>日付を入力してください。</t>
        </r>
      </text>
    </comment>
    <comment ref="D73" authorId="0" shapeId="0" xr:uid="{00000000-0006-0000-3600-000085000000}">
      <text>
        <r>
          <rPr>
            <b/>
            <sz val="9"/>
            <color indexed="81"/>
            <rFont val="ＭＳ Ｐゴシック"/>
            <family val="3"/>
            <charset val="128"/>
          </rPr>
          <t xml:space="preserve">支払った報酬額を御記入くださるようお願いします。
</t>
        </r>
      </text>
    </comment>
    <comment ref="N73" authorId="0" shapeId="0" xr:uid="{00000000-0006-0000-3600-000086000000}">
      <text>
        <r>
          <rPr>
            <b/>
            <sz val="9"/>
            <color indexed="81"/>
            <rFont val="ＭＳ Ｐゴシック"/>
            <family val="3"/>
            <charset val="128"/>
          </rPr>
          <t>（イ）又は（ロ）のいずれか少ない方の額が自動表示されます。</t>
        </r>
      </text>
    </comment>
    <comment ref="A74" authorId="0" shapeId="0" xr:uid="{00000000-0006-0000-3600-000087000000}">
      <text>
        <r>
          <rPr>
            <b/>
            <sz val="9"/>
            <color indexed="81"/>
            <rFont val="ＭＳ Ｐゴシック"/>
            <family val="3"/>
            <charset val="128"/>
          </rPr>
          <t>日付を入力してください。</t>
        </r>
      </text>
    </comment>
    <comment ref="D74" authorId="0" shapeId="0" xr:uid="{00000000-0006-0000-3600-000088000000}">
      <text>
        <r>
          <rPr>
            <b/>
            <sz val="9"/>
            <color indexed="81"/>
            <rFont val="ＭＳ Ｐゴシック"/>
            <family val="3"/>
            <charset val="128"/>
          </rPr>
          <t xml:space="preserve">支払った報酬額を御記入くださるようお願いします。
</t>
        </r>
      </text>
    </comment>
    <comment ref="N74" authorId="0" shapeId="0" xr:uid="{00000000-0006-0000-3600-000089000000}">
      <text>
        <r>
          <rPr>
            <b/>
            <sz val="9"/>
            <color indexed="81"/>
            <rFont val="ＭＳ Ｐゴシック"/>
            <family val="3"/>
            <charset val="128"/>
          </rPr>
          <t>（イ）又は（ロ）のいずれか少ない方の額が自動表示されます。</t>
        </r>
      </text>
    </comment>
    <comment ref="A75" authorId="0" shapeId="0" xr:uid="{00000000-0006-0000-3600-00008A000000}">
      <text>
        <r>
          <rPr>
            <b/>
            <sz val="9"/>
            <color indexed="81"/>
            <rFont val="ＭＳ Ｐゴシック"/>
            <family val="3"/>
            <charset val="128"/>
          </rPr>
          <t>日付を入力してください。</t>
        </r>
      </text>
    </comment>
    <comment ref="D75" authorId="0" shapeId="0" xr:uid="{00000000-0006-0000-3600-00008B000000}">
      <text>
        <r>
          <rPr>
            <b/>
            <sz val="9"/>
            <color indexed="81"/>
            <rFont val="ＭＳ Ｐゴシック"/>
            <family val="3"/>
            <charset val="128"/>
          </rPr>
          <t xml:space="preserve">支払った報酬額を御記入くださるようお願いします。
</t>
        </r>
      </text>
    </comment>
    <comment ref="N75" authorId="0" shapeId="0" xr:uid="{00000000-0006-0000-3600-00008C000000}">
      <text>
        <r>
          <rPr>
            <b/>
            <sz val="9"/>
            <color indexed="81"/>
            <rFont val="ＭＳ Ｐゴシック"/>
            <family val="3"/>
            <charset val="128"/>
          </rPr>
          <t>（イ）又は（ロ）のいずれか少ない方の額が自動表示されます。</t>
        </r>
      </text>
    </comment>
    <comment ref="A76" authorId="0" shapeId="0" xr:uid="{00000000-0006-0000-3600-00008D000000}">
      <text>
        <r>
          <rPr>
            <b/>
            <sz val="9"/>
            <color indexed="81"/>
            <rFont val="ＭＳ Ｐゴシック"/>
            <family val="3"/>
            <charset val="128"/>
          </rPr>
          <t>日付を入力してください。</t>
        </r>
      </text>
    </comment>
    <comment ref="D76" authorId="0" shapeId="0" xr:uid="{00000000-0006-0000-3600-00008E000000}">
      <text>
        <r>
          <rPr>
            <b/>
            <sz val="9"/>
            <color indexed="81"/>
            <rFont val="ＭＳ Ｐゴシック"/>
            <family val="3"/>
            <charset val="128"/>
          </rPr>
          <t xml:space="preserve">支払った報酬額を御記入くださるようお願いします。
</t>
        </r>
      </text>
    </comment>
    <comment ref="N76" authorId="0" shapeId="0" xr:uid="{00000000-0006-0000-3600-00008F000000}">
      <text>
        <r>
          <rPr>
            <b/>
            <sz val="9"/>
            <color indexed="81"/>
            <rFont val="ＭＳ Ｐゴシック"/>
            <family val="3"/>
            <charset val="128"/>
          </rPr>
          <t>（イ）又は（ロ）のいずれか少ない方の額が自動表示されます。</t>
        </r>
      </text>
    </comment>
    <comment ref="A77" authorId="0" shapeId="0" xr:uid="{00000000-0006-0000-3600-000090000000}">
      <text>
        <r>
          <rPr>
            <b/>
            <sz val="9"/>
            <color indexed="81"/>
            <rFont val="ＭＳ Ｐゴシック"/>
            <family val="3"/>
            <charset val="128"/>
          </rPr>
          <t>日付を入力してください。</t>
        </r>
      </text>
    </comment>
    <comment ref="D77" authorId="0" shapeId="0" xr:uid="{00000000-0006-0000-3600-000091000000}">
      <text>
        <r>
          <rPr>
            <b/>
            <sz val="9"/>
            <color indexed="81"/>
            <rFont val="ＭＳ Ｐゴシック"/>
            <family val="3"/>
            <charset val="128"/>
          </rPr>
          <t xml:space="preserve">支払った報酬額を御記入くださるようお願いします。
</t>
        </r>
      </text>
    </comment>
    <comment ref="N77" authorId="0" shapeId="0" xr:uid="{00000000-0006-0000-3600-000092000000}">
      <text>
        <r>
          <rPr>
            <b/>
            <sz val="9"/>
            <color indexed="81"/>
            <rFont val="ＭＳ Ｐゴシック"/>
            <family val="3"/>
            <charset val="128"/>
          </rPr>
          <t>（イ）又は（ロ）のいずれか少ない方の額が自動表示されます。</t>
        </r>
      </text>
    </comment>
    <comment ref="A78" authorId="0" shapeId="0" xr:uid="{00000000-0006-0000-3600-000093000000}">
      <text>
        <r>
          <rPr>
            <b/>
            <sz val="9"/>
            <color indexed="81"/>
            <rFont val="ＭＳ Ｐゴシック"/>
            <family val="3"/>
            <charset val="128"/>
          </rPr>
          <t>日付を入力してください。</t>
        </r>
      </text>
    </comment>
    <comment ref="D78" authorId="0" shapeId="0" xr:uid="{00000000-0006-0000-3600-000094000000}">
      <text>
        <r>
          <rPr>
            <b/>
            <sz val="9"/>
            <color indexed="81"/>
            <rFont val="ＭＳ Ｐゴシック"/>
            <family val="3"/>
            <charset val="128"/>
          </rPr>
          <t xml:space="preserve">支払った報酬額を御記入くださるようお願いします。
</t>
        </r>
      </text>
    </comment>
    <comment ref="N78" authorId="0" shapeId="0" xr:uid="{00000000-0006-0000-3600-000095000000}">
      <text>
        <r>
          <rPr>
            <b/>
            <sz val="9"/>
            <color indexed="81"/>
            <rFont val="ＭＳ Ｐゴシック"/>
            <family val="3"/>
            <charset val="128"/>
          </rPr>
          <t>（イ）又は（ロ）のいずれか少ない方の額が自動表示されます。</t>
        </r>
      </text>
    </comment>
    <comment ref="A79" authorId="0" shapeId="0" xr:uid="{00000000-0006-0000-3600-000096000000}">
      <text>
        <r>
          <rPr>
            <b/>
            <sz val="9"/>
            <color indexed="81"/>
            <rFont val="ＭＳ Ｐゴシック"/>
            <family val="3"/>
            <charset val="128"/>
          </rPr>
          <t>日付を入力してください。</t>
        </r>
      </text>
    </comment>
    <comment ref="D79" authorId="0" shapeId="0" xr:uid="{00000000-0006-0000-3600-000097000000}">
      <text>
        <r>
          <rPr>
            <b/>
            <sz val="9"/>
            <color indexed="81"/>
            <rFont val="ＭＳ Ｐゴシック"/>
            <family val="3"/>
            <charset val="128"/>
          </rPr>
          <t xml:space="preserve">支払った報酬額を御記入くださるようお願いします。
</t>
        </r>
      </text>
    </comment>
    <comment ref="N79" authorId="0" shapeId="0" xr:uid="{00000000-0006-0000-3600-000098000000}">
      <text>
        <r>
          <rPr>
            <b/>
            <sz val="9"/>
            <color indexed="81"/>
            <rFont val="ＭＳ Ｐゴシック"/>
            <family val="3"/>
            <charset val="128"/>
          </rPr>
          <t>（イ）又は（ロ）のいずれか少ない方の額が自動表示されます。</t>
        </r>
      </text>
    </comment>
    <comment ref="N80" authorId="0" shapeId="0" xr:uid="{00000000-0006-0000-3600-000099000000}">
      <text>
        <r>
          <rPr>
            <b/>
            <sz val="9"/>
            <color indexed="81"/>
            <rFont val="ＭＳ Ｐゴシック"/>
            <family val="3"/>
            <charset val="128"/>
          </rPr>
          <t>合計額が自動表示されます。</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P5" authorId="0" shapeId="0" xr:uid="{00000000-0006-0000-3700-000001000000}">
      <text>
        <r>
          <rPr>
            <b/>
            <sz val="9"/>
            <color indexed="81"/>
            <rFont val="ＭＳ Ｐゴシック"/>
            <family val="3"/>
            <charset val="128"/>
          </rPr>
          <t>申請年月日を記入してください。</t>
        </r>
      </text>
    </comment>
    <comment ref="K9" authorId="1" shapeId="0" xr:uid="{00000000-0006-0000-37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19" authorId="0" shapeId="0" xr:uid="{00000000-0006-0000-3700-000003000000}">
      <text>
        <r>
          <rPr>
            <b/>
            <sz val="12"/>
            <color indexed="81"/>
            <rFont val="ＭＳ Ｐゴシック"/>
            <family val="3"/>
            <charset val="128"/>
          </rPr>
          <t>契約年月日を記載してください。</t>
        </r>
        <r>
          <rPr>
            <sz val="12"/>
            <color indexed="81"/>
            <rFont val="ＭＳ Ｐゴシック"/>
            <family val="3"/>
            <charset val="128"/>
          </rPr>
          <t xml:space="preserve">
</t>
        </r>
      </text>
    </comment>
    <comment ref="O25" authorId="0" shapeId="0" xr:uid="{00000000-0006-0000-3700-000004000000}">
      <text>
        <r>
          <rPr>
            <b/>
            <sz val="9"/>
            <color indexed="81"/>
            <rFont val="ＭＳ Ｐゴシック"/>
            <family val="3"/>
            <charset val="128"/>
          </rPr>
          <t>もれなく入力してください。</t>
        </r>
      </text>
    </comment>
    <comment ref="B28" authorId="0" shapeId="0" xr:uid="{00000000-0006-0000-3700-000005000000}">
      <text>
        <r>
          <rPr>
            <b/>
            <sz val="9"/>
            <color indexed="81"/>
            <rFont val="ＭＳ Ｐゴシック"/>
            <family val="3"/>
            <charset val="128"/>
          </rPr>
          <t>入力してください。</t>
        </r>
      </text>
    </comment>
    <comment ref="E31" authorId="0" shapeId="0" xr:uid="{00000000-0006-0000-3700-000006000000}">
      <text>
        <r>
          <rPr>
            <b/>
            <sz val="9"/>
            <color indexed="81"/>
            <rFont val="ＭＳ Ｐゴシック"/>
            <family val="3"/>
            <charset val="128"/>
          </rPr>
          <t>確認申請金額を記入してください。</t>
        </r>
      </text>
    </comment>
    <comment ref="F34" authorId="0" shapeId="0" xr:uid="{00000000-0006-0000-3700-000007000000}">
      <text>
        <r>
          <rPr>
            <b/>
            <sz val="9"/>
            <color indexed="81"/>
            <rFont val="ＭＳ Ｐゴシック"/>
            <family val="3"/>
            <charset val="128"/>
          </rPr>
          <t>入力してください。</t>
        </r>
      </text>
    </comment>
    <comment ref="J34" authorId="0" shapeId="0" xr:uid="{00000000-0006-0000-3700-000008000000}">
      <text>
        <r>
          <rPr>
            <b/>
            <sz val="9"/>
            <color indexed="81"/>
            <rFont val="ＭＳ Ｐゴシック"/>
            <family val="3"/>
            <charset val="128"/>
          </rPr>
          <t>入力してください。</t>
        </r>
      </text>
    </comment>
    <comment ref="F35" authorId="0" shapeId="0" xr:uid="{00000000-0006-0000-3700-000009000000}">
      <text>
        <r>
          <rPr>
            <b/>
            <sz val="9"/>
            <color indexed="81"/>
            <rFont val="ＭＳ Ｐゴシック"/>
            <family val="3"/>
            <charset val="128"/>
          </rPr>
          <t>入力してください。</t>
        </r>
      </text>
    </comment>
    <comment ref="J35" authorId="0" shapeId="0" xr:uid="{00000000-0006-0000-3700-00000A000000}">
      <text>
        <r>
          <rPr>
            <b/>
            <sz val="9"/>
            <color indexed="81"/>
            <rFont val="ＭＳ Ｐゴシック"/>
            <family val="3"/>
            <charset val="128"/>
          </rPr>
          <t>入力してください。</t>
        </r>
      </text>
    </comment>
    <comment ref="F36" authorId="0" shapeId="0" xr:uid="{00000000-0006-0000-3700-00000B000000}">
      <text>
        <r>
          <rPr>
            <b/>
            <sz val="9"/>
            <color indexed="81"/>
            <rFont val="ＭＳ Ｐゴシック"/>
            <family val="3"/>
            <charset val="128"/>
          </rPr>
          <t>入力してください。</t>
        </r>
      </text>
    </comment>
    <comment ref="J36" authorId="0" shapeId="0" xr:uid="{00000000-0006-0000-3700-00000C000000}">
      <text>
        <r>
          <rPr>
            <b/>
            <sz val="9"/>
            <color indexed="81"/>
            <rFont val="ＭＳ Ｐゴシック"/>
            <family val="3"/>
            <charset val="128"/>
          </rPr>
          <t>入力してください。</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FJ-USER</author>
    <author>user</author>
  </authors>
  <commentList>
    <comment ref="M22" authorId="0" shapeId="0" xr:uid="{00000000-0006-0000-38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O30" authorId="1" shapeId="0" xr:uid="{00000000-0006-0000-3800-000002000000}">
      <text>
        <r>
          <rPr>
            <b/>
            <sz val="9"/>
            <color indexed="81"/>
            <rFont val="ＭＳ Ｐゴシック"/>
            <family val="3"/>
            <charset val="128"/>
          </rPr>
          <t>各候補者において入力してください。</t>
        </r>
      </text>
    </comment>
    <comment ref="F33" authorId="1" shapeId="0" xr:uid="{00000000-0006-0000-3800-000003000000}">
      <text>
        <r>
          <rPr>
            <b/>
            <sz val="9"/>
            <color indexed="81"/>
            <rFont val="ＭＳ Ｐゴシック"/>
            <family val="3"/>
            <charset val="128"/>
          </rPr>
          <t>候補者において金額を入力してください。</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B7" authorId="0" shapeId="0" xr:uid="{00000000-0006-0000-3900-000001000000}">
      <text>
        <r>
          <rPr>
            <b/>
            <sz val="12"/>
            <color indexed="81"/>
            <rFont val="ＭＳ Ｐゴシック"/>
            <family val="3"/>
            <charset val="128"/>
          </rPr>
          <t>証明年月日を入力してください。</t>
        </r>
        <r>
          <rPr>
            <sz val="12"/>
            <color indexed="81"/>
            <rFont val="ＭＳ Ｐゴシック"/>
            <family val="3"/>
            <charset val="128"/>
          </rPr>
          <t xml:space="preserve">
</t>
        </r>
      </text>
    </comment>
    <comment ref="K9" authorId="1" shapeId="0" xr:uid="{00000000-0006-0000-39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15" authorId="0" shapeId="0" xr:uid="{00000000-0006-0000-3900-000003000000}">
      <text>
        <r>
          <rPr>
            <b/>
            <sz val="9"/>
            <color indexed="81"/>
            <rFont val="ＭＳ Ｐゴシック"/>
            <family val="3"/>
            <charset val="128"/>
          </rPr>
          <t>入力してください。</t>
        </r>
      </text>
    </comment>
    <comment ref="A19" authorId="0" shapeId="0" xr:uid="{00000000-0006-0000-3900-000004000000}">
      <text>
        <r>
          <rPr>
            <b/>
            <sz val="9"/>
            <color indexed="81"/>
            <rFont val="ＭＳ Ｐゴシック"/>
            <family val="3"/>
            <charset val="128"/>
          </rPr>
          <t>燃料供給年月日を入力してください。</t>
        </r>
      </text>
    </comment>
    <comment ref="E19" authorId="0" shapeId="0" xr:uid="{00000000-0006-0000-3900-000005000000}">
      <text>
        <r>
          <rPr>
            <b/>
            <sz val="9"/>
            <color indexed="81"/>
            <rFont val="ＭＳ Ｐゴシック"/>
            <family val="3"/>
            <charset val="128"/>
          </rPr>
          <t>自動車登録番号を入力してください。</t>
        </r>
      </text>
    </comment>
    <comment ref="I19" authorId="0" shapeId="0" xr:uid="{00000000-0006-0000-3900-000006000000}">
      <text>
        <r>
          <rPr>
            <b/>
            <sz val="9"/>
            <color indexed="81"/>
            <rFont val="ＭＳ Ｐゴシック"/>
            <family val="3"/>
            <charset val="128"/>
          </rPr>
          <t>燃料供給量を入力してください。</t>
        </r>
      </text>
    </comment>
    <comment ref="L19" authorId="0" shapeId="0" xr:uid="{00000000-0006-0000-3900-000007000000}">
      <text>
        <r>
          <rPr>
            <b/>
            <sz val="9"/>
            <color indexed="81"/>
            <rFont val="ＭＳ Ｐゴシック"/>
            <family val="3"/>
            <charset val="128"/>
          </rPr>
          <t>燃料供給金額を入力してください。</t>
        </r>
      </text>
    </comment>
    <comment ref="A20" authorId="0" shapeId="0" xr:uid="{00000000-0006-0000-3900-000008000000}">
      <text>
        <r>
          <rPr>
            <b/>
            <sz val="9"/>
            <color indexed="81"/>
            <rFont val="ＭＳ Ｐゴシック"/>
            <family val="3"/>
            <charset val="128"/>
          </rPr>
          <t>燃料供給年月日を入力してください。</t>
        </r>
      </text>
    </comment>
    <comment ref="E20" authorId="0" shapeId="0" xr:uid="{00000000-0006-0000-3900-000009000000}">
      <text>
        <r>
          <rPr>
            <b/>
            <sz val="9"/>
            <color indexed="81"/>
            <rFont val="ＭＳ Ｐゴシック"/>
            <family val="3"/>
            <charset val="128"/>
          </rPr>
          <t>自動車登録番号を入力してください。</t>
        </r>
      </text>
    </comment>
    <comment ref="I20" authorId="0" shapeId="0" xr:uid="{00000000-0006-0000-3900-00000A000000}">
      <text>
        <r>
          <rPr>
            <b/>
            <sz val="9"/>
            <color indexed="81"/>
            <rFont val="ＭＳ Ｐゴシック"/>
            <family val="3"/>
            <charset val="128"/>
          </rPr>
          <t>燃料供給量を入力してください。</t>
        </r>
      </text>
    </comment>
    <comment ref="L20" authorId="0" shapeId="0" xr:uid="{00000000-0006-0000-3900-00000B000000}">
      <text>
        <r>
          <rPr>
            <b/>
            <sz val="9"/>
            <color indexed="81"/>
            <rFont val="ＭＳ Ｐゴシック"/>
            <family val="3"/>
            <charset val="128"/>
          </rPr>
          <t>燃料供給金額を入力してください。</t>
        </r>
      </text>
    </comment>
    <comment ref="A21" authorId="0" shapeId="0" xr:uid="{00000000-0006-0000-3900-00000C000000}">
      <text>
        <r>
          <rPr>
            <b/>
            <sz val="9"/>
            <color indexed="81"/>
            <rFont val="ＭＳ Ｐゴシック"/>
            <family val="3"/>
            <charset val="128"/>
          </rPr>
          <t>燃料供給年月日を入力してください。</t>
        </r>
      </text>
    </comment>
    <comment ref="E21" authorId="0" shapeId="0" xr:uid="{00000000-0006-0000-3900-00000D000000}">
      <text>
        <r>
          <rPr>
            <b/>
            <sz val="9"/>
            <color indexed="81"/>
            <rFont val="ＭＳ Ｐゴシック"/>
            <family val="3"/>
            <charset val="128"/>
          </rPr>
          <t>自動車登録番号を入力してください。</t>
        </r>
      </text>
    </comment>
    <comment ref="I21" authorId="0" shapeId="0" xr:uid="{00000000-0006-0000-3900-00000E000000}">
      <text>
        <r>
          <rPr>
            <b/>
            <sz val="9"/>
            <color indexed="81"/>
            <rFont val="ＭＳ Ｐゴシック"/>
            <family val="3"/>
            <charset val="128"/>
          </rPr>
          <t>燃料供給量を入力してください。</t>
        </r>
      </text>
    </comment>
    <comment ref="L21" authorId="0" shapeId="0" xr:uid="{00000000-0006-0000-3900-00000F000000}">
      <text>
        <r>
          <rPr>
            <b/>
            <sz val="9"/>
            <color indexed="81"/>
            <rFont val="ＭＳ Ｐゴシック"/>
            <family val="3"/>
            <charset val="128"/>
          </rPr>
          <t>燃料供給金額を入力してください。</t>
        </r>
      </text>
    </comment>
    <comment ref="A22" authorId="0" shapeId="0" xr:uid="{00000000-0006-0000-3900-000010000000}">
      <text>
        <r>
          <rPr>
            <b/>
            <sz val="9"/>
            <color indexed="81"/>
            <rFont val="ＭＳ Ｐゴシック"/>
            <family val="3"/>
            <charset val="128"/>
          </rPr>
          <t>燃料供給年月日を入力してください。</t>
        </r>
      </text>
    </comment>
    <comment ref="E22" authorId="0" shapeId="0" xr:uid="{00000000-0006-0000-3900-000011000000}">
      <text>
        <r>
          <rPr>
            <b/>
            <sz val="9"/>
            <color indexed="81"/>
            <rFont val="ＭＳ Ｐゴシック"/>
            <family val="3"/>
            <charset val="128"/>
          </rPr>
          <t>自動車登録番号を入力してください。</t>
        </r>
      </text>
    </comment>
    <comment ref="I22" authorId="0" shapeId="0" xr:uid="{00000000-0006-0000-3900-000012000000}">
      <text>
        <r>
          <rPr>
            <b/>
            <sz val="9"/>
            <color indexed="81"/>
            <rFont val="ＭＳ Ｐゴシック"/>
            <family val="3"/>
            <charset val="128"/>
          </rPr>
          <t>燃料供給量を入力してください。</t>
        </r>
      </text>
    </comment>
    <comment ref="L22" authorId="0" shapeId="0" xr:uid="{00000000-0006-0000-3900-000013000000}">
      <text>
        <r>
          <rPr>
            <b/>
            <sz val="9"/>
            <color indexed="81"/>
            <rFont val="ＭＳ Ｐゴシック"/>
            <family val="3"/>
            <charset val="128"/>
          </rPr>
          <t>燃料供給金額を入力してください。</t>
        </r>
      </text>
    </comment>
    <comment ref="A23" authorId="0" shapeId="0" xr:uid="{00000000-0006-0000-3900-000014000000}">
      <text>
        <r>
          <rPr>
            <b/>
            <sz val="9"/>
            <color indexed="81"/>
            <rFont val="ＭＳ Ｐゴシック"/>
            <family val="3"/>
            <charset val="128"/>
          </rPr>
          <t>燃料供給年月日を入力してください。</t>
        </r>
      </text>
    </comment>
    <comment ref="E23" authorId="0" shapeId="0" xr:uid="{00000000-0006-0000-3900-000015000000}">
      <text>
        <r>
          <rPr>
            <b/>
            <sz val="9"/>
            <color indexed="81"/>
            <rFont val="ＭＳ Ｐゴシック"/>
            <family val="3"/>
            <charset val="128"/>
          </rPr>
          <t>自動車登録番号を入力してください。</t>
        </r>
      </text>
    </comment>
    <comment ref="I23" authorId="0" shapeId="0" xr:uid="{00000000-0006-0000-3900-000016000000}">
      <text>
        <r>
          <rPr>
            <b/>
            <sz val="9"/>
            <color indexed="81"/>
            <rFont val="ＭＳ Ｐゴシック"/>
            <family val="3"/>
            <charset val="128"/>
          </rPr>
          <t>燃料供給量を入力してください。</t>
        </r>
      </text>
    </comment>
    <comment ref="L23" authorId="0" shapeId="0" xr:uid="{00000000-0006-0000-3900-000017000000}">
      <text>
        <r>
          <rPr>
            <b/>
            <sz val="9"/>
            <color indexed="81"/>
            <rFont val="ＭＳ Ｐゴシック"/>
            <family val="3"/>
            <charset val="128"/>
          </rPr>
          <t>燃料供給金額を入力してください。</t>
        </r>
      </text>
    </comment>
    <comment ref="A24" authorId="0" shapeId="0" xr:uid="{00000000-0006-0000-3900-000018000000}">
      <text>
        <r>
          <rPr>
            <b/>
            <sz val="9"/>
            <color indexed="81"/>
            <rFont val="ＭＳ Ｐゴシック"/>
            <family val="3"/>
            <charset val="128"/>
          </rPr>
          <t>燃料供給年月日を入力してください。</t>
        </r>
      </text>
    </comment>
    <comment ref="E24" authorId="0" shapeId="0" xr:uid="{00000000-0006-0000-3900-000019000000}">
      <text>
        <r>
          <rPr>
            <b/>
            <sz val="9"/>
            <color indexed="81"/>
            <rFont val="ＭＳ Ｐゴシック"/>
            <family val="3"/>
            <charset val="128"/>
          </rPr>
          <t>自動車登録番号を入力してください。</t>
        </r>
      </text>
    </comment>
    <comment ref="I24" authorId="0" shapeId="0" xr:uid="{00000000-0006-0000-3900-00001A000000}">
      <text>
        <r>
          <rPr>
            <b/>
            <sz val="9"/>
            <color indexed="81"/>
            <rFont val="ＭＳ Ｐゴシック"/>
            <family val="3"/>
            <charset val="128"/>
          </rPr>
          <t>燃料供給量を入力してください。</t>
        </r>
      </text>
    </comment>
    <comment ref="L24" authorId="0" shapeId="0" xr:uid="{00000000-0006-0000-3900-00001B000000}">
      <text>
        <r>
          <rPr>
            <b/>
            <sz val="9"/>
            <color indexed="81"/>
            <rFont val="ＭＳ Ｐゴシック"/>
            <family val="3"/>
            <charset val="128"/>
          </rPr>
          <t>燃料供給金額を入力してください。</t>
        </r>
      </text>
    </comment>
    <comment ref="A25" authorId="0" shapeId="0" xr:uid="{00000000-0006-0000-3900-00001C000000}">
      <text>
        <r>
          <rPr>
            <b/>
            <sz val="9"/>
            <color indexed="81"/>
            <rFont val="ＭＳ Ｐゴシック"/>
            <family val="3"/>
            <charset val="128"/>
          </rPr>
          <t>燃料供給年月日を入力してください。</t>
        </r>
      </text>
    </comment>
    <comment ref="E25" authorId="0" shapeId="0" xr:uid="{00000000-0006-0000-3900-00001D000000}">
      <text>
        <r>
          <rPr>
            <b/>
            <sz val="9"/>
            <color indexed="81"/>
            <rFont val="ＭＳ Ｐゴシック"/>
            <family val="3"/>
            <charset val="128"/>
          </rPr>
          <t>自動車登録番号を入力してください。</t>
        </r>
      </text>
    </comment>
    <comment ref="I25" authorId="0" shapeId="0" xr:uid="{00000000-0006-0000-3900-00001E000000}">
      <text>
        <r>
          <rPr>
            <b/>
            <sz val="9"/>
            <color indexed="81"/>
            <rFont val="ＭＳ Ｐゴシック"/>
            <family val="3"/>
            <charset val="128"/>
          </rPr>
          <t>燃料供給量を入力してください。</t>
        </r>
      </text>
    </comment>
    <comment ref="L25" authorId="0" shapeId="0" xr:uid="{00000000-0006-0000-3900-00001F000000}">
      <text>
        <r>
          <rPr>
            <b/>
            <sz val="9"/>
            <color indexed="81"/>
            <rFont val="ＭＳ Ｐゴシック"/>
            <family val="3"/>
            <charset val="128"/>
          </rPr>
          <t>燃料供給金額を入力してください。</t>
        </r>
      </text>
    </comment>
    <comment ref="A26" authorId="0" shapeId="0" xr:uid="{00000000-0006-0000-3900-000020000000}">
      <text>
        <r>
          <rPr>
            <b/>
            <sz val="9"/>
            <color indexed="81"/>
            <rFont val="ＭＳ Ｐゴシック"/>
            <family val="3"/>
            <charset val="128"/>
          </rPr>
          <t>燃料供給年月日を入力してください。</t>
        </r>
      </text>
    </comment>
    <comment ref="E26" authorId="0" shapeId="0" xr:uid="{00000000-0006-0000-3900-000021000000}">
      <text>
        <r>
          <rPr>
            <b/>
            <sz val="9"/>
            <color indexed="81"/>
            <rFont val="ＭＳ Ｐゴシック"/>
            <family val="3"/>
            <charset val="128"/>
          </rPr>
          <t>自動車登録番号を入力してください。</t>
        </r>
      </text>
    </comment>
    <comment ref="I26" authorId="0" shapeId="0" xr:uid="{00000000-0006-0000-3900-000022000000}">
      <text>
        <r>
          <rPr>
            <b/>
            <sz val="9"/>
            <color indexed="81"/>
            <rFont val="ＭＳ Ｐゴシック"/>
            <family val="3"/>
            <charset val="128"/>
          </rPr>
          <t>燃料供給量を入力してください。</t>
        </r>
      </text>
    </comment>
    <comment ref="L26" authorId="0" shapeId="0" xr:uid="{00000000-0006-0000-3900-000023000000}">
      <text>
        <r>
          <rPr>
            <b/>
            <sz val="9"/>
            <color indexed="81"/>
            <rFont val="ＭＳ Ｐゴシック"/>
            <family val="3"/>
            <charset val="128"/>
          </rPr>
          <t>燃料供給金額を入力してください。</t>
        </r>
      </text>
    </comment>
    <comment ref="A27" authorId="0" shapeId="0" xr:uid="{00000000-0006-0000-3900-000024000000}">
      <text>
        <r>
          <rPr>
            <b/>
            <sz val="9"/>
            <color indexed="81"/>
            <rFont val="ＭＳ Ｐゴシック"/>
            <family val="3"/>
            <charset val="128"/>
          </rPr>
          <t>燃料供給年月日を入力してください。</t>
        </r>
      </text>
    </comment>
    <comment ref="E27" authorId="0" shapeId="0" xr:uid="{00000000-0006-0000-3900-000025000000}">
      <text>
        <r>
          <rPr>
            <b/>
            <sz val="9"/>
            <color indexed="81"/>
            <rFont val="ＭＳ Ｐゴシック"/>
            <family val="3"/>
            <charset val="128"/>
          </rPr>
          <t>自動車登録番号を入力してください。</t>
        </r>
      </text>
    </comment>
    <comment ref="I27" authorId="0" shapeId="0" xr:uid="{00000000-0006-0000-3900-000026000000}">
      <text>
        <r>
          <rPr>
            <b/>
            <sz val="9"/>
            <color indexed="81"/>
            <rFont val="ＭＳ Ｐゴシック"/>
            <family val="3"/>
            <charset val="128"/>
          </rPr>
          <t>燃料供給量を入力してください。</t>
        </r>
      </text>
    </comment>
    <comment ref="L27" authorId="0" shapeId="0" xr:uid="{00000000-0006-0000-3900-000027000000}">
      <text>
        <r>
          <rPr>
            <b/>
            <sz val="9"/>
            <color indexed="81"/>
            <rFont val="ＭＳ Ｐゴシック"/>
            <family val="3"/>
            <charset val="128"/>
          </rPr>
          <t>燃料供給金額を入力してください。</t>
        </r>
      </text>
    </comment>
    <comment ref="A28" authorId="0" shapeId="0" xr:uid="{00000000-0006-0000-3900-000028000000}">
      <text>
        <r>
          <rPr>
            <b/>
            <sz val="9"/>
            <color indexed="81"/>
            <rFont val="ＭＳ Ｐゴシック"/>
            <family val="3"/>
            <charset val="128"/>
          </rPr>
          <t>燃料供給年月日を入力してください。</t>
        </r>
      </text>
    </comment>
    <comment ref="E28" authorId="0" shapeId="0" xr:uid="{00000000-0006-0000-3900-000029000000}">
      <text>
        <r>
          <rPr>
            <b/>
            <sz val="9"/>
            <color indexed="81"/>
            <rFont val="ＭＳ Ｐゴシック"/>
            <family val="3"/>
            <charset val="128"/>
          </rPr>
          <t>自動車登録番号を入力してください。</t>
        </r>
      </text>
    </comment>
    <comment ref="I28" authorId="0" shapeId="0" xr:uid="{00000000-0006-0000-3900-00002A000000}">
      <text>
        <r>
          <rPr>
            <b/>
            <sz val="9"/>
            <color indexed="81"/>
            <rFont val="ＭＳ Ｐゴシック"/>
            <family val="3"/>
            <charset val="128"/>
          </rPr>
          <t>燃料供給量を入力してください。</t>
        </r>
      </text>
    </comment>
    <comment ref="L28" authorId="0" shapeId="0" xr:uid="{00000000-0006-0000-3900-00002B000000}">
      <text>
        <r>
          <rPr>
            <b/>
            <sz val="9"/>
            <color indexed="81"/>
            <rFont val="ＭＳ Ｐゴシック"/>
            <family val="3"/>
            <charset val="128"/>
          </rPr>
          <t>燃料供給金額を入力してください。</t>
        </r>
      </text>
    </comment>
    <comment ref="A29" authorId="0" shapeId="0" xr:uid="{00000000-0006-0000-3900-00002C000000}">
      <text>
        <r>
          <rPr>
            <b/>
            <sz val="9"/>
            <color indexed="81"/>
            <rFont val="ＭＳ Ｐゴシック"/>
            <family val="3"/>
            <charset val="128"/>
          </rPr>
          <t>燃料供給年月日を入力してください。</t>
        </r>
      </text>
    </comment>
    <comment ref="E29" authorId="0" shapeId="0" xr:uid="{00000000-0006-0000-3900-00002D000000}">
      <text>
        <r>
          <rPr>
            <b/>
            <sz val="9"/>
            <color indexed="81"/>
            <rFont val="ＭＳ Ｐゴシック"/>
            <family val="3"/>
            <charset val="128"/>
          </rPr>
          <t>自動車登録番号を入力してください。</t>
        </r>
      </text>
    </comment>
    <comment ref="I29" authorId="0" shapeId="0" xr:uid="{00000000-0006-0000-3900-00002E000000}">
      <text>
        <r>
          <rPr>
            <b/>
            <sz val="9"/>
            <color indexed="81"/>
            <rFont val="ＭＳ Ｐゴシック"/>
            <family val="3"/>
            <charset val="128"/>
          </rPr>
          <t>燃料供給量を入力してください。</t>
        </r>
      </text>
    </comment>
    <comment ref="L29" authorId="0" shapeId="0" xr:uid="{00000000-0006-0000-3900-00002F000000}">
      <text>
        <r>
          <rPr>
            <b/>
            <sz val="9"/>
            <color indexed="81"/>
            <rFont val="ＭＳ Ｐゴシック"/>
            <family val="3"/>
            <charset val="128"/>
          </rPr>
          <t>燃料供給金額を入力してください。</t>
        </r>
      </text>
    </comment>
    <comment ref="A30" authorId="0" shapeId="0" xr:uid="{00000000-0006-0000-3900-000030000000}">
      <text>
        <r>
          <rPr>
            <b/>
            <sz val="9"/>
            <color indexed="81"/>
            <rFont val="ＭＳ Ｐゴシック"/>
            <family val="3"/>
            <charset val="128"/>
          </rPr>
          <t>燃料供給年月日を入力してください。</t>
        </r>
      </text>
    </comment>
    <comment ref="E30" authorId="0" shapeId="0" xr:uid="{00000000-0006-0000-3900-000031000000}">
      <text>
        <r>
          <rPr>
            <b/>
            <sz val="9"/>
            <color indexed="81"/>
            <rFont val="ＭＳ Ｐゴシック"/>
            <family val="3"/>
            <charset val="128"/>
          </rPr>
          <t>自動車登録番号を入力してください。</t>
        </r>
      </text>
    </comment>
    <comment ref="I30" authorId="0" shapeId="0" xr:uid="{00000000-0006-0000-3900-000032000000}">
      <text>
        <r>
          <rPr>
            <b/>
            <sz val="9"/>
            <color indexed="81"/>
            <rFont val="ＭＳ Ｐゴシック"/>
            <family val="3"/>
            <charset val="128"/>
          </rPr>
          <t>燃料供給量を入力してください。</t>
        </r>
      </text>
    </comment>
    <comment ref="L30" authorId="0" shapeId="0" xr:uid="{00000000-0006-0000-3900-000033000000}">
      <text>
        <r>
          <rPr>
            <b/>
            <sz val="9"/>
            <color indexed="81"/>
            <rFont val="ＭＳ Ｐゴシック"/>
            <family val="3"/>
            <charset val="128"/>
          </rPr>
          <t>燃料供給金額を入力してください。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D18" authorId="0" shapeId="0" xr:uid="{00000000-0006-0000-0400-000001000000}">
      <text>
        <r>
          <rPr>
            <b/>
            <sz val="9"/>
            <color indexed="81"/>
            <rFont val="ＭＳ Ｐゴシック"/>
            <family val="3"/>
            <charset val="128"/>
          </rPr>
          <t>衆議院議員か参議院議員のいずれかをドロップダウンリストから選択してください。</t>
        </r>
        <r>
          <rPr>
            <sz val="9"/>
            <color indexed="81"/>
            <rFont val="ＭＳ Ｐゴシック"/>
            <family val="3"/>
            <charset val="128"/>
          </rPr>
          <t xml:space="preserve">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B7" authorId="0" shapeId="0" xr:uid="{00000000-0006-0000-3A00-000001000000}">
      <text>
        <r>
          <rPr>
            <b/>
            <sz val="12"/>
            <color indexed="81"/>
            <rFont val="ＭＳ Ｐゴシック"/>
            <family val="3"/>
            <charset val="128"/>
          </rPr>
          <t>証明年月日を入力してください。</t>
        </r>
        <r>
          <rPr>
            <sz val="12"/>
            <color indexed="81"/>
            <rFont val="ＭＳ Ｐゴシック"/>
            <family val="3"/>
            <charset val="128"/>
          </rPr>
          <t xml:space="preserve">
</t>
        </r>
      </text>
    </comment>
    <comment ref="J9" authorId="1" shapeId="0" xr:uid="{00000000-0006-0000-3A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15" authorId="0" shapeId="0" xr:uid="{00000000-0006-0000-3A00-000003000000}">
      <text>
        <r>
          <rPr>
            <b/>
            <sz val="9"/>
            <color indexed="81"/>
            <rFont val="ＭＳ Ｐゴシック"/>
            <family val="3"/>
            <charset val="128"/>
          </rPr>
          <t>運転手の氏名及び住所を入力してください。</t>
        </r>
      </text>
    </comment>
    <comment ref="A19" authorId="0" shapeId="0" xr:uid="{00000000-0006-0000-3A00-000004000000}">
      <text>
        <r>
          <rPr>
            <b/>
            <sz val="9"/>
            <color indexed="81"/>
            <rFont val="ＭＳ Ｐゴシック"/>
            <family val="3"/>
            <charset val="128"/>
          </rPr>
          <t>雇用年月日を入力してください。</t>
        </r>
      </text>
    </comment>
    <comment ref="E19" authorId="0" shapeId="0" xr:uid="{00000000-0006-0000-3A00-000005000000}">
      <text>
        <r>
          <rPr>
            <b/>
            <sz val="9"/>
            <color indexed="81"/>
            <rFont val="ＭＳ Ｐゴシック"/>
            <family val="3"/>
            <charset val="128"/>
          </rPr>
          <t>報酬の額を入力してください。</t>
        </r>
      </text>
    </comment>
    <comment ref="A20" authorId="0" shapeId="0" xr:uid="{00000000-0006-0000-3A00-000006000000}">
      <text>
        <r>
          <rPr>
            <b/>
            <sz val="9"/>
            <color indexed="81"/>
            <rFont val="ＭＳ Ｐゴシック"/>
            <family val="3"/>
            <charset val="128"/>
          </rPr>
          <t>雇用年月日を入力してください。</t>
        </r>
      </text>
    </comment>
    <comment ref="E20" authorId="0" shapeId="0" xr:uid="{00000000-0006-0000-3A00-000007000000}">
      <text>
        <r>
          <rPr>
            <b/>
            <sz val="9"/>
            <color indexed="81"/>
            <rFont val="ＭＳ Ｐゴシック"/>
            <family val="3"/>
            <charset val="128"/>
          </rPr>
          <t>報酬の額を入力してください。</t>
        </r>
      </text>
    </comment>
    <comment ref="A21" authorId="0" shapeId="0" xr:uid="{00000000-0006-0000-3A00-000008000000}">
      <text>
        <r>
          <rPr>
            <b/>
            <sz val="9"/>
            <color indexed="81"/>
            <rFont val="ＭＳ Ｐゴシック"/>
            <family val="3"/>
            <charset val="128"/>
          </rPr>
          <t>雇用年月日を入力してください。</t>
        </r>
      </text>
    </comment>
    <comment ref="E21" authorId="0" shapeId="0" xr:uid="{00000000-0006-0000-3A00-000009000000}">
      <text>
        <r>
          <rPr>
            <b/>
            <sz val="9"/>
            <color indexed="81"/>
            <rFont val="ＭＳ Ｐゴシック"/>
            <family val="3"/>
            <charset val="128"/>
          </rPr>
          <t>報酬の額を入力してください。</t>
        </r>
      </text>
    </comment>
    <comment ref="A22" authorId="0" shapeId="0" xr:uid="{00000000-0006-0000-3A00-00000A000000}">
      <text>
        <r>
          <rPr>
            <b/>
            <sz val="9"/>
            <color indexed="81"/>
            <rFont val="ＭＳ Ｐゴシック"/>
            <family val="3"/>
            <charset val="128"/>
          </rPr>
          <t>雇用年月日を入力してください。</t>
        </r>
      </text>
    </comment>
    <comment ref="E22" authorId="0" shapeId="0" xr:uid="{00000000-0006-0000-3A00-00000B000000}">
      <text>
        <r>
          <rPr>
            <b/>
            <sz val="9"/>
            <color indexed="81"/>
            <rFont val="ＭＳ Ｐゴシック"/>
            <family val="3"/>
            <charset val="128"/>
          </rPr>
          <t>報酬の額を入力してください。</t>
        </r>
      </text>
    </comment>
    <comment ref="A23" authorId="0" shapeId="0" xr:uid="{00000000-0006-0000-3A00-00000C000000}">
      <text>
        <r>
          <rPr>
            <b/>
            <sz val="9"/>
            <color indexed="81"/>
            <rFont val="ＭＳ Ｐゴシック"/>
            <family val="3"/>
            <charset val="128"/>
          </rPr>
          <t>雇用年月日を入力してください。</t>
        </r>
      </text>
    </comment>
    <comment ref="E23" authorId="0" shapeId="0" xr:uid="{00000000-0006-0000-3A00-00000D000000}">
      <text>
        <r>
          <rPr>
            <b/>
            <sz val="9"/>
            <color indexed="81"/>
            <rFont val="ＭＳ Ｐゴシック"/>
            <family val="3"/>
            <charset val="128"/>
          </rPr>
          <t>報酬の額を入力してください。</t>
        </r>
      </text>
    </comment>
    <comment ref="A24" authorId="0" shapeId="0" xr:uid="{00000000-0006-0000-3A00-00000E000000}">
      <text>
        <r>
          <rPr>
            <b/>
            <sz val="9"/>
            <color indexed="81"/>
            <rFont val="ＭＳ Ｐゴシック"/>
            <family val="3"/>
            <charset val="128"/>
          </rPr>
          <t>雇用年月日を入力してください。</t>
        </r>
      </text>
    </comment>
    <comment ref="E24" authorId="0" shapeId="0" xr:uid="{00000000-0006-0000-3A00-00000F000000}">
      <text>
        <r>
          <rPr>
            <b/>
            <sz val="9"/>
            <color indexed="81"/>
            <rFont val="ＭＳ Ｐゴシック"/>
            <family val="3"/>
            <charset val="128"/>
          </rPr>
          <t>報酬の額を入力してください。</t>
        </r>
      </text>
    </comment>
    <comment ref="A25" authorId="0" shapeId="0" xr:uid="{00000000-0006-0000-3A00-000010000000}">
      <text>
        <r>
          <rPr>
            <b/>
            <sz val="9"/>
            <color indexed="81"/>
            <rFont val="ＭＳ Ｐゴシック"/>
            <family val="3"/>
            <charset val="128"/>
          </rPr>
          <t>雇用年月日を入力してください。</t>
        </r>
      </text>
    </comment>
    <comment ref="E25" authorId="0" shapeId="0" xr:uid="{00000000-0006-0000-3A00-000011000000}">
      <text>
        <r>
          <rPr>
            <b/>
            <sz val="9"/>
            <color indexed="81"/>
            <rFont val="ＭＳ Ｐゴシック"/>
            <family val="3"/>
            <charset val="128"/>
          </rPr>
          <t>報酬の額を入力してください。</t>
        </r>
      </text>
    </comment>
    <comment ref="A26" authorId="0" shapeId="0" xr:uid="{00000000-0006-0000-3A00-000012000000}">
      <text>
        <r>
          <rPr>
            <b/>
            <sz val="9"/>
            <color indexed="81"/>
            <rFont val="ＭＳ Ｐゴシック"/>
            <family val="3"/>
            <charset val="128"/>
          </rPr>
          <t>雇用年月日を入力してください。</t>
        </r>
      </text>
    </comment>
    <comment ref="E26" authorId="0" shapeId="0" xr:uid="{00000000-0006-0000-3A00-000013000000}">
      <text>
        <r>
          <rPr>
            <b/>
            <sz val="9"/>
            <color indexed="81"/>
            <rFont val="ＭＳ Ｐゴシック"/>
            <family val="3"/>
            <charset val="128"/>
          </rPr>
          <t>報酬の額を入力してください。</t>
        </r>
      </text>
    </comment>
    <comment ref="A27" authorId="0" shapeId="0" xr:uid="{00000000-0006-0000-3A00-000014000000}">
      <text>
        <r>
          <rPr>
            <b/>
            <sz val="9"/>
            <color indexed="81"/>
            <rFont val="ＭＳ Ｐゴシック"/>
            <family val="3"/>
            <charset val="128"/>
          </rPr>
          <t>雇用年月日を入力してください。</t>
        </r>
      </text>
    </comment>
    <comment ref="E27" authorId="0" shapeId="0" xr:uid="{00000000-0006-0000-3A00-000015000000}">
      <text>
        <r>
          <rPr>
            <b/>
            <sz val="9"/>
            <color indexed="81"/>
            <rFont val="ＭＳ Ｐゴシック"/>
            <family val="3"/>
            <charset val="128"/>
          </rPr>
          <t>報酬の額を入力してください。</t>
        </r>
      </text>
    </comment>
    <comment ref="A28" authorId="0" shapeId="0" xr:uid="{00000000-0006-0000-3A00-000016000000}">
      <text>
        <r>
          <rPr>
            <b/>
            <sz val="9"/>
            <color indexed="81"/>
            <rFont val="ＭＳ Ｐゴシック"/>
            <family val="3"/>
            <charset val="128"/>
          </rPr>
          <t>雇用年月日を入力してください。</t>
        </r>
      </text>
    </comment>
    <comment ref="E28" authorId="0" shapeId="0" xr:uid="{00000000-0006-0000-3A00-000017000000}">
      <text>
        <r>
          <rPr>
            <b/>
            <sz val="9"/>
            <color indexed="81"/>
            <rFont val="ＭＳ Ｐゴシック"/>
            <family val="3"/>
            <charset val="128"/>
          </rPr>
          <t>報酬の額を入力してください。</t>
        </r>
      </text>
    </comment>
    <comment ref="A29" authorId="0" shapeId="0" xr:uid="{00000000-0006-0000-3A00-000018000000}">
      <text>
        <r>
          <rPr>
            <b/>
            <sz val="9"/>
            <color indexed="81"/>
            <rFont val="ＭＳ Ｐゴシック"/>
            <family val="3"/>
            <charset val="128"/>
          </rPr>
          <t>雇用年月日を入力してください。</t>
        </r>
      </text>
    </comment>
    <comment ref="E29" authorId="0" shapeId="0" xr:uid="{00000000-0006-0000-3A00-000019000000}">
      <text>
        <r>
          <rPr>
            <b/>
            <sz val="9"/>
            <color indexed="81"/>
            <rFont val="ＭＳ Ｐゴシック"/>
            <family val="3"/>
            <charset val="128"/>
          </rPr>
          <t>報酬の額を入力してください。</t>
        </r>
      </text>
    </comment>
    <comment ref="A30" authorId="0" shapeId="0" xr:uid="{00000000-0006-0000-3A00-00001A000000}">
      <text>
        <r>
          <rPr>
            <b/>
            <sz val="9"/>
            <color indexed="81"/>
            <rFont val="ＭＳ Ｐゴシック"/>
            <family val="3"/>
            <charset val="128"/>
          </rPr>
          <t>雇用年月日を入力してください。</t>
        </r>
      </text>
    </comment>
    <comment ref="E30" authorId="0" shapeId="0" xr:uid="{00000000-0006-0000-3A00-00001B000000}">
      <text>
        <r>
          <rPr>
            <b/>
            <sz val="9"/>
            <color indexed="81"/>
            <rFont val="ＭＳ Ｐゴシック"/>
            <family val="3"/>
            <charset val="128"/>
          </rPr>
          <t>報酬の額を入力してください。</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K5" authorId="0" shapeId="0" xr:uid="{00000000-0006-0000-3B00-000001000000}">
      <text>
        <r>
          <rPr>
            <b/>
            <sz val="9"/>
            <color indexed="81"/>
            <rFont val="ＭＳ Ｐゴシック"/>
            <family val="3"/>
            <charset val="128"/>
          </rPr>
          <t>請求年月日を入力後印刷するか、印刷後手書きで御記入くださるようお願いします。</t>
        </r>
      </text>
    </comment>
    <comment ref="J10" authorId="1" shapeId="0" xr:uid="{00000000-0006-0000-3B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26" authorId="0" shapeId="0" xr:uid="{00000000-0006-0000-3B00-000003000000}">
      <text>
        <r>
          <rPr>
            <b/>
            <sz val="9"/>
            <color indexed="81"/>
            <rFont val="ＭＳ Ｐゴシック"/>
            <family val="3"/>
            <charset val="128"/>
          </rPr>
          <t>入力してください。</t>
        </r>
      </text>
    </comment>
    <comment ref="A27" authorId="0" shapeId="0" xr:uid="{00000000-0006-0000-3B00-000004000000}">
      <text>
        <r>
          <rPr>
            <b/>
            <sz val="9"/>
            <color indexed="81"/>
            <rFont val="ＭＳ Ｐゴシック"/>
            <family val="3"/>
            <charset val="128"/>
          </rPr>
          <t xml:space="preserve">契約年月日を入力してください。
</t>
        </r>
      </text>
    </comment>
    <comment ref="I27" authorId="0" shapeId="0" xr:uid="{00000000-0006-0000-3B00-000005000000}">
      <text>
        <r>
          <rPr>
            <b/>
            <sz val="9"/>
            <color indexed="81"/>
            <rFont val="ＭＳ Ｐゴシック"/>
            <family val="3"/>
            <charset val="128"/>
          </rPr>
          <t>作成契約枚数を入力してください。</t>
        </r>
      </text>
    </comment>
    <comment ref="L27" authorId="0" shapeId="0" xr:uid="{00000000-0006-0000-3B00-000006000000}">
      <text>
        <r>
          <rPr>
            <b/>
            <sz val="9"/>
            <color indexed="81"/>
            <rFont val="ＭＳ Ｐゴシック"/>
            <family val="3"/>
            <charset val="128"/>
          </rPr>
          <t>作成契約金額を入力してください。</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L5" authorId="0" shapeId="0" xr:uid="{00000000-0006-0000-3C00-000001000000}">
      <text>
        <r>
          <rPr>
            <b/>
            <sz val="12"/>
            <color indexed="81"/>
            <rFont val="ＭＳ Ｐゴシック"/>
            <family val="3"/>
            <charset val="128"/>
          </rPr>
          <t>申請年月日を入力してください。</t>
        </r>
      </text>
    </comment>
    <comment ref="K9" authorId="1" shapeId="0" xr:uid="{00000000-0006-0000-3C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19" authorId="0" shapeId="0" xr:uid="{00000000-0006-0000-3C00-000003000000}">
      <text>
        <r>
          <rPr>
            <b/>
            <sz val="12"/>
            <color indexed="81"/>
            <rFont val="ＭＳ Ｐゴシック"/>
            <family val="3"/>
            <charset val="128"/>
          </rPr>
          <t>契約年月日を入力してください。</t>
        </r>
        <r>
          <rPr>
            <sz val="9"/>
            <color indexed="81"/>
            <rFont val="ＭＳ Ｐゴシック"/>
            <family val="3"/>
            <charset val="128"/>
          </rPr>
          <t xml:space="preserve">
</t>
        </r>
      </text>
    </comment>
    <comment ref="B22" authorId="0" shapeId="0" xr:uid="{00000000-0006-0000-3C00-000004000000}">
      <text>
        <r>
          <rPr>
            <b/>
            <sz val="9"/>
            <color indexed="81"/>
            <rFont val="ＭＳ Ｐゴシック"/>
            <family val="3"/>
            <charset val="128"/>
          </rPr>
          <t>もれなく記入してください。</t>
        </r>
      </text>
    </comment>
    <comment ref="E26" authorId="0" shapeId="0" xr:uid="{00000000-0006-0000-3C00-000005000000}">
      <text>
        <r>
          <rPr>
            <b/>
            <sz val="9"/>
            <color indexed="81"/>
            <rFont val="ＭＳ Ｐゴシック"/>
            <family val="3"/>
            <charset val="128"/>
          </rPr>
          <t>確認申請枚数を入力してください。</t>
        </r>
      </text>
    </comment>
    <comment ref="F29" authorId="0" shapeId="0" xr:uid="{00000000-0006-0000-3C00-000006000000}">
      <text>
        <r>
          <rPr>
            <b/>
            <sz val="9"/>
            <color indexed="81"/>
            <rFont val="ＭＳ Ｐゴシック"/>
            <family val="3"/>
            <charset val="128"/>
          </rPr>
          <t>入力してください。</t>
        </r>
      </text>
    </comment>
    <comment ref="J29" authorId="0" shapeId="0" xr:uid="{00000000-0006-0000-3C00-000007000000}">
      <text>
        <r>
          <rPr>
            <b/>
            <sz val="9"/>
            <color indexed="81"/>
            <rFont val="ＭＳ Ｐゴシック"/>
            <family val="3"/>
            <charset val="128"/>
          </rPr>
          <t>入力してください。</t>
        </r>
      </text>
    </comment>
    <comment ref="F30" authorId="0" shapeId="0" xr:uid="{00000000-0006-0000-3C00-000008000000}">
      <text>
        <r>
          <rPr>
            <b/>
            <sz val="9"/>
            <color indexed="81"/>
            <rFont val="ＭＳ Ｐゴシック"/>
            <family val="3"/>
            <charset val="128"/>
          </rPr>
          <t>入力してください。</t>
        </r>
      </text>
    </comment>
    <comment ref="J30" authorId="0" shapeId="0" xr:uid="{00000000-0006-0000-3C00-000009000000}">
      <text>
        <r>
          <rPr>
            <b/>
            <sz val="9"/>
            <color indexed="81"/>
            <rFont val="ＭＳ Ｐゴシック"/>
            <family val="3"/>
            <charset val="128"/>
          </rPr>
          <t>入力してください。</t>
        </r>
      </text>
    </comment>
    <comment ref="F31" authorId="0" shapeId="0" xr:uid="{00000000-0006-0000-3C00-00000A000000}">
      <text>
        <r>
          <rPr>
            <b/>
            <sz val="9"/>
            <color indexed="81"/>
            <rFont val="ＭＳ Ｐゴシック"/>
            <family val="3"/>
            <charset val="128"/>
          </rPr>
          <t>入力してください。</t>
        </r>
      </text>
    </comment>
    <comment ref="J31" authorId="0" shapeId="0" xr:uid="{00000000-0006-0000-3C00-00000B000000}">
      <text>
        <r>
          <rPr>
            <b/>
            <sz val="9"/>
            <color indexed="81"/>
            <rFont val="ＭＳ Ｐゴシック"/>
            <family val="3"/>
            <charset val="128"/>
          </rPr>
          <t>入力してください。</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FJ-USER</author>
    <author>user</author>
  </authors>
  <commentList>
    <comment ref="K23" authorId="0" shapeId="0" xr:uid="{00000000-0006-0000-3D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E29" authorId="1" shapeId="0" xr:uid="{00000000-0006-0000-3D00-000002000000}">
      <text>
        <r>
          <rPr>
            <b/>
            <sz val="9"/>
            <color indexed="81"/>
            <rFont val="ＭＳ Ｐゴシック"/>
            <family val="3"/>
            <charset val="128"/>
          </rPr>
          <t>確認枚数を入力してください。</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B9" authorId="0" shapeId="0" xr:uid="{00000000-0006-0000-3E00-000001000000}">
      <text>
        <r>
          <rPr>
            <b/>
            <sz val="12"/>
            <color indexed="81"/>
            <rFont val="ＭＳ Ｐゴシック"/>
            <family val="3"/>
            <charset val="128"/>
          </rPr>
          <t>証明年月日を入力してください。</t>
        </r>
        <r>
          <rPr>
            <sz val="12"/>
            <color indexed="81"/>
            <rFont val="ＭＳ Ｐゴシック"/>
            <family val="3"/>
            <charset val="128"/>
          </rPr>
          <t xml:space="preserve">
</t>
        </r>
      </text>
    </comment>
    <comment ref="K12" authorId="1" shapeId="0" xr:uid="{00000000-0006-0000-3E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19" authorId="0" shapeId="0" xr:uid="{00000000-0006-0000-3E00-000003000000}">
      <text>
        <r>
          <rPr>
            <b/>
            <sz val="9"/>
            <color indexed="81"/>
            <rFont val="ＭＳ Ｐゴシック"/>
            <family val="3"/>
            <charset val="128"/>
          </rPr>
          <t>もれなく御記入ください。</t>
        </r>
      </text>
    </comment>
    <comment ref="F22" authorId="0" shapeId="0" xr:uid="{00000000-0006-0000-3E00-000004000000}">
      <text>
        <r>
          <rPr>
            <b/>
            <sz val="9"/>
            <color indexed="81"/>
            <rFont val="ＭＳ Ｐゴシック"/>
            <family val="3"/>
            <charset val="128"/>
          </rPr>
          <t>枚数を入力してください。</t>
        </r>
      </text>
    </comment>
    <comment ref="F23" authorId="0" shapeId="0" xr:uid="{00000000-0006-0000-3E00-000005000000}">
      <text>
        <r>
          <rPr>
            <b/>
            <sz val="9"/>
            <color indexed="81"/>
            <rFont val="ＭＳ Ｐゴシック"/>
            <family val="3"/>
            <charset val="128"/>
          </rPr>
          <t>金額を入力してください。</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N4" authorId="0" shapeId="0" xr:uid="{00000000-0006-0000-3F00-000001000000}">
      <text>
        <r>
          <rPr>
            <b/>
            <sz val="9"/>
            <color indexed="81"/>
            <rFont val="ＭＳ Ｐゴシック"/>
            <family val="3"/>
            <charset val="128"/>
          </rPr>
          <t>請求年月日を入力後印刷するか、印刷後手書きで御記入くださるようお願いします。</t>
        </r>
      </text>
    </comment>
    <comment ref="K7" authorId="0" shapeId="0" xr:uid="{00000000-0006-0000-3F00-000002000000}">
      <text>
        <r>
          <rPr>
            <b/>
            <sz val="9"/>
            <color indexed="81"/>
            <rFont val="ＭＳ Ｐゴシック"/>
            <family val="3"/>
            <charset val="128"/>
          </rPr>
          <t>もれなく御記入くださるようお願いします。</t>
        </r>
      </text>
    </comment>
    <comment ref="K10" authorId="0" shapeId="0" xr:uid="{00000000-0006-0000-3F00-000003000000}">
      <text>
        <r>
          <rPr>
            <b/>
            <sz val="9"/>
            <color indexed="81"/>
            <rFont val="ＭＳ Ｐゴシック"/>
            <family val="3"/>
            <charset val="128"/>
          </rPr>
          <t>電話番号を入力してくださるようお願いします。</t>
        </r>
      </text>
    </comment>
    <comment ref="E16" authorId="0" shapeId="0" xr:uid="{00000000-0006-0000-3F00-000004000000}">
      <text>
        <r>
          <rPr>
            <b/>
            <sz val="12"/>
            <color indexed="81"/>
            <rFont val="ＭＳ Ｐゴシック"/>
            <family val="3"/>
            <charset val="128"/>
          </rPr>
          <t>　別記請求内訳書に記載された請求額が自動転記されます。
　まず内訳を作成してください。</t>
        </r>
      </text>
    </comment>
    <comment ref="M21" authorId="1" shapeId="0" xr:uid="{00000000-0006-0000-3F00-000005000000}">
      <text>
        <r>
          <rPr>
            <b/>
            <sz val="9"/>
            <color indexed="81"/>
            <rFont val="ＭＳ Ｐゴシック"/>
            <family val="3"/>
            <charset val="128"/>
          </rPr>
          <t>自動表示されます。</t>
        </r>
        <r>
          <rPr>
            <sz val="9"/>
            <color indexed="81"/>
            <rFont val="ＭＳ Ｐゴシック"/>
            <family val="3"/>
            <charset val="128"/>
          </rPr>
          <t xml:space="preserve">
</t>
        </r>
      </text>
    </comment>
    <comment ref="F26" authorId="0" shapeId="0" xr:uid="{00000000-0006-0000-3F00-000006000000}">
      <text>
        <r>
          <rPr>
            <b/>
            <sz val="9"/>
            <color indexed="81"/>
            <rFont val="ＭＳ Ｐゴシック"/>
            <family val="3"/>
            <charset val="128"/>
          </rPr>
          <t>必要事項をもれなく入力後印刷するか、印刷後御記入くださるようお願いします。</t>
        </r>
      </text>
    </comment>
    <comment ref="B38" authorId="0" shapeId="0" xr:uid="{00000000-0006-0000-3F00-000007000000}">
      <text>
        <r>
          <rPr>
            <b/>
            <sz val="9"/>
            <color indexed="81"/>
            <rFont val="ＭＳ Ｐゴシック"/>
            <family val="3"/>
            <charset val="128"/>
          </rPr>
          <t>契約単価（税込）を入力してください。</t>
        </r>
      </text>
    </comment>
    <comment ref="D38" authorId="0" shapeId="0" xr:uid="{00000000-0006-0000-3F00-000008000000}">
      <text>
        <r>
          <rPr>
            <b/>
            <sz val="9"/>
            <color indexed="81"/>
            <rFont val="ＭＳ Ｐゴシック"/>
            <family val="3"/>
            <charset val="128"/>
          </rPr>
          <t>作成枚数を入力してください。</t>
        </r>
      </text>
    </comment>
    <comment ref="F38" authorId="0" shapeId="0" xr:uid="{00000000-0006-0000-3F00-000009000000}">
      <text>
        <r>
          <rPr>
            <b/>
            <sz val="9"/>
            <color indexed="81"/>
            <rFont val="ＭＳ Ｐゴシック"/>
            <family val="3"/>
            <charset val="128"/>
          </rPr>
          <t>自動計算されます。</t>
        </r>
      </text>
    </comment>
    <comment ref="H38" authorId="0" shapeId="0" xr:uid="{00000000-0006-0000-3F00-00000A000000}">
      <text>
        <r>
          <rPr>
            <b/>
            <sz val="9"/>
            <color indexed="81"/>
            <rFont val="ＭＳ Ｐゴシック"/>
            <family val="3"/>
            <charset val="128"/>
          </rPr>
          <t>通常葉書の単価（基準限度額）です。</t>
        </r>
      </text>
    </comment>
    <comment ref="J38" authorId="0" shapeId="0" xr:uid="{00000000-0006-0000-3F00-00000B000000}">
      <text>
        <r>
          <rPr>
            <b/>
            <sz val="9"/>
            <color indexed="81"/>
            <rFont val="ＭＳ Ｐゴシック"/>
            <family val="3"/>
            <charset val="128"/>
          </rPr>
          <t>公職選挙法に規定する上限枚数です。（３５，０００枚が限度枚数となります。）</t>
        </r>
      </text>
    </comment>
    <comment ref="L38" authorId="0" shapeId="0" xr:uid="{00000000-0006-0000-3F00-00000C000000}">
      <text>
        <r>
          <rPr>
            <b/>
            <sz val="9"/>
            <color indexed="81"/>
            <rFont val="ＭＳ Ｐゴシック"/>
            <family val="3"/>
            <charset val="128"/>
          </rPr>
          <t xml:space="preserve">自動計算されます。
</t>
        </r>
      </text>
    </comment>
    <comment ref="N38" authorId="0" shapeId="0" xr:uid="{00000000-0006-0000-3F00-00000D000000}">
      <text>
        <r>
          <rPr>
            <b/>
            <sz val="9"/>
            <color indexed="81"/>
            <rFont val="ＭＳ Ｐゴシック"/>
            <family val="3"/>
            <charset val="128"/>
          </rPr>
          <t xml:space="preserve">(A)と(D)で少ない方の額が自動表示されます。
</t>
        </r>
      </text>
    </comment>
    <comment ref="P38" authorId="0" shapeId="0" xr:uid="{00000000-0006-0000-3F00-00000E000000}">
      <text>
        <r>
          <rPr>
            <b/>
            <sz val="9"/>
            <color indexed="81"/>
            <rFont val="ＭＳ Ｐゴシック"/>
            <family val="3"/>
            <charset val="128"/>
          </rPr>
          <t xml:space="preserve">(B)と（E)で少ない方の枚数が自動表示されます。
</t>
        </r>
      </text>
    </comment>
    <comment ref="R38" authorId="0" shapeId="0" xr:uid="{00000000-0006-0000-3F00-00000F000000}">
      <text>
        <r>
          <rPr>
            <b/>
            <sz val="9"/>
            <color indexed="81"/>
            <rFont val="ＭＳ Ｐゴシック"/>
            <family val="3"/>
            <charset val="128"/>
          </rPr>
          <t>自動計算されます。</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K5" authorId="0" shapeId="0" xr:uid="{00000000-0006-0000-4000-000001000000}">
      <text>
        <r>
          <rPr>
            <b/>
            <sz val="9"/>
            <color indexed="81"/>
            <rFont val="ＭＳ Ｐゴシック"/>
            <family val="3"/>
            <charset val="128"/>
          </rPr>
          <t>請求年月日を入力後印刷するか、印刷後手書きで御記入くださるようお願いします。</t>
        </r>
      </text>
    </comment>
    <comment ref="J10" authorId="1" shapeId="0" xr:uid="{00000000-0006-0000-40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26" authorId="0" shapeId="0" xr:uid="{00000000-0006-0000-4000-000003000000}">
      <text>
        <r>
          <rPr>
            <b/>
            <sz val="9"/>
            <color indexed="81"/>
            <rFont val="ＭＳ Ｐゴシック"/>
            <family val="3"/>
            <charset val="128"/>
          </rPr>
          <t>入力してください。</t>
        </r>
      </text>
    </comment>
    <comment ref="A27" authorId="0" shapeId="0" xr:uid="{00000000-0006-0000-4000-000004000000}">
      <text>
        <r>
          <rPr>
            <b/>
            <sz val="9"/>
            <color indexed="81"/>
            <rFont val="ＭＳ Ｐゴシック"/>
            <family val="3"/>
            <charset val="128"/>
          </rPr>
          <t xml:space="preserve">契約年月日を入力してください。
</t>
        </r>
      </text>
    </comment>
    <comment ref="I27" authorId="0" shapeId="0" xr:uid="{00000000-0006-0000-4000-000005000000}">
      <text>
        <r>
          <rPr>
            <b/>
            <sz val="9"/>
            <color indexed="81"/>
            <rFont val="ＭＳ Ｐゴシック"/>
            <family val="3"/>
            <charset val="128"/>
          </rPr>
          <t>作成契約枚数を入力してください。</t>
        </r>
      </text>
    </comment>
    <comment ref="L27" authorId="0" shapeId="0" xr:uid="{00000000-0006-0000-4000-000006000000}">
      <text>
        <r>
          <rPr>
            <b/>
            <sz val="9"/>
            <color indexed="81"/>
            <rFont val="ＭＳ Ｐゴシック"/>
            <family val="3"/>
            <charset val="128"/>
          </rPr>
          <t>作成契約金額を入力してください。</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L5" authorId="0" shapeId="0" xr:uid="{00000000-0006-0000-4100-000001000000}">
      <text>
        <r>
          <rPr>
            <b/>
            <sz val="12"/>
            <color indexed="81"/>
            <rFont val="ＭＳ Ｐゴシック"/>
            <family val="3"/>
            <charset val="128"/>
          </rPr>
          <t>申請年月日を入力してください。</t>
        </r>
      </text>
    </comment>
    <comment ref="K9" authorId="1" shapeId="0" xr:uid="{00000000-0006-0000-41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19" authorId="0" shapeId="0" xr:uid="{00000000-0006-0000-4100-000003000000}">
      <text>
        <r>
          <rPr>
            <b/>
            <sz val="12"/>
            <color indexed="81"/>
            <rFont val="ＭＳ Ｐゴシック"/>
            <family val="3"/>
            <charset val="128"/>
          </rPr>
          <t>契約年月日を入力してください。</t>
        </r>
        <r>
          <rPr>
            <sz val="9"/>
            <color indexed="81"/>
            <rFont val="ＭＳ Ｐゴシック"/>
            <family val="3"/>
            <charset val="128"/>
          </rPr>
          <t xml:space="preserve">
</t>
        </r>
      </text>
    </comment>
    <comment ref="B22" authorId="0" shapeId="0" xr:uid="{00000000-0006-0000-4100-000004000000}">
      <text>
        <r>
          <rPr>
            <b/>
            <sz val="9"/>
            <color indexed="81"/>
            <rFont val="ＭＳ Ｐゴシック"/>
            <family val="3"/>
            <charset val="128"/>
          </rPr>
          <t>もれなく記入してください。</t>
        </r>
      </text>
    </comment>
    <comment ref="E26" authorId="0" shapeId="0" xr:uid="{00000000-0006-0000-4100-000005000000}">
      <text>
        <r>
          <rPr>
            <b/>
            <sz val="9"/>
            <color indexed="81"/>
            <rFont val="ＭＳ Ｐゴシック"/>
            <family val="3"/>
            <charset val="128"/>
          </rPr>
          <t>確認申請枚数を入力してください。</t>
        </r>
      </text>
    </comment>
    <comment ref="F29" authorId="0" shapeId="0" xr:uid="{00000000-0006-0000-4100-000006000000}">
      <text>
        <r>
          <rPr>
            <b/>
            <sz val="9"/>
            <color indexed="81"/>
            <rFont val="ＭＳ Ｐゴシック"/>
            <family val="3"/>
            <charset val="128"/>
          </rPr>
          <t>入力してください。</t>
        </r>
      </text>
    </comment>
    <comment ref="J29" authorId="0" shapeId="0" xr:uid="{00000000-0006-0000-4100-000007000000}">
      <text>
        <r>
          <rPr>
            <b/>
            <sz val="9"/>
            <color indexed="81"/>
            <rFont val="ＭＳ Ｐゴシック"/>
            <family val="3"/>
            <charset val="128"/>
          </rPr>
          <t>入力してください。</t>
        </r>
      </text>
    </comment>
    <comment ref="F30" authorId="0" shapeId="0" xr:uid="{00000000-0006-0000-4100-000008000000}">
      <text>
        <r>
          <rPr>
            <b/>
            <sz val="9"/>
            <color indexed="81"/>
            <rFont val="ＭＳ Ｐゴシック"/>
            <family val="3"/>
            <charset val="128"/>
          </rPr>
          <t>入力してください。</t>
        </r>
      </text>
    </comment>
    <comment ref="J30" authorId="0" shapeId="0" xr:uid="{00000000-0006-0000-4100-000009000000}">
      <text>
        <r>
          <rPr>
            <b/>
            <sz val="9"/>
            <color indexed="81"/>
            <rFont val="ＭＳ Ｐゴシック"/>
            <family val="3"/>
            <charset val="128"/>
          </rPr>
          <t>入力してください。</t>
        </r>
      </text>
    </comment>
    <comment ref="F31" authorId="0" shapeId="0" xr:uid="{00000000-0006-0000-4100-00000A000000}">
      <text>
        <r>
          <rPr>
            <b/>
            <sz val="9"/>
            <color indexed="81"/>
            <rFont val="ＭＳ Ｐゴシック"/>
            <family val="3"/>
            <charset val="128"/>
          </rPr>
          <t>入力してください。</t>
        </r>
      </text>
    </comment>
    <comment ref="J31" authorId="0" shapeId="0" xr:uid="{00000000-0006-0000-4100-00000B000000}">
      <text>
        <r>
          <rPr>
            <b/>
            <sz val="9"/>
            <color indexed="81"/>
            <rFont val="ＭＳ Ｐゴシック"/>
            <family val="3"/>
            <charset val="128"/>
          </rPr>
          <t>入力してください。</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FJ-USER</author>
    <author>user</author>
  </authors>
  <commentList>
    <comment ref="K23" authorId="0" shapeId="0" xr:uid="{00000000-0006-0000-42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E29" authorId="1" shapeId="0" xr:uid="{00000000-0006-0000-4200-000002000000}">
      <text>
        <r>
          <rPr>
            <b/>
            <sz val="9"/>
            <color indexed="81"/>
            <rFont val="ＭＳ Ｐゴシック"/>
            <family val="3"/>
            <charset val="128"/>
          </rPr>
          <t>確認枚数を入力してください。</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B9" authorId="0" shapeId="0" xr:uid="{00000000-0006-0000-4300-000001000000}">
      <text>
        <r>
          <rPr>
            <b/>
            <sz val="12"/>
            <color indexed="81"/>
            <rFont val="ＭＳ Ｐゴシック"/>
            <family val="3"/>
            <charset val="128"/>
          </rPr>
          <t>証明年月日を入力してください。</t>
        </r>
        <r>
          <rPr>
            <sz val="12"/>
            <color indexed="81"/>
            <rFont val="ＭＳ Ｐゴシック"/>
            <family val="3"/>
            <charset val="128"/>
          </rPr>
          <t xml:space="preserve">
</t>
        </r>
      </text>
    </comment>
    <comment ref="K12" authorId="1" shapeId="0" xr:uid="{00000000-0006-0000-43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19" authorId="0" shapeId="0" xr:uid="{00000000-0006-0000-4300-000003000000}">
      <text>
        <r>
          <rPr>
            <b/>
            <sz val="9"/>
            <color indexed="81"/>
            <rFont val="ＭＳ Ｐゴシック"/>
            <family val="3"/>
            <charset val="128"/>
          </rPr>
          <t>もれなく御記入ください。</t>
        </r>
      </text>
    </comment>
    <comment ref="F22" authorId="0" shapeId="0" xr:uid="{00000000-0006-0000-4300-000004000000}">
      <text>
        <r>
          <rPr>
            <b/>
            <sz val="9"/>
            <color indexed="81"/>
            <rFont val="ＭＳ Ｐゴシック"/>
            <family val="3"/>
            <charset val="128"/>
          </rPr>
          <t>枚数を入力してください。</t>
        </r>
      </text>
    </comment>
    <comment ref="F23" authorId="0" shapeId="0" xr:uid="{00000000-0006-0000-4300-000005000000}">
      <text>
        <r>
          <rPr>
            <b/>
            <sz val="9"/>
            <color indexed="81"/>
            <rFont val="ＭＳ Ｐゴシック"/>
            <family val="3"/>
            <charset val="128"/>
          </rPr>
          <t>金額を入力してください。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FJ-USER</author>
    <author>user</author>
  </authors>
  <commentList>
    <comment ref="M10" authorId="0" shapeId="0" xr:uid="{00000000-0006-0000-0500-000001000000}">
      <text>
        <r>
          <rPr>
            <b/>
            <sz val="12"/>
            <color indexed="81"/>
            <rFont val="ＭＳ Ｐゴシック"/>
            <family val="3"/>
            <charset val="128"/>
          </rPr>
          <t xml:space="preserve">自動表示されます。
</t>
        </r>
      </text>
    </comment>
    <comment ref="I11" authorId="1" shapeId="0" xr:uid="{00000000-0006-0000-0500-000002000000}">
      <text>
        <r>
          <rPr>
            <b/>
            <sz val="12"/>
            <color indexed="81"/>
            <rFont val="ＭＳ Ｐゴシック"/>
            <family val="3"/>
            <charset val="128"/>
          </rPr>
          <t>衆議院議員か参議院議員のいずれかを選択してください。</t>
        </r>
      </text>
    </comment>
    <comment ref="F18" authorId="1" shapeId="0" xr:uid="{00000000-0006-0000-0500-000003000000}">
      <text>
        <r>
          <rPr>
            <b/>
            <sz val="12"/>
            <color indexed="81"/>
            <rFont val="ＭＳ Ｐゴシック"/>
            <family val="3"/>
            <charset val="128"/>
          </rPr>
          <t>衆議院議員か参議院議員のいずれかを選択してください。</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N4" authorId="0" shapeId="0" xr:uid="{00000000-0006-0000-4400-000001000000}">
      <text>
        <r>
          <rPr>
            <b/>
            <sz val="9"/>
            <color indexed="81"/>
            <rFont val="ＭＳ Ｐゴシック"/>
            <family val="3"/>
            <charset val="128"/>
          </rPr>
          <t>請求年月日を入力後印刷するか、印刷後手書きで御記入くださるようお願いします。</t>
        </r>
      </text>
    </comment>
    <comment ref="K8" authorId="0" shapeId="0" xr:uid="{00000000-0006-0000-4400-000002000000}">
      <text>
        <r>
          <rPr>
            <b/>
            <sz val="9"/>
            <color indexed="81"/>
            <rFont val="ＭＳ Ｐゴシック"/>
            <family val="3"/>
            <charset val="128"/>
          </rPr>
          <t>もれなく御記入くださるようお願いします。</t>
        </r>
      </text>
    </comment>
    <comment ref="K11" authorId="0" shapeId="0" xr:uid="{00000000-0006-0000-4400-000003000000}">
      <text>
        <r>
          <rPr>
            <b/>
            <sz val="9"/>
            <color indexed="81"/>
            <rFont val="ＭＳ Ｐゴシック"/>
            <family val="3"/>
            <charset val="128"/>
          </rPr>
          <t>電話番号を入力してくださるようお願いします。</t>
        </r>
      </text>
    </comment>
    <comment ref="E17" authorId="0" shapeId="0" xr:uid="{00000000-0006-0000-4400-000004000000}">
      <text>
        <r>
          <rPr>
            <b/>
            <sz val="12"/>
            <color indexed="81"/>
            <rFont val="ＭＳ Ｐゴシック"/>
            <family val="3"/>
            <charset val="128"/>
          </rPr>
          <t>別記請求内訳書に記載された請求額が自動転記されます。
　まず内訳を作成してください。</t>
        </r>
      </text>
    </comment>
    <comment ref="M22" authorId="1" shapeId="0" xr:uid="{00000000-0006-0000-4400-000005000000}">
      <text>
        <r>
          <rPr>
            <b/>
            <sz val="9"/>
            <color indexed="81"/>
            <rFont val="ＭＳ Ｐゴシック"/>
            <family val="3"/>
            <charset val="128"/>
          </rPr>
          <t>自動表示されます。</t>
        </r>
        <r>
          <rPr>
            <sz val="9"/>
            <color indexed="81"/>
            <rFont val="ＭＳ Ｐゴシック"/>
            <family val="3"/>
            <charset val="128"/>
          </rPr>
          <t xml:space="preserve">
</t>
        </r>
      </text>
    </comment>
    <comment ref="F27" authorId="0" shapeId="0" xr:uid="{00000000-0006-0000-4400-000006000000}">
      <text>
        <r>
          <rPr>
            <b/>
            <sz val="9"/>
            <color indexed="81"/>
            <rFont val="ＭＳ Ｐゴシック"/>
            <family val="3"/>
            <charset val="128"/>
          </rPr>
          <t>必要事項をもれなく入力後印刷するか、印刷後御記入くださるようお願いします。</t>
        </r>
      </text>
    </comment>
    <comment ref="B39" authorId="0" shapeId="0" xr:uid="{00000000-0006-0000-4400-000007000000}">
      <text>
        <r>
          <rPr>
            <b/>
            <sz val="9"/>
            <color indexed="81"/>
            <rFont val="ＭＳ Ｐゴシック"/>
            <family val="3"/>
            <charset val="128"/>
          </rPr>
          <t>契約単価（税込）を入力してください。</t>
        </r>
      </text>
    </comment>
    <comment ref="D39" authorId="0" shapeId="0" xr:uid="{00000000-0006-0000-4400-000008000000}">
      <text>
        <r>
          <rPr>
            <b/>
            <sz val="9"/>
            <color indexed="81"/>
            <rFont val="ＭＳ Ｐゴシック"/>
            <family val="3"/>
            <charset val="128"/>
          </rPr>
          <t>作成枚数を入力してください。</t>
        </r>
      </text>
    </comment>
    <comment ref="F39" authorId="0" shapeId="0" xr:uid="{00000000-0006-0000-4400-000009000000}">
      <text>
        <r>
          <rPr>
            <b/>
            <sz val="9"/>
            <color indexed="81"/>
            <rFont val="ＭＳ Ｐゴシック"/>
            <family val="3"/>
            <charset val="128"/>
          </rPr>
          <t>自動計算されます。</t>
        </r>
      </text>
    </comment>
    <comment ref="J39" authorId="0" shapeId="0" xr:uid="{00000000-0006-0000-4400-00000B000000}">
      <text>
        <r>
          <rPr>
            <b/>
            <sz val="9"/>
            <color indexed="81"/>
            <rFont val="ＭＳ Ｐゴシック"/>
            <family val="3"/>
            <charset val="128"/>
          </rPr>
          <t xml:space="preserve">公職選挙法に規定する上限枚数です。（７０，０００枚が限度枚数となります。）
R080126数式の不具合を修正しました。
</t>
        </r>
      </text>
    </comment>
    <comment ref="L39" authorId="0" shapeId="0" xr:uid="{00000000-0006-0000-4400-00000C000000}">
      <text>
        <r>
          <rPr>
            <b/>
            <sz val="9"/>
            <color indexed="81"/>
            <rFont val="ＭＳ Ｐゴシック"/>
            <family val="3"/>
            <charset val="128"/>
          </rPr>
          <t xml:space="preserve">自動計算されます。
</t>
        </r>
      </text>
    </comment>
    <comment ref="N39" authorId="0" shapeId="0" xr:uid="{00000000-0006-0000-4400-00000D000000}">
      <text>
        <r>
          <rPr>
            <b/>
            <sz val="9"/>
            <color indexed="81"/>
            <rFont val="ＭＳ Ｐゴシック"/>
            <family val="3"/>
            <charset val="128"/>
          </rPr>
          <t xml:space="preserve">(A)と(D)で少ない方の額が自動表示されます。
</t>
        </r>
      </text>
    </comment>
    <comment ref="P39" authorId="0" shapeId="0" xr:uid="{00000000-0006-0000-4400-00000E000000}">
      <text>
        <r>
          <rPr>
            <b/>
            <sz val="9"/>
            <color indexed="81"/>
            <rFont val="ＭＳ Ｐゴシック"/>
            <family val="3"/>
            <charset val="128"/>
          </rPr>
          <t xml:space="preserve">(B)と（E)で少ない方の枚数が自動表示されます。
</t>
        </r>
      </text>
    </comment>
    <comment ref="R39" authorId="0" shapeId="0" xr:uid="{00000000-0006-0000-4400-00000F000000}">
      <text>
        <r>
          <rPr>
            <b/>
            <sz val="9"/>
            <color indexed="81"/>
            <rFont val="ＭＳ Ｐゴシック"/>
            <family val="3"/>
            <charset val="128"/>
          </rPr>
          <t>自動計算されます。</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K5" authorId="0" shapeId="0" xr:uid="{00000000-0006-0000-4500-000001000000}">
      <text>
        <r>
          <rPr>
            <b/>
            <sz val="9"/>
            <color indexed="81"/>
            <rFont val="ＭＳ Ｐゴシック"/>
            <family val="3"/>
            <charset val="128"/>
          </rPr>
          <t>請求年月日を入力後印刷するか、印刷後手書きで御記入くださるようお願いします。</t>
        </r>
      </text>
    </comment>
    <comment ref="J10" authorId="1" shapeId="0" xr:uid="{00000000-0006-0000-45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26" authorId="0" shapeId="0" xr:uid="{00000000-0006-0000-4500-000003000000}">
      <text>
        <r>
          <rPr>
            <b/>
            <sz val="9"/>
            <color indexed="81"/>
            <rFont val="ＭＳ Ｐゴシック"/>
            <family val="3"/>
            <charset val="128"/>
          </rPr>
          <t>入力してください。</t>
        </r>
      </text>
    </comment>
    <comment ref="A27" authorId="0" shapeId="0" xr:uid="{00000000-0006-0000-4500-000004000000}">
      <text>
        <r>
          <rPr>
            <b/>
            <sz val="9"/>
            <color indexed="81"/>
            <rFont val="ＭＳ Ｐゴシック"/>
            <family val="3"/>
            <charset val="128"/>
          </rPr>
          <t xml:space="preserve">契約年月日を入力してください。
</t>
        </r>
      </text>
    </comment>
    <comment ref="I27" authorId="0" shapeId="0" xr:uid="{00000000-0006-0000-4500-000005000000}">
      <text>
        <r>
          <rPr>
            <b/>
            <sz val="9"/>
            <color indexed="81"/>
            <rFont val="ＭＳ Ｐゴシック"/>
            <family val="3"/>
            <charset val="128"/>
          </rPr>
          <t>作成契約枚数を入力してください。</t>
        </r>
      </text>
    </comment>
    <comment ref="L27" authorId="0" shapeId="0" xr:uid="{00000000-0006-0000-4500-000006000000}">
      <text>
        <r>
          <rPr>
            <b/>
            <sz val="9"/>
            <color indexed="81"/>
            <rFont val="ＭＳ Ｐゴシック"/>
            <family val="3"/>
            <charset val="128"/>
          </rPr>
          <t>作成契約金額を入力してください。</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L5" authorId="0" shapeId="0" xr:uid="{00000000-0006-0000-4600-000001000000}">
      <text>
        <r>
          <rPr>
            <b/>
            <sz val="12"/>
            <color indexed="81"/>
            <rFont val="ＭＳ Ｐゴシック"/>
            <family val="3"/>
            <charset val="128"/>
          </rPr>
          <t>申請年月日を入力してください。</t>
        </r>
      </text>
    </comment>
    <comment ref="K9" authorId="1" shapeId="0" xr:uid="{00000000-0006-0000-46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19" authorId="0" shapeId="0" xr:uid="{00000000-0006-0000-4600-000003000000}">
      <text>
        <r>
          <rPr>
            <b/>
            <sz val="12"/>
            <color indexed="81"/>
            <rFont val="ＭＳ Ｐゴシック"/>
            <family val="3"/>
            <charset val="128"/>
          </rPr>
          <t>契約年月日を入力してください。</t>
        </r>
        <r>
          <rPr>
            <sz val="9"/>
            <color indexed="81"/>
            <rFont val="ＭＳ Ｐゴシック"/>
            <family val="3"/>
            <charset val="128"/>
          </rPr>
          <t xml:space="preserve">
</t>
        </r>
      </text>
    </comment>
    <comment ref="B22" authorId="0" shapeId="0" xr:uid="{00000000-0006-0000-4600-000004000000}">
      <text>
        <r>
          <rPr>
            <b/>
            <sz val="9"/>
            <color indexed="81"/>
            <rFont val="ＭＳ Ｐゴシック"/>
            <family val="3"/>
            <charset val="128"/>
          </rPr>
          <t>もれなく記入してください。</t>
        </r>
      </text>
    </comment>
    <comment ref="E26" authorId="0" shapeId="0" xr:uid="{00000000-0006-0000-4600-000005000000}">
      <text>
        <r>
          <rPr>
            <b/>
            <sz val="9"/>
            <color indexed="81"/>
            <rFont val="ＭＳ Ｐゴシック"/>
            <family val="3"/>
            <charset val="128"/>
          </rPr>
          <t>確認申請枚数を入力してください。</t>
        </r>
      </text>
    </comment>
    <comment ref="F29" authorId="0" shapeId="0" xr:uid="{00000000-0006-0000-4600-000006000000}">
      <text>
        <r>
          <rPr>
            <b/>
            <sz val="9"/>
            <color indexed="81"/>
            <rFont val="ＭＳ Ｐゴシック"/>
            <family val="3"/>
            <charset val="128"/>
          </rPr>
          <t>入力してください。</t>
        </r>
      </text>
    </comment>
    <comment ref="J29" authorId="0" shapeId="0" xr:uid="{00000000-0006-0000-4600-000007000000}">
      <text>
        <r>
          <rPr>
            <b/>
            <sz val="9"/>
            <color indexed="81"/>
            <rFont val="ＭＳ Ｐゴシック"/>
            <family val="3"/>
            <charset val="128"/>
          </rPr>
          <t>入力してください。</t>
        </r>
      </text>
    </comment>
    <comment ref="F30" authorId="0" shapeId="0" xr:uid="{00000000-0006-0000-4600-000008000000}">
      <text>
        <r>
          <rPr>
            <b/>
            <sz val="9"/>
            <color indexed="81"/>
            <rFont val="ＭＳ Ｐゴシック"/>
            <family val="3"/>
            <charset val="128"/>
          </rPr>
          <t>入力してください。</t>
        </r>
      </text>
    </comment>
    <comment ref="J30" authorId="0" shapeId="0" xr:uid="{00000000-0006-0000-4600-000009000000}">
      <text>
        <r>
          <rPr>
            <b/>
            <sz val="9"/>
            <color indexed="81"/>
            <rFont val="ＭＳ Ｐゴシック"/>
            <family val="3"/>
            <charset val="128"/>
          </rPr>
          <t>入力してください。</t>
        </r>
      </text>
    </comment>
    <comment ref="F31" authorId="0" shapeId="0" xr:uid="{00000000-0006-0000-4600-00000A000000}">
      <text>
        <r>
          <rPr>
            <b/>
            <sz val="9"/>
            <color indexed="81"/>
            <rFont val="ＭＳ Ｐゴシック"/>
            <family val="3"/>
            <charset val="128"/>
          </rPr>
          <t>入力してください。</t>
        </r>
      </text>
    </comment>
    <comment ref="J31" authorId="0" shapeId="0" xr:uid="{00000000-0006-0000-4600-00000B000000}">
      <text>
        <r>
          <rPr>
            <b/>
            <sz val="9"/>
            <color indexed="81"/>
            <rFont val="ＭＳ Ｐゴシック"/>
            <family val="3"/>
            <charset val="128"/>
          </rPr>
          <t>入力してください。</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FJ-USER</author>
    <author>user</author>
  </authors>
  <commentList>
    <comment ref="K22" authorId="0" shapeId="0" xr:uid="{00000000-0006-0000-47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E28" authorId="1" shapeId="0" xr:uid="{00000000-0006-0000-4700-000002000000}">
      <text>
        <r>
          <rPr>
            <b/>
            <sz val="9"/>
            <color indexed="81"/>
            <rFont val="ＭＳ Ｐゴシック"/>
            <family val="3"/>
            <charset val="128"/>
          </rPr>
          <t>確認枚数を入力してください。</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B10" authorId="0" shapeId="0" xr:uid="{00000000-0006-0000-4800-000001000000}">
      <text>
        <r>
          <rPr>
            <b/>
            <sz val="12"/>
            <color indexed="81"/>
            <rFont val="ＭＳ Ｐゴシック"/>
            <family val="3"/>
            <charset val="128"/>
          </rPr>
          <t>証明年月日を入力してください。</t>
        </r>
        <r>
          <rPr>
            <sz val="12"/>
            <color indexed="81"/>
            <rFont val="ＭＳ Ｐゴシック"/>
            <family val="3"/>
            <charset val="128"/>
          </rPr>
          <t xml:space="preserve">
</t>
        </r>
      </text>
    </comment>
    <comment ref="K13" authorId="1" shapeId="0" xr:uid="{00000000-0006-0000-48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20" authorId="0" shapeId="0" xr:uid="{00000000-0006-0000-4800-000003000000}">
      <text>
        <r>
          <rPr>
            <b/>
            <sz val="9"/>
            <color indexed="81"/>
            <rFont val="ＭＳ Ｐゴシック"/>
            <family val="3"/>
            <charset val="128"/>
          </rPr>
          <t>もれなく御記入ください。</t>
        </r>
      </text>
    </comment>
    <comment ref="F23" authorId="0" shapeId="0" xr:uid="{00000000-0006-0000-4800-000004000000}">
      <text>
        <r>
          <rPr>
            <b/>
            <sz val="12"/>
            <color indexed="81"/>
            <rFont val="ＭＳ Ｐゴシック"/>
            <family val="3"/>
            <charset val="128"/>
          </rPr>
          <t>作成数を入力してください。</t>
        </r>
      </text>
    </comment>
    <comment ref="F24" authorId="0" shapeId="0" xr:uid="{00000000-0006-0000-4800-000005000000}">
      <text>
        <r>
          <rPr>
            <b/>
            <sz val="9"/>
            <color indexed="81"/>
            <rFont val="ＭＳ Ｐゴシック"/>
            <family val="3"/>
            <charset val="128"/>
          </rPr>
          <t>金額を入力してください。</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N4" authorId="0" shapeId="0" xr:uid="{00000000-0006-0000-4900-000001000000}">
      <text>
        <r>
          <rPr>
            <b/>
            <sz val="9"/>
            <color indexed="81"/>
            <rFont val="ＭＳ Ｐゴシック"/>
            <family val="3"/>
            <charset val="128"/>
          </rPr>
          <t>請求年月日を入力後印刷するか、印刷後手書きで御記入くださるようお願いします。</t>
        </r>
      </text>
    </comment>
    <comment ref="K7" authorId="0" shapeId="0" xr:uid="{00000000-0006-0000-4900-000002000000}">
      <text>
        <r>
          <rPr>
            <b/>
            <sz val="9"/>
            <color indexed="81"/>
            <rFont val="ＭＳ Ｐゴシック"/>
            <family val="3"/>
            <charset val="128"/>
          </rPr>
          <t>もれなく御記入くださるようお願いします。</t>
        </r>
      </text>
    </comment>
    <comment ref="K10" authorId="0" shapeId="0" xr:uid="{00000000-0006-0000-4900-000003000000}">
      <text>
        <r>
          <rPr>
            <b/>
            <sz val="9"/>
            <color indexed="81"/>
            <rFont val="ＭＳ Ｐゴシック"/>
            <family val="3"/>
            <charset val="128"/>
          </rPr>
          <t>電話番号を入力してくださるようお願いします。</t>
        </r>
      </text>
    </comment>
    <comment ref="E16" authorId="0" shapeId="0" xr:uid="{00000000-0006-0000-4900-000004000000}">
      <text>
        <r>
          <rPr>
            <b/>
            <sz val="12"/>
            <color indexed="81"/>
            <rFont val="ＭＳ Ｐゴシック"/>
            <family val="3"/>
            <charset val="128"/>
          </rPr>
          <t>　別記請求内訳書に記載された請求額が自動転記されます。
　まず内訳を作成してください。</t>
        </r>
      </text>
    </comment>
    <comment ref="M21" authorId="1" shapeId="0" xr:uid="{00000000-0006-0000-4900-000005000000}">
      <text>
        <r>
          <rPr>
            <b/>
            <sz val="9"/>
            <color indexed="81"/>
            <rFont val="ＭＳ Ｐゴシック"/>
            <family val="3"/>
            <charset val="128"/>
          </rPr>
          <t>自動表示されます。</t>
        </r>
        <r>
          <rPr>
            <sz val="9"/>
            <color indexed="81"/>
            <rFont val="ＭＳ Ｐゴシック"/>
            <family val="3"/>
            <charset val="128"/>
          </rPr>
          <t xml:space="preserve">
</t>
        </r>
      </text>
    </comment>
    <comment ref="F26" authorId="0" shapeId="0" xr:uid="{00000000-0006-0000-4900-000006000000}">
      <text>
        <r>
          <rPr>
            <b/>
            <sz val="9"/>
            <color indexed="81"/>
            <rFont val="ＭＳ Ｐゴシック"/>
            <family val="3"/>
            <charset val="128"/>
          </rPr>
          <t>必要事項をもれなく入力後印刷するか、印刷後御記入くださるようお願いします。</t>
        </r>
      </text>
    </comment>
    <comment ref="B38" authorId="0" shapeId="0" xr:uid="{00000000-0006-0000-4900-000007000000}">
      <text>
        <r>
          <rPr>
            <b/>
            <sz val="9"/>
            <color indexed="81"/>
            <rFont val="ＭＳ Ｐゴシック"/>
            <family val="3"/>
            <charset val="128"/>
          </rPr>
          <t>契約単価（税込）を入力してください。</t>
        </r>
      </text>
    </comment>
    <comment ref="D38" authorId="0" shapeId="0" xr:uid="{00000000-0006-0000-4900-000008000000}">
      <text>
        <r>
          <rPr>
            <b/>
            <sz val="9"/>
            <color indexed="81"/>
            <rFont val="ＭＳ Ｐゴシック"/>
            <family val="3"/>
            <charset val="128"/>
          </rPr>
          <t>作成枚数を入力してください。</t>
        </r>
      </text>
    </comment>
    <comment ref="F38" authorId="0" shapeId="0" xr:uid="{00000000-0006-0000-4900-000009000000}">
      <text>
        <r>
          <rPr>
            <b/>
            <sz val="9"/>
            <color indexed="81"/>
            <rFont val="ＭＳ Ｐゴシック"/>
            <family val="3"/>
            <charset val="128"/>
          </rPr>
          <t>自動計算されます。</t>
        </r>
      </text>
    </comment>
    <comment ref="H38" authorId="0" shapeId="0" xr:uid="{00000000-0006-0000-4900-00000A000000}">
      <text>
        <r>
          <rPr>
            <b/>
            <sz val="9"/>
            <color indexed="81"/>
            <rFont val="ＭＳ Ｐゴシック"/>
            <family val="3"/>
            <charset val="128"/>
          </rPr>
          <t>立札・看板の単価（基準限度額）です。</t>
        </r>
      </text>
    </comment>
    <comment ref="J38" authorId="0" shapeId="0" xr:uid="{00000000-0006-0000-4900-00000B000000}">
      <text>
        <r>
          <rPr>
            <b/>
            <sz val="9"/>
            <color indexed="81"/>
            <rFont val="ＭＳ Ｐゴシック"/>
            <family val="3"/>
            <charset val="128"/>
          </rPr>
          <t>公職選挙法に規定する上限枚数です。（３が限度数となります。）</t>
        </r>
      </text>
    </comment>
    <comment ref="L38" authorId="0" shapeId="0" xr:uid="{00000000-0006-0000-4900-00000C000000}">
      <text>
        <r>
          <rPr>
            <b/>
            <sz val="9"/>
            <color indexed="81"/>
            <rFont val="ＭＳ Ｐゴシック"/>
            <family val="3"/>
            <charset val="128"/>
          </rPr>
          <t xml:space="preserve">自動計算されます。
</t>
        </r>
      </text>
    </comment>
    <comment ref="N38" authorId="0" shapeId="0" xr:uid="{00000000-0006-0000-4900-00000D000000}">
      <text>
        <r>
          <rPr>
            <b/>
            <sz val="9"/>
            <color indexed="81"/>
            <rFont val="ＭＳ Ｐゴシック"/>
            <family val="3"/>
            <charset val="128"/>
          </rPr>
          <t xml:space="preserve">(A)と(D)で少ない方の額が自動表示されます。
</t>
        </r>
      </text>
    </comment>
    <comment ref="P38" authorId="0" shapeId="0" xr:uid="{00000000-0006-0000-4900-00000E000000}">
      <text>
        <r>
          <rPr>
            <b/>
            <sz val="9"/>
            <color indexed="81"/>
            <rFont val="ＭＳ Ｐゴシック"/>
            <family val="3"/>
            <charset val="128"/>
          </rPr>
          <t xml:space="preserve">(B)と（E)で少ない方の枚数が自動表示されます。
</t>
        </r>
      </text>
    </comment>
    <comment ref="R38" authorId="0" shapeId="0" xr:uid="{00000000-0006-0000-4900-00000F000000}">
      <text>
        <r>
          <rPr>
            <b/>
            <sz val="9"/>
            <color indexed="81"/>
            <rFont val="ＭＳ Ｐゴシック"/>
            <family val="3"/>
            <charset val="128"/>
          </rPr>
          <t>自動計算されます。</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K5" authorId="0" shapeId="0" xr:uid="{00000000-0006-0000-4A00-000001000000}">
      <text>
        <r>
          <rPr>
            <b/>
            <sz val="9"/>
            <color indexed="81"/>
            <rFont val="ＭＳ Ｐゴシック"/>
            <family val="3"/>
            <charset val="128"/>
          </rPr>
          <t>請求年月日を入力後印刷するか、印刷後手書きで御記入くださるようお願いします。</t>
        </r>
      </text>
    </comment>
    <comment ref="J10" authorId="1" shapeId="0" xr:uid="{00000000-0006-0000-4A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26" authorId="0" shapeId="0" xr:uid="{00000000-0006-0000-4A00-000003000000}">
      <text>
        <r>
          <rPr>
            <b/>
            <sz val="9"/>
            <color indexed="81"/>
            <rFont val="ＭＳ Ｐゴシック"/>
            <family val="3"/>
            <charset val="128"/>
          </rPr>
          <t>入力してください。</t>
        </r>
      </text>
    </comment>
    <comment ref="A27" authorId="0" shapeId="0" xr:uid="{00000000-0006-0000-4A00-000004000000}">
      <text>
        <r>
          <rPr>
            <b/>
            <sz val="9"/>
            <color indexed="81"/>
            <rFont val="ＭＳ Ｐゴシック"/>
            <family val="3"/>
            <charset val="128"/>
          </rPr>
          <t xml:space="preserve">契約年月日を入力してください。
</t>
        </r>
      </text>
    </comment>
    <comment ref="I27" authorId="0" shapeId="0" xr:uid="{00000000-0006-0000-4A00-000005000000}">
      <text>
        <r>
          <rPr>
            <b/>
            <sz val="9"/>
            <color indexed="81"/>
            <rFont val="ＭＳ Ｐゴシック"/>
            <family val="3"/>
            <charset val="128"/>
          </rPr>
          <t>作成契約枚数を入力してください。</t>
        </r>
      </text>
    </comment>
    <comment ref="L27" authorId="0" shapeId="0" xr:uid="{00000000-0006-0000-4A00-000006000000}">
      <text>
        <r>
          <rPr>
            <b/>
            <sz val="9"/>
            <color indexed="81"/>
            <rFont val="ＭＳ Ｐゴシック"/>
            <family val="3"/>
            <charset val="128"/>
          </rPr>
          <t>作成契約金額を入力してください。</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L5" authorId="0" shapeId="0" xr:uid="{00000000-0006-0000-4B00-000001000000}">
      <text>
        <r>
          <rPr>
            <b/>
            <sz val="12"/>
            <color indexed="81"/>
            <rFont val="ＭＳ Ｐゴシック"/>
            <family val="3"/>
            <charset val="128"/>
          </rPr>
          <t>申請年月日を入力してください。</t>
        </r>
      </text>
    </comment>
    <comment ref="K9" authorId="1" shapeId="0" xr:uid="{00000000-0006-0000-4B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19" authorId="0" shapeId="0" xr:uid="{00000000-0006-0000-4B00-000003000000}">
      <text>
        <r>
          <rPr>
            <b/>
            <sz val="12"/>
            <color indexed="81"/>
            <rFont val="ＭＳ Ｐゴシック"/>
            <family val="3"/>
            <charset val="128"/>
          </rPr>
          <t>契約年月日を入力してください。</t>
        </r>
        <r>
          <rPr>
            <sz val="9"/>
            <color indexed="81"/>
            <rFont val="ＭＳ Ｐゴシック"/>
            <family val="3"/>
            <charset val="128"/>
          </rPr>
          <t xml:space="preserve">
</t>
        </r>
      </text>
    </comment>
    <comment ref="B22" authorId="0" shapeId="0" xr:uid="{00000000-0006-0000-4B00-000004000000}">
      <text>
        <r>
          <rPr>
            <b/>
            <sz val="9"/>
            <color indexed="81"/>
            <rFont val="ＭＳ Ｐゴシック"/>
            <family val="3"/>
            <charset val="128"/>
          </rPr>
          <t>もれなく記入してください。</t>
        </r>
      </text>
    </comment>
    <comment ref="E26" authorId="0" shapeId="0" xr:uid="{00000000-0006-0000-4B00-000005000000}">
      <text>
        <r>
          <rPr>
            <b/>
            <sz val="9"/>
            <color indexed="81"/>
            <rFont val="ＭＳ Ｐゴシック"/>
            <family val="3"/>
            <charset val="128"/>
          </rPr>
          <t>確認申請枚数を入力してください。</t>
        </r>
      </text>
    </comment>
    <comment ref="F29" authorId="0" shapeId="0" xr:uid="{00000000-0006-0000-4B00-000006000000}">
      <text>
        <r>
          <rPr>
            <b/>
            <sz val="9"/>
            <color indexed="81"/>
            <rFont val="ＭＳ Ｐゴシック"/>
            <family val="3"/>
            <charset val="128"/>
          </rPr>
          <t>入力してください。</t>
        </r>
      </text>
    </comment>
    <comment ref="J29" authorId="0" shapeId="0" xr:uid="{00000000-0006-0000-4B00-000007000000}">
      <text>
        <r>
          <rPr>
            <b/>
            <sz val="9"/>
            <color indexed="81"/>
            <rFont val="ＭＳ Ｐゴシック"/>
            <family val="3"/>
            <charset val="128"/>
          </rPr>
          <t>入力してください。</t>
        </r>
      </text>
    </comment>
    <comment ref="F30" authorId="0" shapeId="0" xr:uid="{00000000-0006-0000-4B00-000008000000}">
      <text>
        <r>
          <rPr>
            <b/>
            <sz val="9"/>
            <color indexed="81"/>
            <rFont val="ＭＳ Ｐゴシック"/>
            <family val="3"/>
            <charset val="128"/>
          </rPr>
          <t>入力してください。</t>
        </r>
      </text>
    </comment>
    <comment ref="J30" authorId="0" shapeId="0" xr:uid="{00000000-0006-0000-4B00-000009000000}">
      <text>
        <r>
          <rPr>
            <b/>
            <sz val="9"/>
            <color indexed="81"/>
            <rFont val="ＭＳ Ｐゴシック"/>
            <family val="3"/>
            <charset val="128"/>
          </rPr>
          <t>入力してください。</t>
        </r>
      </text>
    </comment>
    <comment ref="F31" authorId="0" shapeId="0" xr:uid="{00000000-0006-0000-4B00-00000A000000}">
      <text>
        <r>
          <rPr>
            <b/>
            <sz val="9"/>
            <color indexed="81"/>
            <rFont val="ＭＳ Ｐゴシック"/>
            <family val="3"/>
            <charset val="128"/>
          </rPr>
          <t>入力してください。</t>
        </r>
      </text>
    </comment>
    <comment ref="J31" authorId="0" shapeId="0" xr:uid="{00000000-0006-0000-4B00-00000B000000}">
      <text>
        <r>
          <rPr>
            <b/>
            <sz val="9"/>
            <color indexed="81"/>
            <rFont val="ＭＳ Ｐゴシック"/>
            <family val="3"/>
            <charset val="128"/>
          </rPr>
          <t>入力してください。</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FJ-USER</author>
    <author>user</author>
  </authors>
  <commentList>
    <comment ref="K22" authorId="0" shapeId="0" xr:uid="{00000000-0006-0000-4C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E28" authorId="1" shapeId="0" xr:uid="{00000000-0006-0000-4C00-000002000000}">
      <text>
        <r>
          <rPr>
            <b/>
            <sz val="9"/>
            <color indexed="81"/>
            <rFont val="ＭＳ Ｐゴシック"/>
            <family val="3"/>
            <charset val="128"/>
          </rPr>
          <t>確認枚数を入力してください。</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B10" authorId="0" shapeId="0" xr:uid="{00000000-0006-0000-4D00-000001000000}">
      <text>
        <r>
          <rPr>
            <b/>
            <sz val="12"/>
            <color indexed="81"/>
            <rFont val="ＭＳ Ｐゴシック"/>
            <family val="3"/>
            <charset val="128"/>
          </rPr>
          <t>証明年月日を入力してください。</t>
        </r>
        <r>
          <rPr>
            <sz val="12"/>
            <color indexed="81"/>
            <rFont val="ＭＳ Ｐゴシック"/>
            <family val="3"/>
            <charset val="128"/>
          </rPr>
          <t xml:space="preserve">
</t>
        </r>
      </text>
    </comment>
    <comment ref="K13" authorId="1" shapeId="0" xr:uid="{00000000-0006-0000-4D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20" authorId="0" shapeId="0" xr:uid="{00000000-0006-0000-4D00-000003000000}">
      <text>
        <r>
          <rPr>
            <b/>
            <sz val="9"/>
            <color indexed="81"/>
            <rFont val="ＭＳ Ｐゴシック"/>
            <family val="3"/>
            <charset val="128"/>
          </rPr>
          <t>もれなく御記入ください。</t>
        </r>
      </text>
    </comment>
    <comment ref="F23" authorId="0" shapeId="0" xr:uid="{00000000-0006-0000-4D00-000004000000}">
      <text>
        <r>
          <rPr>
            <b/>
            <sz val="12"/>
            <color indexed="81"/>
            <rFont val="ＭＳ Ｐゴシック"/>
            <family val="3"/>
            <charset val="128"/>
          </rPr>
          <t>作成数を入力してください。</t>
        </r>
      </text>
    </comment>
    <comment ref="F24" authorId="0" shapeId="0" xr:uid="{00000000-0006-0000-4D00-000005000000}">
      <text>
        <r>
          <rPr>
            <b/>
            <sz val="9"/>
            <color indexed="81"/>
            <rFont val="ＭＳ Ｐゴシック"/>
            <family val="3"/>
            <charset val="128"/>
          </rPr>
          <t>金額を入力してください。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H16" authorId="0" shapeId="0" xr:uid="{00000000-0006-0000-0600-000001000000}">
      <text>
        <r>
          <rPr>
            <b/>
            <sz val="12"/>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N4" authorId="0" shapeId="0" xr:uid="{00000000-0006-0000-4E00-000001000000}">
      <text>
        <r>
          <rPr>
            <b/>
            <sz val="9"/>
            <color indexed="81"/>
            <rFont val="ＭＳ Ｐゴシック"/>
            <family val="3"/>
            <charset val="128"/>
          </rPr>
          <t>請求年月日を入力後印刷するか、印刷後手書きで御記入くださるようお願いします。</t>
        </r>
      </text>
    </comment>
    <comment ref="K8" authorId="0" shapeId="0" xr:uid="{00000000-0006-0000-4E00-000002000000}">
      <text>
        <r>
          <rPr>
            <b/>
            <sz val="9"/>
            <color indexed="81"/>
            <rFont val="ＭＳ Ｐゴシック"/>
            <family val="3"/>
            <charset val="128"/>
          </rPr>
          <t>もれなく御記入くださるようお願いします。</t>
        </r>
      </text>
    </comment>
    <comment ref="K11" authorId="0" shapeId="0" xr:uid="{00000000-0006-0000-4E00-000003000000}">
      <text>
        <r>
          <rPr>
            <b/>
            <sz val="9"/>
            <color indexed="81"/>
            <rFont val="ＭＳ Ｐゴシック"/>
            <family val="3"/>
            <charset val="128"/>
          </rPr>
          <t>電話番号を入力してくださるようお願いします。</t>
        </r>
      </text>
    </comment>
    <comment ref="E18" authorId="0" shapeId="0" xr:uid="{00000000-0006-0000-4E00-000004000000}">
      <text>
        <r>
          <rPr>
            <b/>
            <sz val="12"/>
            <color indexed="81"/>
            <rFont val="ＭＳ Ｐゴシック"/>
            <family val="3"/>
            <charset val="128"/>
          </rPr>
          <t>　別記請求内訳書に記載された請求額が自動転記されます。
　まず内訳を作成してください。</t>
        </r>
      </text>
    </comment>
    <comment ref="M23" authorId="1" shapeId="0" xr:uid="{00000000-0006-0000-4E00-000005000000}">
      <text>
        <r>
          <rPr>
            <b/>
            <sz val="9"/>
            <color indexed="81"/>
            <rFont val="ＭＳ Ｐゴシック"/>
            <family val="3"/>
            <charset val="128"/>
          </rPr>
          <t>自動表示されます。</t>
        </r>
        <r>
          <rPr>
            <sz val="9"/>
            <color indexed="81"/>
            <rFont val="ＭＳ Ｐゴシック"/>
            <family val="3"/>
            <charset val="128"/>
          </rPr>
          <t xml:space="preserve">
</t>
        </r>
      </text>
    </comment>
    <comment ref="F28" authorId="0" shapeId="0" xr:uid="{00000000-0006-0000-4E00-000006000000}">
      <text>
        <r>
          <rPr>
            <b/>
            <sz val="9"/>
            <color indexed="81"/>
            <rFont val="ＭＳ Ｐゴシック"/>
            <family val="3"/>
            <charset val="128"/>
          </rPr>
          <t>必要事項をもれなく入力後印刷するか、印刷後御記入くださるようお願いします。</t>
        </r>
      </text>
    </comment>
    <comment ref="B40" authorId="0" shapeId="0" xr:uid="{00000000-0006-0000-4E00-000007000000}">
      <text>
        <r>
          <rPr>
            <b/>
            <sz val="9"/>
            <color indexed="81"/>
            <rFont val="ＭＳ Ｐゴシック"/>
            <family val="3"/>
            <charset val="128"/>
          </rPr>
          <t>契約単価（税込）を入力してください。</t>
        </r>
      </text>
    </comment>
    <comment ref="D40" authorId="0" shapeId="0" xr:uid="{00000000-0006-0000-4E00-000008000000}">
      <text>
        <r>
          <rPr>
            <b/>
            <sz val="9"/>
            <color indexed="81"/>
            <rFont val="ＭＳ Ｐゴシック"/>
            <family val="3"/>
            <charset val="128"/>
          </rPr>
          <t>作成枚数を入力してください。</t>
        </r>
      </text>
    </comment>
    <comment ref="F40" authorId="0" shapeId="0" xr:uid="{00000000-0006-0000-4E00-000009000000}">
      <text>
        <r>
          <rPr>
            <b/>
            <sz val="9"/>
            <color indexed="81"/>
            <rFont val="ＭＳ Ｐゴシック"/>
            <family val="3"/>
            <charset val="128"/>
          </rPr>
          <t>自動計算されます。</t>
        </r>
      </text>
    </comment>
    <comment ref="H40" authorId="0" shapeId="0" xr:uid="{00000000-0006-0000-4E00-00000A000000}">
      <text>
        <r>
          <rPr>
            <b/>
            <sz val="9"/>
            <color indexed="81"/>
            <rFont val="ＭＳ Ｐゴシック"/>
            <family val="3"/>
            <charset val="128"/>
          </rPr>
          <t>立札・看板の単価（基準限度額）です。</t>
        </r>
      </text>
    </comment>
    <comment ref="J40" authorId="0" shapeId="0" xr:uid="{00000000-0006-0000-4E00-00000B000000}">
      <text>
        <r>
          <rPr>
            <b/>
            <sz val="9"/>
            <color indexed="81"/>
            <rFont val="ＭＳ Ｐゴシック"/>
            <family val="3"/>
            <charset val="128"/>
          </rPr>
          <t>公職選挙法に規定する上限枚数です。（３が限度数となります。）</t>
        </r>
      </text>
    </comment>
    <comment ref="L40" authorId="0" shapeId="0" xr:uid="{00000000-0006-0000-4E00-00000C000000}">
      <text>
        <r>
          <rPr>
            <b/>
            <sz val="9"/>
            <color indexed="81"/>
            <rFont val="ＭＳ Ｐゴシック"/>
            <family val="3"/>
            <charset val="128"/>
          </rPr>
          <t xml:space="preserve">自動計算されます。
</t>
        </r>
      </text>
    </comment>
    <comment ref="N40" authorId="0" shapeId="0" xr:uid="{00000000-0006-0000-4E00-00000D000000}">
      <text>
        <r>
          <rPr>
            <b/>
            <sz val="9"/>
            <color indexed="81"/>
            <rFont val="ＭＳ Ｐゴシック"/>
            <family val="3"/>
            <charset val="128"/>
          </rPr>
          <t xml:space="preserve">(A)と(D)で少ない方の額が自動表示されます。
</t>
        </r>
      </text>
    </comment>
    <comment ref="P40" authorId="0" shapeId="0" xr:uid="{00000000-0006-0000-4E00-00000E000000}">
      <text>
        <r>
          <rPr>
            <b/>
            <sz val="9"/>
            <color indexed="81"/>
            <rFont val="ＭＳ Ｐゴシック"/>
            <family val="3"/>
            <charset val="128"/>
          </rPr>
          <t xml:space="preserve">(B)と（E)で少ない方の枚数が自動表示されます。
</t>
        </r>
      </text>
    </comment>
    <comment ref="R40" authorId="0" shapeId="0" xr:uid="{00000000-0006-0000-4E00-00000F000000}">
      <text>
        <r>
          <rPr>
            <b/>
            <sz val="9"/>
            <color indexed="81"/>
            <rFont val="ＭＳ Ｐゴシック"/>
            <family val="3"/>
            <charset val="128"/>
          </rPr>
          <t>自動計算されます。</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K5" authorId="0" shapeId="0" xr:uid="{00000000-0006-0000-4F00-000001000000}">
      <text>
        <r>
          <rPr>
            <b/>
            <sz val="9"/>
            <color indexed="81"/>
            <rFont val="ＭＳ Ｐゴシック"/>
            <family val="3"/>
            <charset val="128"/>
          </rPr>
          <t>請求年月日を入力後印刷するか、印刷後手書きで御記入くださるようお願いします。</t>
        </r>
      </text>
    </comment>
    <comment ref="J10" authorId="1" shapeId="0" xr:uid="{00000000-0006-0000-4F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26" authorId="0" shapeId="0" xr:uid="{00000000-0006-0000-4F00-000003000000}">
      <text>
        <r>
          <rPr>
            <b/>
            <sz val="9"/>
            <color indexed="81"/>
            <rFont val="ＭＳ Ｐゴシック"/>
            <family val="3"/>
            <charset val="128"/>
          </rPr>
          <t>入力してください。</t>
        </r>
      </text>
    </comment>
    <comment ref="A27" authorId="0" shapeId="0" xr:uid="{00000000-0006-0000-4F00-000004000000}">
      <text>
        <r>
          <rPr>
            <b/>
            <sz val="9"/>
            <color indexed="81"/>
            <rFont val="ＭＳ Ｐゴシック"/>
            <family val="3"/>
            <charset val="128"/>
          </rPr>
          <t xml:space="preserve">契約年月日を入力してください。
</t>
        </r>
      </text>
    </comment>
    <comment ref="I27" authorId="0" shapeId="0" xr:uid="{00000000-0006-0000-4F00-000005000000}">
      <text>
        <r>
          <rPr>
            <b/>
            <sz val="9"/>
            <color indexed="81"/>
            <rFont val="ＭＳ Ｐゴシック"/>
            <family val="3"/>
            <charset val="128"/>
          </rPr>
          <t>作成契約数を入力してください。</t>
        </r>
      </text>
    </comment>
    <comment ref="L27" authorId="0" shapeId="0" xr:uid="{00000000-0006-0000-4F00-000006000000}">
      <text>
        <r>
          <rPr>
            <b/>
            <sz val="9"/>
            <color indexed="81"/>
            <rFont val="ＭＳ Ｐゴシック"/>
            <family val="3"/>
            <charset val="128"/>
          </rPr>
          <t>作成契約金額を入力してください。</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L5" authorId="0" shapeId="0" xr:uid="{00000000-0006-0000-5000-000001000000}">
      <text>
        <r>
          <rPr>
            <b/>
            <sz val="12"/>
            <color indexed="81"/>
            <rFont val="ＭＳ Ｐゴシック"/>
            <family val="3"/>
            <charset val="128"/>
          </rPr>
          <t>申請年月日を入力してください。</t>
        </r>
      </text>
    </comment>
    <comment ref="K9" authorId="1" shapeId="0" xr:uid="{00000000-0006-0000-50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19" authorId="0" shapeId="0" xr:uid="{00000000-0006-0000-5000-000003000000}">
      <text>
        <r>
          <rPr>
            <b/>
            <sz val="12"/>
            <color indexed="81"/>
            <rFont val="ＭＳ Ｐゴシック"/>
            <family val="3"/>
            <charset val="128"/>
          </rPr>
          <t>契約年月日を入力してください。</t>
        </r>
        <r>
          <rPr>
            <sz val="9"/>
            <color indexed="81"/>
            <rFont val="ＭＳ Ｐゴシック"/>
            <family val="3"/>
            <charset val="128"/>
          </rPr>
          <t xml:space="preserve">
</t>
        </r>
      </text>
    </comment>
    <comment ref="B22" authorId="0" shapeId="0" xr:uid="{00000000-0006-0000-5000-000004000000}">
      <text>
        <r>
          <rPr>
            <b/>
            <sz val="9"/>
            <color indexed="81"/>
            <rFont val="ＭＳ Ｐゴシック"/>
            <family val="3"/>
            <charset val="128"/>
          </rPr>
          <t>もれなく記入してください。</t>
        </r>
      </text>
    </comment>
    <comment ref="E26" authorId="0" shapeId="0" xr:uid="{00000000-0006-0000-5000-000005000000}">
      <text>
        <r>
          <rPr>
            <b/>
            <sz val="9"/>
            <color indexed="81"/>
            <rFont val="ＭＳ Ｐゴシック"/>
            <family val="3"/>
            <charset val="128"/>
          </rPr>
          <t>確認申請枚数を入力してください。</t>
        </r>
      </text>
    </comment>
    <comment ref="F29" authorId="0" shapeId="0" xr:uid="{00000000-0006-0000-5000-000006000000}">
      <text>
        <r>
          <rPr>
            <b/>
            <sz val="9"/>
            <color indexed="81"/>
            <rFont val="ＭＳ Ｐゴシック"/>
            <family val="3"/>
            <charset val="128"/>
          </rPr>
          <t>入力してください。</t>
        </r>
      </text>
    </comment>
    <comment ref="J29" authorId="0" shapeId="0" xr:uid="{00000000-0006-0000-5000-000007000000}">
      <text>
        <r>
          <rPr>
            <b/>
            <sz val="9"/>
            <color indexed="81"/>
            <rFont val="ＭＳ Ｐゴシック"/>
            <family val="3"/>
            <charset val="128"/>
          </rPr>
          <t>入力してください。</t>
        </r>
      </text>
    </comment>
    <comment ref="F30" authorId="0" shapeId="0" xr:uid="{00000000-0006-0000-5000-000008000000}">
      <text>
        <r>
          <rPr>
            <b/>
            <sz val="9"/>
            <color indexed="81"/>
            <rFont val="ＭＳ Ｐゴシック"/>
            <family val="3"/>
            <charset val="128"/>
          </rPr>
          <t>入力してください。</t>
        </r>
      </text>
    </comment>
    <comment ref="J30" authorId="0" shapeId="0" xr:uid="{00000000-0006-0000-5000-000009000000}">
      <text>
        <r>
          <rPr>
            <b/>
            <sz val="9"/>
            <color indexed="81"/>
            <rFont val="ＭＳ Ｐゴシック"/>
            <family val="3"/>
            <charset val="128"/>
          </rPr>
          <t>入力してください。</t>
        </r>
      </text>
    </comment>
    <comment ref="F31" authorId="0" shapeId="0" xr:uid="{00000000-0006-0000-5000-00000A000000}">
      <text>
        <r>
          <rPr>
            <b/>
            <sz val="9"/>
            <color indexed="81"/>
            <rFont val="ＭＳ Ｐゴシック"/>
            <family val="3"/>
            <charset val="128"/>
          </rPr>
          <t>入力してください。</t>
        </r>
      </text>
    </comment>
    <comment ref="J31" authorId="0" shapeId="0" xr:uid="{00000000-0006-0000-5000-00000B000000}">
      <text>
        <r>
          <rPr>
            <b/>
            <sz val="9"/>
            <color indexed="81"/>
            <rFont val="ＭＳ Ｐゴシック"/>
            <family val="3"/>
            <charset val="128"/>
          </rPr>
          <t>入力してください。</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FJ-USER</author>
    <author>user</author>
  </authors>
  <commentList>
    <comment ref="K22" authorId="0" shapeId="0" xr:uid="{00000000-0006-0000-51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E28" authorId="1" shapeId="0" xr:uid="{00000000-0006-0000-5100-000002000000}">
      <text>
        <r>
          <rPr>
            <b/>
            <sz val="9"/>
            <color indexed="81"/>
            <rFont val="ＭＳ Ｐゴシック"/>
            <family val="3"/>
            <charset val="128"/>
          </rPr>
          <t>確認枚数を入力してください。</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B10" authorId="0" shapeId="0" xr:uid="{00000000-0006-0000-5200-000001000000}">
      <text>
        <r>
          <rPr>
            <b/>
            <sz val="12"/>
            <color indexed="81"/>
            <rFont val="ＭＳ Ｐゴシック"/>
            <family val="3"/>
            <charset val="128"/>
          </rPr>
          <t>証明年月日を入力してください。</t>
        </r>
        <r>
          <rPr>
            <sz val="12"/>
            <color indexed="81"/>
            <rFont val="ＭＳ Ｐゴシック"/>
            <family val="3"/>
            <charset val="128"/>
          </rPr>
          <t xml:space="preserve">
</t>
        </r>
      </text>
    </comment>
    <comment ref="K13" authorId="1" shapeId="0" xr:uid="{00000000-0006-0000-52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20" authorId="0" shapeId="0" xr:uid="{00000000-0006-0000-5200-000003000000}">
      <text>
        <r>
          <rPr>
            <b/>
            <sz val="9"/>
            <color indexed="81"/>
            <rFont val="ＭＳ Ｐゴシック"/>
            <family val="3"/>
            <charset val="128"/>
          </rPr>
          <t>もれなく御記入ください。</t>
        </r>
      </text>
    </comment>
    <comment ref="F23" authorId="0" shapeId="0" xr:uid="{00000000-0006-0000-5200-000004000000}">
      <text>
        <r>
          <rPr>
            <b/>
            <sz val="12"/>
            <color indexed="81"/>
            <rFont val="ＭＳ Ｐゴシック"/>
            <family val="3"/>
            <charset val="128"/>
          </rPr>
          <t>作成数を入力してください。</t>
        </r>
      </text>
    </comment>
    <comment ref="F24" authorId="0" shapeId="0" xr:uid="{00000000-0006-0000-5200-000005000000}">
      <text>
        <r>
          <rPr>
            <b/>
            <sz val="9"/>
            <color indexed="81"/>
            <rFont val="ＭＳ Ｐゴシック"/>
            <family val="3"/>
            <charset val="128"/>
          </rPr>
          <t>金額を入力してください。</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N4" authorId="0" shapeId="0" xr:uid="{00000000-0006-0000-5300-000001000000}">
      <text>
        <r>
          <rPr>
            <b/>
            <sz val="9"/>
            <color indexed="81"/>
            <rFont val="ＭＳ Ｐゴシック"/>
            <family val="3"/>
            <charset val="128"/>
          </rPr>
          <t>請求年月日を入力後印刷するか、印刷後手書きで御記入くださるようお願いします。</t>
        </r>
      </text>
    </comment>
    <comment ref="K8" authorId="0" shapeId="0" xr:uid="{00000000-0006-0000-5300-000002000000}">
      <text>
        <r>
          <rPr>
            <b/>
            <sz val="9"/>
            <color indexed="81"/>
            <rFont val="ＭＳ Ｐゴシック"/>
            <family val="3"/>
            <charset val="128"/>
          </rPr>
          <t>もれなく御記入くださるようお願いします。</t>
        </r>
      </text>
    </comment>
    <comment ref="K11" authorId="0" shapeId="0" xr:uid="{00000000-0006-0000-5300-000003000000}">
      <text>
        <r>
          <rPr>
            <b/>
            <sz val="9"/>
            <color indexed="81"/>
            <rFont val="ＭＳ Ｐゴシック"/>
            <family val="3"/>
            <charset val="128"/>
          </rPr>
          <t>電話番号を入力してくださるようお願いします。</t>
        </r>
      </text>
    </comment>
    <comment ref="E18" authorId="0" shapeId="0" xr:uid="{00000000-0006-0000-5300-000004000000}">
      <text>
        <r>
          <rPr>
            <b/>
            <sz val="12"/>
            <color indexed="81"/>
            <rFont val="ＭＳ Ｐゴシック"/>
            <family val="3"/>
            <charset val="128"/>
          </rPr>
          <t>　別記請求内訳書に記載された請求額が自動転記されます。
　まず内訳を作成してください。</t>
        </r>
      </text>
    </comment>
    <comment ref="M23" authorId="1" shapeId="0" xr:uid="{00000000-0006-0000-5300-000005000000}">
      <text>
        <r>
          <rPr>
            <b/>
            <sz val="9"/>
            <color indexed="81"/>
            <rFont val="ＭＳ Ｐゴシック"/>
            <family val="3"/>
            <charset val="128"/>
          </rPr>
          <t>自動表示されます。</t>
        </r>
        <r>
          <rPr>
            <sz val="9"/>
            <color indexed="81"/>
            <rFont val="ＭＳ Ｐゴシック"/>
            <family val="3"/>
            <charset val="128"/>
          </rPr>
          <t xml:space="preserve">
</t>
        </r>
      </text>
    </comment>
    <comment ref="F28" authorId="0" shapeId="0" xr:uid="{00000000-0006-0000-5300-000006000000}">
      <text>
        <r>
          <rPr>
            <b/>
            <sz val="9"/>
            <color indexed="81"/>
            <rFont val="ＭＳ Ｐゴシック"/>
            <family val="3"/>
            <charset val="128"/>
          </rPr>
          <t>必要事項をもれなく入力後印刷するか、印刷後御記入くださるようお願いします。</t>
        </r>
      </text>
    </comment>
    <comment ref="B40" authorId="0" shapeId="0" xr:uid="{00000000-0006-0000-5300-000007000000}">
      <text>
        <r>
          <rPr>
            <b/>
            <sz val="9"/>
            <color indexed="81"/>
            <rFont val="ＭＳ Ｐゴシック"/>
            <family val="3"/>
            <charset val="128"/>
          </rPr>
          <t>契約単価（税込）を入力してください。</t>
        </r>
      </text>
    </comment>
    <comment ref="D40" authorId="0" shapeId="0" xr:uid="{00000000-0006-0000-5300-000008000000}">
      <text>
        <r>
          <rPr>
            <b/>
            <sz val="9"/>
            <color indexed="81"/>
            <rFont val="ＭＳ Ｐゴシック"/>
            <family val="3"/>
            <charset val="128"/>
          </rPr>
          <t>作成枚数を入力してください。</t>
        </r>
      </text>
    </comment>
    <comment ref="F40" authorId="0" shapeId="0" xr:uid="{00000000-0006-0000-5300-000009000000}">
      <text>
        <r>
          <rPr>
            <b/>
            <sz val="9"/>
            <color indexed="81"/>
            <rFont val="ＭＳ Ｐゴシック"/>
            <family val="3"/>
            <charset val="128"/>
          </rPr>
          <t>自動計算されます。</t>
        </r>
      </text>
    </comment>
    <comment ref="H40" authorId="0" shapeId="0" xr:uid="{00000000-0006-0000-5300-00000A000000}">
      <text>
        <r>
          <rPr>
            <b/>
            <sz val="9"/>
            <color indexed="81"/>
            <rFont val="ＭＳ Ｐゴシック"/>
            <family val="3"/>
            <charset val="128"/>
          </rPr>
          <t>立札・看板の単価（基準限度額）です。</t>
        </r>
      </text>
    </comment>
    <comment ref="J40" authorId="0" shapeId="0" xr:uid="{00000000-0006-0000-5300-00000B000000}">
      <text>
        <r>
          <rPr>
            <b/>
            <sz val="9"/>
            <color indexed="81"/>
            <rFont val="ＭＳ Ｐゴシック"/>
            <family val="3"/>
            <charset val="128"/>
          </rPr>
          <t>公職選挙法に規定する上限枚数です。（５が限度数となります。）</t>
        </r>
      </text>
    </comment>
    <comment ref="L40" authorId="0" shapeId="0" xr:uid="{00000000-0006-0000-5300-00000C000000}">
      <text>
        <r>
          <rPr>
            <b/>
            <sz val="9"/>
            <color indexed="81"/>
            <rFont val="ＭＳ Ｐゴシック"/>
            <family val="3"/>
            <charset val="128"/>
          </rPr>
          <t xml:space="preserve">自動計算されます。
</t>
        </r>
      </text>
    </comment>
    <comment ref="N40" authorId="0" shapeId="0" xr:uid="{00000000-0006-0000-5300-00000D000000}">
      <text>
        <r>
          <rPr>
            <b/>
            <sz val="9"/>
            <color indexed="81"/>
            <rFont val="ＭＳ Ｐゴシック"/>
            <family val="3"/>
            <charset val="128"/>
          </rPr>
          <t xml:space="preserve">(A)と(D)で少ない方の額が自動表示されます。
</t>
        </r>
      </text>
    </comment>
    <comment ref="P40" authorId="0" shapeId="0" xr:uid="{00000000-0006-0000-5300-00000E000000}">
      <text>
        <r>
          <rPr>
            <b/>
            <sz val="9"/>
            <color indexed="81"/>
            <rFont val="ＭＳ Ｐゴシック"/>
            <family val="3"/>
            <charset val="128"/>
          </rPr>
          <t xml:space="preserve">(B)と（E)で少ない方の枚数が自動表示されます。
</t>
        </r>
      </text>
    </comment>
    <comment ref="R40" authorId="0" shapeId="0" xr:uid="{00000000-0006-0000-5300-00000F000000}">
      <text>
        <r>
          <rPr>
            <b/>
            <sz val="9"/>
            <color indexed="81"/>
            <rFont val="ＭＳ Ｐゴシック"/>
            <family val="3"/>
            <charset val="128"/>
          </rPr>
          <t>自動計算されます。</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K5" authorId="0" shapeId="0" xr:uid="{00000000-0006-0000-5400-000001000000}">
      <text>
        <r>
          <rPr>
            <b/>
            <sz val="9"/>
            <color indexed="81"/>
            <rFont val="ＭＳ Ｐゴシック"/>
            <family val="3"/>
            <charset val="128"/>
          </rPr>
          <t>請求年月日を入力後印刷するか、印刷後手書きで御記入くださるようお願いします。</t>
        </r>
      </text>
    </comment>
    <comment ref="J10" authorId="1" shapeId="0" xr:uid="{00000000-0006-0000-54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26" authorId="0" shapeId="0" xr:uid="{00000000-0006-0000-5400-000003000000}">
      <text>
        <r>
          <rPr>
            <b/>
            <sz val="9"/>
            <color indexed="81"/>
            <rFont val="ＭＳ Ｐゴシック"/>
            <family val="3"/>
            <charset val="128"/>
          </rPr>
          <t>入力してください。</t>
        </r>
      </text>
    </comment>
    <comment ref="A27" authorId="0" shapeId="0" xr:uid="{00000000-0006-0000-5400-000004000000}">
      <text>
        <r>
          <rPr>
            <b/>
            <sz val="9"/>
            <color indexed="81"/>
            <rFont val="ＭＳ Ｐゴシック"/>
            <family val="3"/>
            <charset val="128"/>
          </rPr>
          <t xml:space="preserve">契約年月日を入力してください。
</t>
        </r>
      </text>
    </comment>
    <comment ref="I27" authorId="0" shapeId="0" xr:uid="{00000000-0006-0000-5400-000005000000}">
      <text>
        <r>
          <rPr>
            <b/>
            <sz val="9"/>
            <color indexed="81"/>
            <rFont val="ＭＳ Ｐゴシック"/>
            <family val="3"/>
            <charset val="128"/>
          </rPr>
          <t>作成契約枚数を入力してください。</t>
        </r>
      </text>
    </comment>
    <comment ref="L27" authorId="0" shapeId="0" xr:uid="{00000000-0006-0000-5400-000006000000}">
      <text>
        <r>
          <rPr>
            <b/>
            <sz val="9"/>
            <color indexed="81"/>
            <rFont val="ＭＳ Ｐゴシック"/>
            <family val="3"/>
            <charset val="128"/>
          </rPr>
          <t>作成契約金額を入力してください。</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L5" authorId="0" shapeId="0" xr:uid="{00000000-0006-0000-5500-000001000000}">
      <text>
        <r>
          <rPr>
            <b/>
            <sz val="12"/>
            <color indexed="81"/>
            <rFont val="ＭＳ Ｐゴシック"/>
            <family val="3"/>
            <charset val="128"/>
          </rPr>
          <t>申請年月日を入力してください。</t>
        </r>
      </text>
    </comment>
    <comment ref="K9" authorId="1" shapeId="0" xr:uid="{00000000-0006-0000-55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D19" authorId="0" shapeId="0" xr:uid="{00000000-0006-0000-5500-000003000000}">
      <text>
        <r>
          <rPr>
            <b/>
            <sz val="12"/>
            <color indexed="81"/>
            <rFont val="ＭＳ Ｐゴシック"/>
            <family val="3"/>
            <charset val="128"/>
          </rPr>
          <t>契約年月日を入力してください。</t>
        </r>
        <r>
          <rPr>
            <sz val="9"/>
            <color indexed="81"/>
            <rFont val="ＭＳ Ｐゴシック"/>
            <family val="3"/>
            <charset val="128"/>
          </rPr>
          <t xml:space="preserve">
</t>
        </r>
      </text>
    </comment>
    <comment ref="B22" authorId="0" shapeId="0" xr:uid="{00000000-0006-0000-5500-000004000000}">
      <text>
        <r>
          <rPr>
            <b/>
            <sz val="9"/>
            <color indexed="81"/>
            <rFont val="ＭＳ Ｐゴシック"/>
            <family val="3"/>
            <charset val="128"/>
          </rPr>
          <t>もれなく記入してください。</t>
        </r>
      </text>
    </comment>
    <comment ref="E26" authorId="0" shapeId="0" xr:uid="{00000000-0006-0000-5500-000005000000}">
      <text>
        <r>
          <rPr>
            <b/>
            <sz val="9"/>
            <color indexed="81"/>
            <rFont val="ＭＳ Ｐゴシック"/>
            <family val="3"/>
            <charset val="128"/>
          </rPr>
          <t>確認申請枚数を入力してください。</t>
        </r>
      </text>
    </comment>
    <comment ref="F29" authorId="0" shapeId="0" xr:uid="{00000000-0006-0000-5500-000006000000}">
      <text>
        <r>
          <rPr>
            <b/>
            <sz val="9"/>
            <color indexed="81"/>
            <rFont val="ＭＳ Ｐゴシック"/>
            <family val="3"/>
            <charset val="128"/>
          </rPr>
          <t>入力してください。</t>
        </r>
      </text>
    </comment>
    <comment ref="J29" authorId="0" shapeId="0" xr:uid="{00000000-0006-0000-5500-000007000000}">
      <text>
        <r>
          <rPr>
            <b/>
            <sz val="9"/>
            <color indexed="81"/>
            <rFont val="ＭＳ Ｐゴシック"/>
            <family val="3"/>
            <charset val="128"/>
          </rPr>
          <t>入力してください。</t>
        </r>
      </text>
    </comment>
    <comment ref="F30" authorId="0" shapeId="0" xr:uid="{00000000-0006-0000-5500-000008000000}">
      <text>
        <r>
          <rPr>
            <b/>
            <sz val="9"/>
            <color indexed="81"/>
            <rFont val="ＭＳ Ｐゴシック"/>
            <family val="3"/>
            <charset val="128"/>
          </rPr>
          <t>入力してください。</t>
        </r>
      </text>
    </comment>
    <comment ref="J30" authorId="0" shapeId="0" xr:uid="{00000000-0006-0000-5500-000009000000}">
      <text>
        <r>
          <rPr>
            <b/>
            <sz val="9"/>
            <color indexed="81"/>
            <rFont val="ＭＳ Ｐゴシック"/>
            <family val="3"/>
            <charset val="128"/>
          </rPr>
          <t>入力してください。</t>
        </r>
      </text>
    </comment>
    <comment ref="F31" authorId="0" shapeId="0" xr:uid="{00000000-0006-0000-5500-00000A000000}">
      <text>
        <r>
          <rPr>
            <b/>
            <sz val="9"/>
            <color indexed="81"/>
            <rFont val="ＭＳ Ｐゴシック"/>
            <family val="3"/>
            <charset val="128"/>
          </rPr>
          <t>入力してください。</t>
        </r>
      </text>
    </comment>
    <comment ref="J31" authorId="0" shapeId="0" xr:uid="{00000000-0006-0000-5500-00000B000000}">
      <text>
        <r>
          <rPr>
            <b/>
            <sz val="9"/>
            <color indexed="81"/>
            <rFont val="ＭＳ Ｐゴシック"/>
            <family val="3"/>
            <charset val="128"/>
          </rPr>
          <t>入力してください。</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FJ-USER</author>
    <author>user</author>
  </authors>
  <commentList>
    <comment ref="K23" authorId="0" shapeId="0" xr:uid="{00000000-0006-0000-56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E29" authorId="1" shapeId="0" xr:uid="{00000000-0006-0000-5600-000002000000}">
      <text>
        <r>
          <rPr>
            <b/>
            <sz val="9"/>
            <color indexed="81"/>
            <rFont val="ＭＳ Ｐゴシック"/>
            <family val="3"/>
            <charset val="128"/>
          </rPr>
          <t>確認枚数を入力してください。</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B7" authorId="0" shapeId="0" xr:uid="{00000000-0006-0000-5700-000001000000}">
      <text>
        <r>
          <rPr>
            <b/>
            <sz val="12"/>
            <color indexed="81"/>
            <rFont val="ＭＳ Ｐゴシック"/>
            <family val="3"/>
            <charset val="128"/>
          </rPr>
          <t>証明年月日を入力してください。</t>
        </r>
        <r>
          <rPr>
            <sz val="12"/>
            <color indexed="81"/>
            <rFont val="ＭＳ Ｐゴシック"/>
            <family val="3"/>
            <charset val="128"/>
          </rPr>
          <t xml:space="preserve">
</t>
        </r>
      </text>
    </comment>
    <comment ref="K9" authorId="1" shapeId="0" xr:uid="{00000000-0006-0000-57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 ref="F15" authorId="0" shapeId="0" xr:uid="{00000000-0006-0000-5700-000003000000}">
      <text>
        <r>
          <rPr>
            <b/>
            <sz val="9"/>
            <color indexed="81"/>
            <rFont val="ＭＳ Ｐゴシック"/>
            <family val="3"/>
            <charset val="128"/>
          </rPr>
          <t>もれなく御記入ください。</t>
        </r>
      </text>
    </comment>
    <comment ref="F18" authorId="0" shapeId="0" xr:uid="{00000000-0006-0000-5700-000004000000}">
      <text>
        <r>
          <rPr>
            <b/>
            <sz val="9"/>
            <color indexed="81"/>
            <rFont val="ＭＳ Ｐゴシック"/>
            <family val="3"/>
            <charset val="128"/>
          </rPr>
          <t>枚数を入力してください。</t>
        </r>
      </text>
    </comment>
    <comment ref="F19" authorId="0" shapeId="0" xr:uid="{00000000-0006-0000-5700-000005000000}">
      <text>
        <r>
          <rPr>
            <b/>
            <sz val="9"/>
            <color indexed="81"/>
            <rFont val="ＭＳ Ｐゴシック"/>
            <family val="3"/>
            <charset val="128"/>
          </rPr>
          <t>金額を入力してください。</t>
        </r>
      </text>
    </comment>
    <comment ref="F20" authorId="0" shapeId="0" xr:uid="{00000000-0006-0000-5700-000006000000}">
      <text>
        <r>
          <rPr>
            <b/>
            <sz val="9"/>
            <color indexed="81"/>
            <rFont val="ＭＳ Ｐゴシック"/>
            <family val="3"/>
            <charset val="128"/>
          </rPr>
          <t>自動表示されます。</t>
        </r>
      </text>
    </comment>
    <comment ref="M29" authorId="0" shapeId="0" xr:uid="{00000000-0006-0000-5700-000007000000}">
      <text>
        <r>
          <rPr>
            <b/>
            <sz val="12"/>
            <color indexed="81"/>
            <rFont val="ＭＳ Ｐゴシック"/>
            <family val="3"/>
            <charset val="128"/>
          </rPr>
          <t>自動表示されます。</t>
        </r>
        <r>
          <rPr>
            <sz val="9"/>
            <color indexed="81"/>
            <rFont val="ＭＳ Ｐゴシック"/>
            <family val="3"/>
            <charset val="128"/>
          </rPr>
          <t xml:space="preserve">
</t>
        </r>
      </text>
    </comment>
    <comment ref="O33" authorId="0" shapeId="0" xr:uid="{00000000-0006-0000-5700-000008000000}">
      <text>
        <r>
          <rPr>
            <b/>
            <sz val="12"/>
            <color indexed="81"/>
            <rFont val="ＭＳ Ｐゴシック"/>
            <family val="3"/>
            <charset val="128"/>
          </rPr>
          <t>自動表示されます。</t>
        </r>
        <r>
          <rPr>
            <sz val="9"/>
            <color indexed="81"/>
            <rFont val="ＭＳ Ｐゴシック"/>
            <family val="3"/>
            <charset val="128"/>
          </rPr>
          <t xml:space="preserve">
</t>
        </r>
      </text>
    </comment>
    <comment ref="J36" authorId="0" shapeId="0" xr:uid="{00000000-0006-0000-5700-000009000000}">
      <text>
        <r>
          <rPr>
            <b/>
            <sz val="12"/>
            <color indexed="81"/>
            <rFont val="ＭＳ Ｐゴシック"/>
            <family val="3"/>
            <charset val="128"/>
          </rPr>
          <t>自動表示されます。</t>
        </r>
        <r>
          <rPr>
            <sz val="12"/>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A17" authorId="0" shapeId="0" xr:uid="{00000000-0006-0000-08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N4" authorId="0" shapeId="0" xr:uid="{00000000-0006-0000-5800-000001000000}">
      <text>
        <r>
          <rPr>
            <b/>
            <sz val="9"/>
            <color indexed="81"/>
            <rFont val="ＭＳ Ｐゴシック"/>
            <family val="3"/>
            <charset val="128"/>
          </rPr>
          <t>請求年月日を入力後印刷するか、印刷後手書きで御記入くださるようお願いします。</t>
        </r>
      </text>
    </comment>
    <comment ref="K7" authorId="0" shapeId="0" xr:uid="{00000000-0006-0000-5800-000002000000}">
      <text>
        <r>
          <rPr>
            <b/>
            <sz val="9"/>
            <color indexed="81"/>
            <rFont val="ＭＳ Ｐゴシック"/>
            <family val="3"/>
            <charset val="128"/>
          </rPr>
          <t>もれなく御記入くださるようお願いします。</t>
        </r>
      </text>
    </comment>
    <comment ref="K10" authorId="0" shapeId="0" xr:uid="{00000000-0006-0000-5800-000003000000}">
      <text>
        <r>
          <rPr>
            <b/>
            <sz val="9"/>
            <color indexed="81"/>
            <rFont val="ＭＳ Ｐゴシック"/>
            <family val="3"/>
            <charset val="128"/>
          </rPr>
          <t>電話番号を入力してくださるようお願いします。</t>
        </r>
      </text>
    </comment>
    <comment ref="E16" authorId="0" shapeId="0" xr:uid="{00000000-0006-0000-5800-000004000000}">
      <text>
        <r>
          <rPr>
            <b/>
            <sz val="12"/>
            <color indexed="81"/>
            <rFont val="ＭＳ Ｐゴシック"/>
            <family val="3"/>
            <charset val="128"/>
          </rPr>
          <t>　別記請求内訳書に記載された請求額が自動転記されます。
　まず内訳を作成してください。</t>
        </r>
      </text>
    </comment>
    <comment ref="M21" authorId="1" shapeId="0" xr:uid="{00000000-0006-0000-5800-000005000000}">
      <text>
        <r>
          <rPr>
            <b/>
            <sz val="9"/>
            <color indexed="81"/>
            <rFont val="ＭＳ Ｐゴシック"/>
            <family val="3"/>
            <charset val="128"/>
          </rPr>
          <t>自動表示されます。</t>
        </r>
        <r>
          <rPr>
            <sz val="9"/>
            <color indexed="81"/>
            <rFont val="ＭＳ Ｐゴシック"/>
            <family val="3"/>
            <charset val="128"/>
          </rPr>
          <t xml:space="preserve">
</t>
        </r>
      </text>
    </comment>
    <comment ref="F26" authorId="0" shapeId="0" xr:uid="{00000000-0006-0000-5800-000006000000}">
      <text>
        <r>
          <rPr>
            <b/>
            <sz val="9"/>
            <color indexed="81"/>
            <rFont val="ＭＳ Ｐゴシック"/>
            <family val="3"/>
            <charset val="128"/>
          </rPr>
          <t>必要事項をもれなく入力後印刷するか、印刷後御記入くださるようお願いします。</t>
        </r>
      </text>
    </comment>
    <comment ref="P32" authorId="0" shapeId="0" xr:uid="{00000000-0006-0000-5800-000007000000}">
      <text>
        <r>
          <rPr>
            <b/>
            <sz val="12"/>
            <color indexed="81"/>
            <rFont val="ＭＳ Ｐゴシック"/>
            <family val="3"/>
            <charset val="128"/>
          </rPr>
          <t>自動表示されます。</t>
        </r>
        <r>
          <rPr>
            <sz val="9"/>
            <color indexed="81"/>
            <rFont val="ＭＳ Ｐゴシック"/>
            <family val="3"/>
            <charset val="128"/>
          </rPr>
          <t xml:space="preserve">
</t>
        </r>
      </text>
    </comment>
    <comment ref="B38" authorId="0" shapeId="0" xr:uid="{00000000-0006-0000-5800-000008000000}">
      <text>
        <r>
          <rPr>
            <b/>
            <sz val="9"/>
            <color indexed="81"/>
            <rFont val="ＭＳ Ｐゴシック"/>
            <family val="3"/>
            <charset val="128"/>
          </rPr>
          <t>契約単価（税込）を入力してください。</t>
        </r>
      </text>
    </comment>
    <comment ref="D38" authorId="0" shapeId="0" xr:uid="{00000000-0006-0000-5800-000009000000}">
      <text>
        <r>
          <rPr>
            <b/>
            <sz val="9"/>
            <color indexed="81"/>
            <rFont val="ＭＳ Ｐゴシック"/>
            <family val="3"/>
            <charset val="128"/>
          </rPr>
          <t>作成枚数を入力してください。</t>
        </r>
      </text>
    </comment>
    <comment ref="F38" authorId="0" shapeId="0" xr:uid="{00000000-0006-0000-5800-00000A000000}">
      <text>
        <r>
          <rPr>
            <b/>
            <sz val="9"/>
            <color indexed="81"/>
            <rFont val="ＭＳ Ｐゴシック"/>
            <family val="3"/>
            <charset val="128"/>
          </rPr>
          <t>自動計算されます。</t>
        </r>
      </text>
    </comment>
    <comment ref="H38" authorId="0" shapeId="0" xr:uid="{00000000-0006-0000-5800-00000B000000}">
      <text>
        <r>
          <rPr>
            <b/>
            <sz val="12"/>
            <color indexed="81"/>
            <rFont val="ＭＳ Ｐゴシック"/>
            <family val="3"/>
            <charset val="128"/>
          </rPr>
          <t>各選挙区ごとの単価（基準限度額）を自動表示しています。</t>
        </r>
      </text>
    </comment>
    <comment ref="J38" authorId="0" shapeId="0" xr:uid="{00000000-0006-0000-5800-00000C000000}">
      <text>
        <r>
          <rPr>
            <b/>
            <sz val="12"/>
            <color indexed="81"/>
            <rFont val="ＭＳ Ｐゴシック"/>
            <family val="3"/>
            <charset val="128"/>
          </rPr>
          <t>自動計算されます。（選挙区におけるポスター掲示場数×２が限度枚数となります。）</t>
        </r>
      </text>
    </comment>
    <comment ref="L38" authorId="0" shapeId="0" xr:uid="{00000000-0006-0000-5800-00000D000000}">
      <text>
        <r>
          <rPr>
            <b/>
            <sz val="9"/>
            <color indexed="81"/>
            <rFont val="ＭＳ Ｐゴシック"/>
            <family val="3"/>
            <charset val="128"/>
          </rPr>
          <t xml:space="preserve">自動計算されます。
</t>
        </r>
      </text>
    </comment>
    <comment ref="N38" authorId="0" shapeId="0" xr:uid="{00000000-0006-0000-5800-00000E000000}">
      <text>
        <r>
          <rPr>
            <b/>
            <sz val="9"/>
            <color indexed="81"/>
            <rFont val="ＭＳ Ｐゴシック"/>
            <family val="3"/>
            <charset val="128"/>
          </rPr>
          <t xml:space="preserve">(A)と(D)で少ない方の額が自動表示されます。
</t>
        </r>
      </text>
    </comment>
    <comment ref="P38" authorId="0" shapeId="0" xr:uid="{00000000-0006-0000-5800-00000F000000}">
      <text>
        <r>
          <rPr>
            <b/>
            <sz val="9"/>
            <color indexed="81"/>
            <rFont val="ＭＳ Ｐゴシック"/>
            <family val="3"/>
            <charset val="128"/>
          </rPr>
          <t xml:space="preserve">(B)と（E)で少ない方の枚数が自動表示されます。
</t>
        </r>
      </text>
    </comment>
    <comment ref="R38" authorId="0" shapeId="0" xr:uid="{00000000-0006-0000-5800-000010000000}">
      <text>
        <r>
          <rPr>
            <b/>
            <sz val="9"/>
            <color indexed="81"/>
            <rFont val="ＭＳ Ｐゴシック"/>
            <family val="3"/>
            <charset val="128"/>
          </rPr>
          <t>自動計算されます。</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user</author>
    <author>FJ-USER</author>
  </authors>
  <commentList>
    <comment ref="G10" authorId="0" shapeId="0" xr:uid="{00000000-0006-0000-5900-000001000000}">
      <text>
        <r>
          <rPr>
            <b/>
            <sz val="12"/>
            <color indexed="81"/>
            <rFont val="ＭＳ Ｐゴシック"/>
            <family val="3"/>
            <charset val="128"/>
          </rPr>
          <t xml:space="preserve">自動表示されます。
</t>
        </r>
      </text>
    </comment>
    <comment ref="I43" authorId="1" shapeId="0" xr:uid="{00000000-0006-0000-59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5A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43" authorId="0" shapeId="0" xr:uid="{00000000-0006-0000-5A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73.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5B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40" authorId="0" shapeId="0" xr:uid="{00000000-0006-0000-5B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74.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5C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37" authorId="0" shapeId="0" xr:uid="{00000000-0006-0000-5C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75.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5D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35" authorId="0" shapeId="0" xr:uid="{00000000-0006-0000-5D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76.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5E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35" authorId="0" shapeId="0" xr:uid="{00000000-0006-0000-5E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77.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5F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35" authorId="0" shapeId="0" xr:uid="{00000000-0006-0000-5F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78.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60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35" authorId="0" shapeId="0" xr:uid="{00000000-0006-0000-60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79.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61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35" authorId="0" shapeId="0" xr:uid="{00000000-0006-0000-61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L10" authorId="0" shapeId="0" xr:uid="{00000000-0006-0000-0900-000001000000}">
      <text>
        <r>
          <rPr>
            <b/>
            <sz val="9"/>
            <color indexed="81"/>
            <rFont val="ＭＳ Ｐゴシック"/>
            <family val="3"/>
            <charset val="128"/>
          </rPr>
          <t xml:space="preserve">自動表示されます。
</t>
        </r>
        <r>
          <rPr>
            <sz val="9"/>
            <color indexed="81"/>
            <rFont val="ＭＳ Ｐゴシック"/>
            <family val="3"/>
            <charset val="128"/>
          </rPr>
          <t xml:space="preserve">
</t>
        </r>
      </text>
    </comment>
  </commentList>
</comments>
</file>

<file path=xl/comments80.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G10" authorId="0" shapeId="0" xr:uid="{00000000-0006-0000-62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I35" authorId="0" shapeId="0" xr:uid="{00000000-0006-0000-62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81.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F11" authorId="0" shapeId="0" xr:uid="{00000000-0006-0000-63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82.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L21" authorId="0" shapeId="0" xr:uid="{00000000-0006-0000-64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 ref="L66" authorId="0" shapeId="0" xr:uid="{00000000-0006-0000-6400-000002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D19" authorId="0" shapeId="0" xr:uid="{00000000-0006-0000-0A00-000001000000}">
      <text>
        <r>
          <rPr>
            <b/>
            <sz val="9"/>
            <color indexed="81"/>
            <rFont val="ＭＳ Ｐゴシック"/>
            <family val="3"/>
            <charset val="128"/>
          </rPr>
          <t>自動表示されます。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<sst xmlns="http://schemas.openxmlformats.org/spreadsheetml/2006/main" count="5668" uniqueCount="1767">
  <si>
    <t>項目</t>
    <rPh sb="0" eb="2">
      <t>コウモク</t>
    </rPh>
    <phoneticPr fontId="3"/>
  </si>
  <si>
    <t>区分</t>
    <rPh sb="0" eb="2">
      <t>クブン</t>
    </rPh>
    <phoneticPr fontId="3"/>
  </si>
  <si>
    <t>円</t>
    <rPh sb="0" eb="1">
      <t>エン</t>
    </rPh>
    <phoneticPr fontId="3"/>
  </si>
  <si>
    <t>運転手の雇用</t>
    <rPh sb="0" eb="3">
      <t>ウンテンシュ</t>
    </rPh>
    <rPh sb="4" eb="6">
      <t>コヨウ</t>
    </rPh>
    <phoneticPr fontId="3"/>
  </si>
  <si>
    <t>燃料代</t>
    <rPh sb="0" eb="3">
      <t>ネンリョウダイ</t>
    </rPh>
    <phoneticPr fontId="3"/>
  </si>
  <si>
    <t>備考１　契約届出書には、契約書の写しを添付してください。</t>
  </si>
  <si>
    <t>選挙運動用自動車使用証明書（自動車）</t>
    <rPh sb="10" eb="13">
      <t>ショウメイショ</t>
    </rPh>
    <rPh sb="14" eb="17">
      <t>ジドウシャ</t>
    </rPh>
    <phoneticPr fontId="3"/>
  </si>
  <si>
    <t>運送等契約区分</t>
    <rPh sb="0" eb="3">
      <t>ウンソウトウ</t>
    </rPh>
    <rPh sb="3" eb="5">
      <t>ケイヤク</t>
    </rPh>
    <rPh sb="5" eb="7">
      <t>クブン</t>
    </rPh>
    <phoneticPr fontId="3"/>
  </si>
  <si>
    <t>称及び住所並びに法人にあ</t>
    <rPh sb="0" eb="1">
      <t>ショウ</t>
    </rPh>
    <rPh sb="1" eb="2">
      <t>オヨ</t>
    </rPh>
    <rPh sb="3" eb="5">
      <t>ジュウショ</t>
    </rPh>
    <rPh sb="5" eb="6">
      <t>ナラ</t>
    </rPh>
    <rPh sb="8" eb="10">
      <t>ホウジン</t>
    </rPh>
    <phoneticPr fontId="3"/>
  </si>
  <si>
    <t>（該当する方の番号に</t>
    <rPh sb="1" eb="3">
      <t>ガイトウ</t>
    </rPh>
    <rPh sb="5" eb="6">
      <t>ホウ</t>
    </rPh>
    <rPh sb="7" eb="9">
      <t>バンゴウ</t>
    </rPh>
    <phoneticPr fontId="3"/>
  </si>
  <si>
    <t>２　左に掲げる場合以外の場合</t>
    <rPh sb="2" eb="3">
      <t>ヒダリ</t>
    </rPh>
    <rPh sb="4" eb="5">
      <t>カカ</t>
    </rPh>
    <rPh sb="7" eb="9">
      <t>バアイ</t>
    </rPh>
    <rPh sb="9" eb="11">
      <t>イガイ</t>
    </rPh>
    <rPh sb="12" eb="14">
      <t>バアイ</t>
    </rPh>
    <phoneticPr fontId="3"/>
  </si>
  <si>
    <t>運送等年月日</t>
    <rPh sb="0" eb="3">
      <t>ウンソウトウ</t>
    </rPh>
    <rPh sb="3" eb="6">
      <t>ネンガッピ</t>
    </rPh>
    <phoneticPr fontId="3"/>
  </si>
  <si>
    <t>運送等金額</t>
    <rPh sb="0" eb="3">
      <t>ウンソウトウ</t>
    </rPh>
    <rPh sb="3" eb="5">
      <t>キンガク</t>
    </rPh>
    <phoneticPr fontId="3"/>
  </si>
  <si>
    <t xml:space="preserve">    ４　公費負担の限度額は、選挙運動用自動車１台につき１日当たり次の金額までです。</t>
  </si>
  <si>
    <t xml:space="preserve">      (1) 一般乗用旅客自動車運送事業者との運送契約による場合       　64,500円</t>
  </si>
  <si>
    <t>　　　ださい。</t>
    <phoneticPr fontId="3"/>
  </si>
  <si>
    <t>請　　求　　書</t>
    <rPh sb="0" eb="1">
      <t>ショウ</t>
    </rPh>
    <rPh sb="3" eb="4">
      <t>モトム</t>
    </rPh>
    <rPh sb="6" eb="7">
      <t>ショ</t>
    </rPh>
    <phoneticPr fontId="3"/>
  </si>
  <si>
    <t>（選挙運動用自動車の使用）</t>
    <rPh sb="1" eb="3">
      <t>センキョ</t>
    </rPh>
    <rPh sb="3" eb="6">
      <t>ウンドウヨウ</t>
    </rPh>
    <rPh sb="6" eb="9">
      <t>ジドウシャ</t>
    </rPh>
    <rPh sb="10" eb="12">
      <t>シヨウ</t>
    </rPh>
    <phoneticPr fontId="3"/>
  </si>
  <si>
    <t>　青森県知事　殿</t>
    <rPh sb="1" eb="3">
      <t>アオモリ</t>
    </rPh>
    <rPh sb="3" eb="6">
      <t>ケンチジ</t>
    </rPh>
    <rPh sb="7" eb="8">
      <t>ドノ</t>
    </rPh>
    <phoneticPr fontId="3"/>
  </si>
  <si>
    <t>電話番号</t>
    <rPh sb="0" eb="2">
      <t>デンワ</t>
    </rPh>
    <rPh sb="2" eb="4">
      <t>バンゴウ</t>
    </rPh>
    <phoneticPr fontId="3"/>
  </si>
  <si>
    <t>１　請求金額</t>
    <rPh sb="2" eb="4">
      <t>セイキュウ</t>
    </rPh>
    <rPh sb="4" eb="6">
      <t>キンガク</t>
    </rPh>
    <phoneticPr fontId="3"/>
  </si>
  <si>
    <t>２　内　　訳</t>
    <rPh sb="2" eb="3">
      <t>ナイ</t>
    </rPh>
    <rPh sb="5" eb="6">
      <t>ヤク</t>
    </rPh>
    <phoneticPr fontId="3"/>
  </si>
  <si>
    <t>　　別紙請求内訳書のとおり</t>
    <rPh sb="2" eb="4">
      <t>ベッシ</t>
    </rPh>
    <rPh sb="4" eb="6">
      <t>セイキュウ</t>
    </rPh>
    <rPh sb="6" eb="9">
      <t>ウチワケショ</t>
    </rPh>
    <phoneticPr fontId="3"/>
  </si>
  <si>
    <t>４　候補者の氏名</t>
    <rPh sb="2" eb="5">
      <t>コウホシャ</t>
    </rPh>
    <rPh sb="6" eb="8">
      <t>シメイ</t>
    </rPh>
    <phoneticPr fontId="3"/>
  </si>
  <si>
    <t xml:space="preserve">    ２　候補者が供託物を没収された場合には、青森県に支払を請求することはできません。</t>
  </si>
  <si>
    <t>請　求　内　訳　書</t>
    <rPh sb="0" eb="1">
      <t>ショウ</t>
    </rPh>
    <rPh sb="2" eb="3">
      <t>モトム</t>
    </rPh>
    <rPh sb="4" eb="5">
      <t>ナイ</t>
    </rPh>
    <rPh sb="6" eb="7">
      <t>ヤク</t>
    </rPh>
    <rPh sb="8" eb="9">
      <t>ショ</t>
    </rPh>
    <phoneticPr fontId="3"/>
  </si>
  <si>
    <t>（一般乗用旅客自動車運送事業者との運送契約により自動車を使用した場合）</t>
    <phoneticPr fontId="3"/>
  </si>
  <si>
    <t>使用年月日</t>
    <rPh sb="0" eb="2">
      <t>シヨウ</t>
    </rPh>
    <rPh sb="2" eb="5">
      <t>ネンガッピ</t>
    </rPh>
    <phoneticPr fontId="3"/>
  </si>
  <si>
    <t>基準限度額(ﾛ)</t>
    <rPh sb="0" eb="2">
      <t>キジュン</t>
    </rPh>
    <rPh sb="2" eb="4">
      <t>ゲンド</t>
    </rPh>
    <rPh sb="4" eb="5">
      <t>ガク</t>
    </rPh>
    <phoneticPr fontId="3"/>
  </si>
  <si>
    <t>請求金額</t>
    <rPh sb="0" eb="2">
      <t>セイキュウ</t>
    </rPh>
    <rPh sb="2" eb="4">
      <t>キンガク</t>
    </rPh>
    <phoneticPr fontId="3"/>
  </si>
  <si>
    <t>（</t>
    <phoneticPr fontId="3"/>
  </si>
  <si>
    <t>運　送　金　額　(ｲ)</t>
    <rPh sb="0" eb="1">
      <t>ウン</t>
    </rPh>
    <rPh sb="2" eb="3">
      <t>ソウ</t>
    </rPh>
    <rPh sb="4" eb="5">
      <t>キン</t>
    </rPh>
    <rPh sb="6" eb="7">
      <t>ガク</t>
    </rPh>
    <phoneticPr fontId="3"/>
  </si>
  <si>
    <t>計</t>
    <rPh sb="0" eb="1">
      <t>ケイ</t>
    </rPh>
    <phoneticPr fontId="3"/>
  </si>
  <si>
    <t>備考　「請求金額」欄には、(ｲ)又は(ﾛ)のうちいずれか少ない方の額を記載してください。</t>
  </si>
  <si>
    <t>（一般乗用旅客自動車運送事業者以外の者との契約により自動車を使用した場合）</t>
    <phoneticPr fontId="3"/>
  </si>
  <si>
    <t>販売年月日</t>
    <rPh sb="0" eb="2">
      <t>ハンバイ</t>
    </rPh>
    <rPh sb="2" eb="5">
      <t>ネンガッピ</t>
    </rPh>
    <phoneticPr fontId="3"/>
  </si>
  <si>
    <t>雇用年月日</t>
    <rPh sb="0" eb="2">
      <t>コヨウ</t>
    </rPh>
    <rPh sb="2" eb="5">
      <t>ネンガッピ</t>
    </rPh>
    <phoneticPr fontId="3"/>
  </si>
  <si>
    <t>自動車燃料代確認申請書</t>
    <rPh sb="3" eb="6">
      <t>ネンリョウダイ</t>
    </rPh>
    <rPh sb="6" eb="8">
      <t>カクニン</t>
    </rPh>
    <rPh sb="8" eb="11">
      <t>シンセイショ</t>
    </rPh>
    <phoneticPr fontId="3"/>
  </si>
  <si>
    <t>１　契約年月日</t>
    <rPh sb="2" eb="4">
      <t>ケイヤク</t>
    </rPh>
    <rPh sb="4" eb="7">
      <t>ネンガッピ</t>
    </rPh>
    <phoneticPr fontId="3"/>
  </si>
  <si>
    <t>２　契約の相手方の氏名又は名称及び住所並びに法人にあってはその代表者の氏名</t>
    <rPh sb="2" eb="4">
      <t>ケイヤク</t>
    </rPh>
    <phoneticPr fontId="3"/>
  </si>
  <si>
    <t>購入金額</t>
    <rPh sb="0" eb="2">
      <t>コウニュウ</t>
    </rPh>
    <rPh sb="2" eb="4">
      <t>キンガク</t>
    </rPh>
    <phoneticPr fontId="3"/>
  </si>
  <si>
    <t>左のうち確認済又は確認申請金額</t>
    <rPh sb="0" eb="1">
      <t>ヒダリ</t>
    </rPh>
    <rPh sb="4" eb="6">
      <t>カクニン</t>
    </rPh>
    <rPh sb="6" eb="7">
      <t>ズ</t>
    </rPh>
    <rPh sb="7" eb="8">
      <t>マタ</t>
    </rPh>
    <rPh sb="9" eb="11">
      <t>カクニン</t>
    </rPh>
    <rPh sb="11" eb="13">
      <t>シンセイ</t>
    </rPh>
    <rPh sb="13" eb="15">
      <t>キンガク</t>
    </rPh>
    <phoneticPr fontId="3"/>
  </si>
  <si>
    <t>前回までの累積金額（Ａ）</t>
    <rPh sb="0" eb="2">
      <t>ゼンカイ</t>
    </rPh>
    <rPh sb="5" eb="7">
      <t>ルイセキ</t>
    </rPh>
    <rPh sb="7" eb="9">
      <t>キンガク</t>
    </rPh>
    <phoneticPr fontId="3"/>
  </si>
  <si>
    <t>今回の購入金額（Ｂ）</t>
    <rPh sb="0" eb="2">
      <t>コンカイ</t>
    </rPh>
    <rPh sb="3" eb="5">
      <t>コウニュウ</t>
    </rPh>
    <rPh sb="5" eb="7">
      <t>キンガク</t>
    </rPh>
    <phoneticPr fontId="3"/>
  </si>
  <si>
    <t>燃料代（Ａ）＋（Ｂ）</t>
    <rPh sb="0" eb="3">
      <t>ネンリョウダイ</t>
    </rPh>
    <phoneticPr fontId="3"/>
  </si>
  <si>
    <t>区　　　　　分</t>
    <rPh sb="0" eb="1">
      <t>ク</t>
    </rPh>
    <rPh sb="6" eb="7">
      <t>ブン</t>
    </rPh>
    <phoneticPr fontId="3"/>
  </si>
  <si>
    <t>備　　　　　　考</t>
    <rPh sb="0" eb="1">
      <t>ソノオ</t>
    </rPh>
    <rPh sb="7" eb="8">
      <t>コウ</t>
    </rPh>
    <phoneticPr fontId="3"/>
  </si>
  <si>
    <t>公営2</t>
    <rPh sb="0" eb="2">
      <t>コウエイ</t>
    </rPh>
    <phoneticPr fontId="3"/>
  </si>
  <si>
    <t>公営4</t>
    <rPh sb="0" eb="2">
      <t>コウエイ</t>
    </rPh>
    <phoneticPr fontId="3"/>
  </si>
  <si>
    <t>公営5</t>
    <rPh sb="0" eb="2">
      <t>コウエイ</t>
    </rPh>
    <phoneticPr fontId="3"/>
  </si>
  <si>
    <t>公営6</t>
    <rPh sb="0" eb="2">
      <t>コウエイ</t>
    </rPh>
    <phoneticPr fontId="3"/>
  </si>
  <si>
    <t>公営7</t>
    <rPh sb="0" eb="2">
      <t>コウエイ</t>
    </rPh>
    <phoneticPr fontId="3"/>
  </si>
  <si>
    <t>公営8</t>
    <rPh sb="0" eb="2">
      <t>コウエイ</t>
    </rPh>
    <phoneticPr fontId="3"/>
  </si>
  <si>
    <t>公営9</t>
    <rPh sb="0" eb="2">
      <t>コウエイ</t>
    </rPh>
    <phoneticPr fontId="3"/>
  </si>
  <si>
    <t>公営10</t>
    <rPh sb="0" eb="2">
      <t>コウエイ</t>
    </rPh>
    <phoneticPr fontId="3"/>
  </si>
  <si>
    <t>公営11</t>
    <rPh sb="0" eb="2">
      <t>コウエイ</t>
    </rPh>
    <phoneticPr fontId="3"/>
  </si>
  <si>
    <t>自動車燃料代確認書</t>
    <rPh sb="3" eb="6">
      <t>ネンリョウダイ</t>
    </rPh>
    <rPh sb="6" eb="9">
      <t>カクニンショ</t>
    </rPh>
    <phoneticPr fontId="3"/>
  </si>
  <si>
    <t>選挙運動用自動車使用証明書（燃料）</t>
    <rPh sb="10" eb="13">
      <t>ショウメイショ</t>
    </rPh>
    <rPh sb="14" eb="16">
      <t>ネンリョウ</t>
    </rPh>
    <phoneticPr fontId="3"/>
  </si>
  <si>
    <t>燃料供給業者の氏名又は名</t>
    <rPh sb="0" eb="2">
      <t>ネンリョウ</t>
    </rPh>
    <rPh sb="2" eb="4">
      <t>キョウキュウ</t>
    </rPh>
    <rPh sb="4" eb="6">
      <t>ギョウシャ</t>
    </rPh>
    <rPh sb="7" eb="9">
      <t>シメイ</t>
    </rPh>
    <rPh sb="9" eb="10">
      <t>マタ</t>
    </rPh>
    <rPh sb="11" eb="12">
      <t>ナ</t>
    </rPh>
    <phoneticPr fontId="3"/>
  </si>
  <si>
    <t>燃料供給年月日</t>
    <rPh sb="0" eb="2">
      <t>ネンリョウ</t>
    </rPh>
    <rPh sb="2" eb="4">
      <t>キョウキュウ</t>
    </rPh>
    <rPh sb="4" eb="7">
      <t>ネンガッピ</t>
    </rPh>
    <phoneticPr fontId="3"/>
  </si>
  <si>
    <t>燃料供給量</t>
    <rPh sb="0" eb="2">
      <t>ネンリョウ</t>
    </rPh>
    <rPh sb="2" eb="4">
      <t>キョウキュウ</t>
    </rPh>
    <rPh sb="4" eb="5">
      <t>リョウ</t>
    </rPh>
    <phoneticPr fontId="3"/>
  </si>
  <si>
    <t>㍑</t>
    <phoneticPr fontId="3"/>
  </si>
  <si>
    <t>選挙運動用自動車使用証明書（運転手）</t>
    <rPh sb="10" eb="13">
      <t>ショウメイショ</t>
    </rPh>
    <rPh sb="14" eb="17">
      <t>ウンテンシュ</t>
    </rPh>
    <phoneticPr fontId="3"/>
  </si>
  <si>
    <t>運転手の氏名及び住所</t>
    <rPh sb="0" eb="3">
      <t>ウンテンシュ</t>
    </rPh>
    <rPh sb="4" eb="6">
      <t>シメイ</t>
    </rPh>
    <rPh sb="6" eb="7">
      <t>オヨ</t>
    </rPh>
    <rPh sb="8" eb="10">
      <t>ジュウショ</t>
    </rPh>
    <phoneticPr fontId="3"/>
  </si>
  <si>
    <t>報酬の額</t>
    <rPh sb="0" eb="2">
      <t>ホウシュウ</t>
    </rPh>
    <rPh sb="3" eb="4">
      <t>ガク</t>
    </rPh>
    <phoneticPr fontId="3"/>
  </si>
  <si>
    <t>備　　　　　　　考</t>
    <rPh sb="0" eb="1">
      <t>ソナエ</t>
    </rPh>
    <rPh sb="8" eb="9">
      <t>コウ</t>
    </rPh>
    <phoneticPr fontId="3"/>
  </si>
  <si>
    <t>作成契約枚数</t>
    <rPh sb="0" eb="2">
      <t>サクセイ</t>
    </rPh>
    <rPh sb="2" eb="4">
      <t>ケイヤク</t>
    </rPh>
    <rPh sb="4" eb="6">
      <t>マイスウ</t>
    </rPh>
    <phoneticPr fontId="3"/>
  </si>
  <si>
    <t>作成契約金額</t>
    <rPh sb="0" eb="2">
      <t>サクセイ</t>
    </rPh>
    <rPh sb="2" eb="4">
      <t>ケイヤク</t>
    </rPh>
    <rPh sb="4" eb="6">
      <t>キンガク</t>
    </rPh>
    <phoneticPr fontId="3"/>
  </si>
  <si>
    <t>ポスター作成契約届出書</t>
    <rPh sb="4" eb="6">
      <t>サクセイ</t>
    </rPh>
    <phoneticPr fontId="3"/>
  </si>
  <si>
    <t>ポスター作成枚数確認申請書</t>
    <rPh sb="4" eb="6">
      <t>サクセイ</t>
    </rPh>
    <rPh sb="6" eb="8">
      <t>マイスウ</t>
    </rPh>
    <rPh sb="8" eb="10">
      <t>カクニン</t>
    </rPh>
    <rPh sb="10" eb="13">
      <t>シンセイショ</t>
    </rPh>
    <phoneticPr fontId="3"/>
  </si>
  <si>
    <t>３　確認申請枚数</t>
    <rPh sb="2" eb="4">
      <t>カクニン</t>
    </rPh>
    <rPh sb="4" eb="6">
      <t>シンセイ</t>
    </rPh>
    <rPh sb="6" eb="8">
      <t>マイスウ</t>
    </rPh>
    <phoneticPr fontId="3"/>
  </si>
  <si>
    <t>前回までの累積枚数（Ａ）</t>
    <rPh sb="0" eb="2">
      <t>ゼンカイ</t>
    </rPh>
    <rPh sb="5" eb="7">
      <t>ルイセキ</t>
    </rPh>
    <rPh sb="7" eb="9">
      <t>マイスウ</t>
    </rPh>
    <phoneticPr fontId="3"/>
  </si>
  <si>
    <t>今回の枚数（Ｂ）</t>
    <rPh sb="0" eb="2">
      <t>コンカイ</t>
    </rPh>
    <rPh sb="3" eb="5">
      <t>マイスウ</t>
    </rPh>
    <rPh sb="5" eb="6">
      <t>キンガク</t>
    </rPh>
    <phoneticPr fontId="3"/>
  </si>
  <si>
    <t>枚数計（Ａ）＋（Ｂ）</t>
    <rPh sb="0" eb="2">
      <t>マイスウ</t>
    </rPh>
    <rPh sb="2" eb="3">
      <t>ケイ</t>
    </rPh>
    <phoneticPr fontId="3"/>
  </si>
  <si>
    <t>作成枚数</t>
    <rPh sb="0" eb="2">
      <t>サクセイ</t>
    </rPh>
    <rPh sb="2" eb="4">
      <t>マイスウ</t>
    </rPh>
    <phoneticPr fontId="3"/>
  </si>
  <si>
    <t>枚</t>
    <rPh sb="0" eb="1">
      <t>マイ</t>
    </rPh>
    <phoneticPr fontId="3"/>
  </si>
  <si>
    <t>左のうち確認済又は確認申請枚数</t>
    <rPh sb="0" eb="1">
      <t>ヒダリ</t>
    </rPh>
    <rPh sb="4" eb="6">
      <t>カクニン</t>
    </rPh>
    <rPh sb="6" eb="7">
      <t>ズ</t>
    </rPh>
    <rPh sb="7" eb="8">
      <t>マタ</t>
    </rPh>
    <rPh sb="9" eb="11">
      <t>カクニン</t>
    </rPh>
    <rPh sb="11" eb="13">
      <t>シンセイ</t>
    </rPh>
    <rPh sb="13" eb="15">
      <t>マイスウ</t>
    </rPh>
    <phoneticPr fontId="3"/>
  </si>
  <si>
    <t>ポスター作成枚数確認書</t>
    <rPh sb="4" eb="6">
      <t>サクセイ</t>
    </rPh>
    <rPh sb="6" eb="8">
      <t>マイスウ</t>
    </rPh>
    <rPh sb="8" eb="11">
      <t>カクニンショ</t>
    </rPh>
    <phoneticPr fontId="3"/>
  </si>
  <si>
    <t>ポスター作成証明書</t>
    <rPh sb="4" eb="6">
      <t>サクセイ</t>
    </rPh>
    <rPh sb="6" eb="9">
      <t>ショウメイショ</t>
    </rPh>
    <phoneticPr fontId="3"/>
  </si>
  <si>
    <t>ポスター作成業者の氏名又は</t>
    <rPh sb="4" eb="6">
      <t>サクセイ</t>
    </rPh>
    <rPh sb="6" eb="8">
      <t>ギョウシャ</t>
    </rPh>
    <rPh sb="9" eb="11">
      <t>シメイ</t>
    </rPh>
    <rPh sb="11" eb="12">
      <t>マタ</t>
    </rPh>
    <phoneticPr fontId="3"/>
  </si>
  <si>
    <t>名称及び住所並びに法人にあ</t>
    <rPh sb="1" eb="2">
      <t>ショウ</t>
    </rPh>
    <rPh sb="2" eb="3">
      <t>オヨ</t>
    </rPh>
    <rPh sb="4" eb="6">
      <t>ジュウショ</t>
    </rPh>
    <rPh sb="6" eb="7">
      <t>ナラ</t>
    </rPh>
    <rPh sb="9" eb="11">
      <t>ホウジン</t>
    </rPh>
    <phoneticPr fontId="3"/>
  </si>
  <si>
    <t>っては代表者の氏名　　　　</t>
    <rPh sb="3" eb="6">
      <t>ダイヒョウシャ</t>
    </rPh>
    <rPh sb="7" eb="9">
      <t>シメイ</t>
    </rPh>
    <phoneticPr fontId="3"/>
  </si>
  <si>
    <t>作成金額</t>
    <rPh sb="0" eb="2">
      <t>サクセイ</t>
    </rPh>
    <rPh sb="2" eb="4">
      <t>キンガク</t>
    </rPh>
    <phoneticPr fontId="3"/>
  </si>
  <si>
    <t>当該選挙区におけるポスター掲示場数</t>
  </si>
  <si>
    <t xml:space="preserve">      (2) 限度額</t>
  </si>
  <si>
    <t>（ポスターの作成）</t>
    <rPh sb="6" eb="8">
      <t>サクセイ</t>
    </rPh>
    <phoneticPr fontId="3"/>
  </si>
  <si>
    <t>単価</t>
    <rPh sb="0" eb="2">
      <t>タンカ</t>
    </rPh>
    <phoneticPr fontId="3"/>
  </si>
  <si>
    <t>枚数</t>
    <rPh sb="0" eb="2">
      <t>マイスウ</t>
    </rPh>
    <phoneticPr fontId="3"/>
  </si>
  <si>
    <t>金額</t>
    <rPh sb="0" eb="2">
      <t>キンガク</t>
    </rPh>
    <phoneticPr fontId="3"/>
  </si>
  <si>
    <t>(A)</t>
    <phoneticPr fontId="3"/>
  </si>
  <si>
    <t>(B)</t>
    <phoneticPr fontId="3"/>
  </si>
  <si>
    <t>(A)×(B)=</t>
    <phoneticPr fontId="3"/>
  </si>
  <si>
    <t>(C)</t>
    <phoneticPr fontId="3"/>
  </si>
  <si>
    <t>箇所</t>
    <rPh sb="0" eb="2">
      <t>カショ</t>
    </rPh>
    <phoneticPr fontId="3"/>
  </si>
  <si>
    <t>基準限度額</t>
    <rPh sb="0" eb="2">
      <t>キジュン</t>
    </rPh>
    <rPh sb="2" eb="4">
      <t>ゲンド</t>
    </rPh>
    <rPh sb="4" eb="5">
      <t>ガク</t>
    </rPh>
    <phoneticPr fontId="3"/>
  </si>
  <si>
    <t>請求金額</t>
    <rPh sb="0" eb="2">
      <t>セイキュウ</t>
    </rPh>
    <rPh sb="2" eb="3">
      <t>キン</t>
    </rPh>
    <rPh sb="3" eb="4">
      <t>ガク</t>
    </rPh>
    <phoneticPr fontId="3"/>
  </si>
  <si>
    <t>(H)</t>
    <phoneticPr fontId="3"/>
  </si>
  <si>
    <t>(I)</t>
    <phoneticPr fontId="3"/>
  </si>
  <si>
    <t>(D)</t>
    <phoneticPr fontId="3"/>
  </si>
  <si>
    <t>(E)</t>
    <phoneticPr fontId="3"/>
  </si>
  <si>
    <t>(D)×(E)=</t>
    <phoneticPr fontId="3"/>
  </si>
  <si>
    <t>(F)</t>
    <phoneticPr fontId="3"/>
  </si>
  <si>
    <t>(G)</t>
    <phoneticPr fontId="3"/>
  </si>
  <si>
    <t>(G)×(H)=</t>
    <phoneticPr fontId="3"/>
  </si>
  <si>
    <t>契約1</t>
    <rPh sb="0" eb="2">
      <t>ケイヤク</t>
    </rPh>
    <phoneticPr fontId="3"/>
  </si>
  <si>
    <t>契約2</t>
    <rPh sb="0" eb="2">
      <t>ケイヤク</t>
    </rPh>
    <phoneticPr fontId="3"/>
  </si>
  <si>
    <t>契約3</t>
    <rPh sb="0" eb="2">
      <t>ケイヤク</t>
    </rPh>
    <phoneticPr fontId="3"/>
  </si>
  <si>
    <t>契約4</t>
    <rPh sb="0" eb="2">
      <t>ケイヤク</t>
    </rPh>
    <phoneticPr fontId="3"/>
  </si>
  <si>
    <t>契約5</t>
    <rPh sb="0" eb="2">
      <t>ケイヤク</t>
    </rPh>
    <phoneticPr fontId="3"/>
  </si>
  <si>
    <t>運　送　契　約　書</t>
  </si>
  <si>
    <t>１　使用目的</t>
  </si>
  <si>
    <t xml:space="preserve">    公職選挙法第１４１条の規定に基づき、選挙運動のために使用</t>
  </si>
  <si>
    <t>２　車種及び登録番号</t>
  </si>
  <si>
    <t>３　台数　　　　１台</t>
  </si>
  <si>
    <t>４　使用期間</t>
  </si>
  <si>
    <t>５　契約金額              　円（内訳  １日　　　　　　円×　　日間）</t>
  </si>
  <si>
    <t>６　使用上の義務等</t>
  </si>
  <si>
    <t>７　請求及び支払</t>
  </si>
  <si>
    <t xml:space="preserve">      甲  住　　所</t>
  </si>
  <si>
    <t xml:space="preserve">      乙  住　　所</t>
  </si>
  <si>
    <t xml:space="preserve">    甲は、法令に従い、本件車輌の運行義務を負うことはもちろん、乙の定める約款に従う義務</t>
    <phoneticPr fontId="3"/>
  </si>
  <si>
    <t>　を負う。</t>
    <phoneticPr fontId="3"/>
  </si>
  <si>
    <t>　  この契約に基づく契約金額については、乙は、青森県に対し請求するものとし、甲はこれに</t>
    <phoneticPr fontId="3"/>
  </si>
  <si>
    <t>　必要な手続きを遅滞なく行うものとする。</t>
    <phoneticPr fontId="3"/>
  </si>
  <si>
    <t xml:space="preserve">    なお、青森県に請求する金額が、契約金額に満たないときは、甲は乙に対し、不足額を速や</t>
    <phoneticPr fontId="3"/>
  </si>
  <si>
    <t>　かに支払うものとする。</t>
    <phoneticPr fontId="3"/>
  </si>
  <si>
    <t xml:space="preserve">    ただし、甲が公職選挙法第９３条（供託物の没収）の規定に該当した場合は、乙は青森県に</t>
    <phoneticPr fontId="3"/>
  </si>
  <si>
    <t>代表者</t>
    <rPh sb="0" eb="3">
      <t>ダイヒョウシャ</t>
    </rPh>
    <phoneticPr fontId="3"/>
  </si>
  <si>
    <t>名　称</t>
    <rPh sb="0" eb="1">
      <t>ナ</t>
    </rPh>
    <rPh sb="2" eb="3">
      <t>ショウ</t>
    </rPh>
    <phoneticPr fontId="3"/>
  </si>
  <si>
    <t>氏　名</t>
    <rPh sb="0" eb="1">
      <t>ウジ</t>
    </rPh>
    <rPh sb="2" eb="3">
      <t>メイ</t>
    </rPh>
    <phoneticPr fontId="3"/>
  </si>
  <si>
    <t>別紙１</t>
    <rPh sb="0" eb="2">
      <t>ベッシ</t>
    </rPh>
    <phoneticPr fontId="3"/>
  </si>
  <si>
    <t>収　入</t>
    <rPh sb="0" eb="1">
      <t>シュウ</t>
    </rPh>
    <rPh sb="2" eb="3">
      <t>ハイ</t>
    </rPh>
    <phoneticPr fontId="3"/>
  </si>
  <si>
    <t>印　紙</t>
    <rPh sb="0" eb="1">
      <t>イン</t>
    </rPh>
    <rPh sb="2" eb="3">
      <t>カミ</t>
    </rPh>
    <phoneticPr fontId="3"/>
  </si>
  <si>
    <t>　は請求できない。</t>
    <phoneticPr fontId="3"/>
  </si>
  <si>
    <t>車輌賃貸借契約書</t>
    <rPh sb="0" eb="2">
      <t>シャリョウ</t>
    </rPh>
    <rPh sb="2" eb="5">
      <t>チンタイシャク</t>
    </rPh>
    <phoneticPr fontId="3"/>
  </si>
  <si>
    <t>約を締結する。</t>
    <phoneticPr fontId="3"/>
  </si>
  <si>
    <t>選挙運動用自動車燃料供給契約書</t>
    <phoneticPr fontId="3"/>
  </si>
  <si>
    <t>いて次のとおり契約を締結する。</t>
    <phoneticPr fontId="3"/>
  </si>
  <si>
    <t>１　供給する期間</t>
    <rPh sb="2" eb="4">
      <t>キョウキュウ</t>
    </rPh>
    <rPh sb="6" eb="8">
      <t>キカン</t>
    </rPh>
    <phoneticPr fontId="3"/>
  </si>
  <si>
    <t>２　供給場所</t>
  </si>
  <si>
    <t xml:space="preserve">    所在地</t>
  </si>
  <si>
    <t xml:space="preserve">    名　称</t>
  </si>
  <si>
    <t>３　供給を受ける自動車の登録番号</t>
  </si>
  <si>
    <t>４　金　額</t>
  </si>
  <si>
    <t>５　請求及び支払</t>
    <phoneticPr fontId="3"/>
  </si>
  <si>
    <t xml:space="preserve">    単価は、１リットル当たり　　　　　円（税込み）とし、期間中の供給総量に単価を乗じた</t>
    <phoneticPr fontId="3"/>
  </si>
  <si>
    <t>　金額とする。</t>
    <phoneticPr fontId="3"/>
  </si>
  <si>
    <t>自動車運転契約書</t>
    <rPh sb="0" eb="3">
      <t>ジドウシャ</t>
    </rPh>
    <rPh sb="3" eb="5">
      <t>ウンテン</t>
    </rPh>
    <phoneticPr fontId="3"/>
  </si>
  <si>
    <t>１　運転する期間</t>
  </si>
  <si>
    <t xml:space="preserve">      原則として毎日　　時　　分から　　時　　分まで</t>
  </si>
  <si>
    <t>２　契約金額　　　　　　　　　円</t>
  </si>
  <si>
    <t xml:space="preserve">    （１日につき　　　　　　　円）</t>
  </si>
  <si>
    <t>３　運転する車輌の登録番号</t>
  </si>
  <si>
    <t>４　請求及び支払</t>
    <phoneticPr fontId="3"/>
  </si>
  <si>
    <t>　　氏　　名</t>
    <rPh sb="2" eb="3">
      <t>シ</t>
    </rPh>
    <rPh sb="5" eb="6">
      <t>メイ</t>
    </rPh>
    <phoneticPr fontId="3"/>
  </si>
  <si>
    <t>　　氏　　名</t>
    <rPh sb="2" eb="3">
      <t>ウジ</t>
    </rPh>
    <rPh sb="5" eb="6">
      <t>メイ</t>
    </rPh>
    <phoneticPr fontId="3"/>
  </si>
  <si>
    <t>様式１６</t>
    <rPh sb="0" eb="2">
      <t>ヨウシキ</t>
    </rPh>
    <phoneticPr fontId="3"/>
  </si>
  <si>
    <t>様式１７</t>
    <rPh sb="0" eb="2">
      <t>ヨウシキ</t>
    </rPh>
    <phoneticPr fontId="3"/>
  </si>
  <si>
    <t>ビラ作成枚数</t>
    <rPh sb="2" eb="4">
      <t>サクセイ</t>
    </rPh>
    <rPh sb="4" eb="6">
      <t>マイスウ</t>
    </rPh>
    <phoneticPr fontId="3"/>
  </si>
  <si>
    <t>50,000枚以下の場合</t>
    <rPh sb="6" eb="7">
      <t>マイ</t>
    </rPh>
    <rPh sb="7" eb="9">
      <t>イカ</t>
    </rPh>
    <rPh sb="10" eb="12">
      <t>バアイ</t>
    </rPh>
    <phoneticPr fontId="3"/>
  </si>
  <si>
    <t>50,001枚以上の場合</t>
    <rPh sb="6" eb="9">
      <t>マイイジョウ</t>
    </rPh>
    <rPh sb="10" eb="12">
      <t>バアイ</t>
    </rPh>
    <phoneticPr fontId="3"/>
  </si>
  <si>
    <t>　　７　候補者が供託物を没収された場合には、青森県に支払を請求することはできません。</t>
    <phoneticPr fontId="3"/>
  </si>
  <si>
    <t>様式１５</t>
    <rPh sb="0" eb="2">
      <t>ヨウシキ</t>
    </rPh>
    <phoneticPr fontId="3"/>
  </si>
  <si>
    <t>公営13</t>
    <rPh sb="0" eb="2">
      <t>コウエイ</t>
    </rPh>
    <phoneticPr fontId="3"/>
  </si>
  <si>
    <t>公営14</t>
    <rPh sb="0" eb="2">
      <t>コウエイ</t>
    </rPh>
    <phoneticPr fontId="3"/>
  </si>
  <si>
    <t>公営15</t>
    <rPh sb="0" eb="2">
      <t>コウエイ</t>
    </rPh>
    <phoneticPr fontId="3"/>
  </si>
  <si>
    <t>公営16</t>
    <rPh sb="0" eb="2">
      <t>コウエイ</t>
    </rPh>
    <phoneticPr fontId="3"/>
  </si>
  <si>
    <t>公営17</t>
    <rPh sb="0" eb="2">
      <t>コウエイ</t>
    </rPh>
    <phoneticPr fontId="3"/>
  </si>
  <si>
    <t>契約6</t>
    <rPh sb="0" eb="2">
      <t>ケイヤク</t>
    </rPh>
    <phoneticPr fontId="3"/>
  </si>
  <si>
    <t>運送契約書例（一般運送契約用）</t>
    <phoneticPr fontId="3"/>
  </si>
  <si>
    <t>選挙運動用ポスター作成契約書例</t>
    <phoneticPr fontId="3"/>
  </si>
  <si>
    <t>選挙運動用ビラ作成契約書例</t>
    <phoneticPr fontId="3"/>
  </si>
  <si>
    <t>目　　次　　一　　覧</t>
    <rPh sb="0" eb="1">
      <t>メ</t>
    </rPh>
    <rPh sb="3" eb="4">
      <t>ツギ</t>
    </rPh>
    <rPh sb="6" eb="7">
      <t>イチ</t>
    </rPh>
    <rPh sb="9" eb="10">
      <t>ラン</t>
    </rPh>
    <phoneticPr fontId="11"/>
  </si>
  <si>
    <t>選挙区名</t>
    <rPh sb="0" eb="3">
      <t>センキョク</t>
    </rPh>
    <rPh sb="3" eb="4">
      <t>メイ</t>
    </rPh>
    <phoneticPr fontId="3"/>
  </si>
  <si>
    <t>連絡先</t>
    <rPh sb="0" eb="3">
      <t>レンラクサキ</t>
    </rPh>
    <phoneticPr fontId="3"/>
  </si>
  <si>
    <t>ふりがな</t>
    <phoneticPr fontId="3"/>
  </si>
  <si>
    <t>回</t>
    <rPh sb="0" eb="1">
      <t>カイ</t>
    </rPh>
    <phoneticPr fontId="3"/>
  </si>
  <si>
    <t>ラジオ</t>
    <phoneticPr fontId="3"/>
  </si>
  <si>
    <t>）</t>
    <phoneticPr fontId="3"/>
  </si>
  <si>
    <t>選挙区</t>
    <rPh sb="0" eb="3">
      <t>センキョク</t>
    </rPh>
    <phoneticPr fontId="3"/>
  </si>
  <si>
    <t>選挙運動用ポスター作成契約書</t>
    <rPh sb="0" eb="2">
      <t>センキョ</t>
    </rPh>
    <rPh sb="2" eb="5">
      <t>ウンドウヨウ</t>
    </rPh>
    <rPh sb="9" eb="11">
      <t>サクセイ</t>
    </rPh>
    <rPh sb="11" eb="14">
      <t>ケイヤクショ</t>
    </rPh>
    <phoneticPr fontId="3"/>
  </si>
  <si>
    <t>１　品　名</t>
  </si>
  <si>
    <t xml:space="preserve">    公職選挙法第１４３条に定める選挙運動用ポスター</t>
  </si>
  <si>
    <t xml:space="preserve">    （単価　　　円　　　銭×数量　　　枚）</t>
  </si>
  <si>
    <t>３　納入期限</t>
  </si>
  <si>
    <t>別紙５</t>
    <rPh sb="0" eb="2">
      <t>ベッシ</t>
    </rPh>
    <phoneticPr fontId="3"/>
  </si>
  <si>
    <t>⇒西暦へ自動変換</t>
    <rPh sb="1" eb="3">
      <t>セイレキ</t>
    </rPh>
    <rPh sb="4" eb="6">
      <t>ジドウ</t>
    </rPh>
    <rPh sb="6" eb="8">
      <t>ヘンカン</t>
    </rPh>
    <phoneticPr fontId="3"/>
  </si>
  <si>
    <t>　</t>
  </si>
  <si>
    <t>選挙運動用自動車使用証明書（運転手）</t>
    <rPh sb="14" eb="17">
      <t>ウンテンシュ</t>
    </rPh>
    <phoneticPr fontId="3"/>
  </si>
  <si>
    <t>公営12</t>
    <rPh sb="0" eb="2">
      <t>コウエイ</t>
    </rPh>
    <phoneticPr fontId="3"/>
  </si>
  <si>
    <t>鰺ヶ沢町</t>
    <rPh sb="0" eb="4">
      <t>アジガサワマチ</t>
    </rPh>
    <phoneticPr fontId="3"/>
  </si>
  <si>
    <t>藤崎町</t>
    <rPh sb="0" eb="3">
      <t>フジサキマチ</t>
    </rPh>
    <phoneticPr fontId="3"/>
  </si>
  <si>
    <t>板柳町</t>
    <rPh sb="0" eb="3">
      <t>イタヤナギマチ</t>
    </rPh>
    <phoneticPr fontId="3"/>
  </si>
  <si>
    <t>野辺地町</t>
    <rPh sb="0" eb="4">
      <t>ノヘジマチ</t>
    </rPh>
    <phoneticPr fontId="3"/>
  </si>
  <si>
    <t>七戸町</t>
    <rPh sb="0" eb="3">
      <t>シチノヘマチ</t>
    </rPh>
    <phoneticPr fontId="3"/>
  </si>
  <si>
    <t>六戸町</t>
    <rPh sb="0" eb="3">
      <t>ロクノヘマチ</t>
    </rPh>
    <phoneticPr fontId="3"/>
  </si>
  <si>
    <t>三戸町</t>
    <rPh sb="0" eb="3">
      <t>サンノヘマチ</t>
    </rPh>
    <phoneticPr fontId="3"/>
  </si>
  <si>
    <t>五戸町</t>
    <rPh sb="0" eb="3">
      <t>ゴノヘマチ</t>
    </rPh>
    <phoneticPr fontId="3"/>
  </si>
  <si>
    <t>田子町</t>
    <rPh sb="0" eb="3">
      <t>タッコマチ</t>
    </rPh>
    <phoneticPr fontId="3"/>
  </si>
  <si>
    <t>階上町</t>
    <rPh sb="0" eb="2">
      <t>ハシカミ</t>
    </rPh>
    <rPh sb="2" eb="3">
      <t>マチ</t>
    </rPh>
    <phoneticPr fontId="3"/>
  </si>
  <si>
    <t>新郷村</t>
    <rPh sb="0" eb="3">
      <t>シンゴウムラ</t>
    </rPh>
    <phoneticPr fontId="3"/>
  </si>
  <si>
    <t>横浜町</t>
    <rPh sb="0" eb="2">
      <t>ヨコハマ</t>
    </rPh>
    <rPh sb="2" eb="3">
      <t>マチ</t>
    </rPh>
    <phoneticPr fontId="3"/>
  </si>
  <si>
    <t>六ヶ所村</t>
    <rPh sb="0" eb="4">
      <t>ロッカショムラ</t>
    </rPh>
    <phoneticPr fontId="3"/>
  </si>
  <si>
    <t>おいらせ町</t>
    <rPh sb="4" eb="5">
      <t>マチ</t>
    </rPh>
    <phoneticPr fontId="3"/>
  </si>
  <si>
    <t>平内町</t>
    <rPh sb="0" eb="3">
      <t>ヒラナイマチ</t>
    </rPh>
    <phoneticPr fontId="3"/>
  </si>
  <si>
    <t>蓬田村</t>
    <rPh sb="0" eb="3">
      <t>ヨモギタムラ</t>
    </rPh>
    <phoneticPr fontId="3"/>
  </si>
  <si>
    <t>今別町</t>
    <rPh sb="0" eb="3">
      <t>イマベツマチ</t>
    </rPh>
    <phoneticPr fontId="3"/>
  </si>
  <si>
    <t>田舎館村</t>
    <rPh sb="0" eb="4">
      <t>イナカダテムラ</t>
    </rPh>
    <phoneticPr fontId="3"/>
  </si>
  <si>
    <t>大間町</t>
    <rPh sb="0" eb="3">
      <t>オオママチ</t>
    </rPh>
    <phoneticPr fontId="3"/>
  </si>
  <si>
    <t>東通村</t>
    <rPh sb="0" eb="3">
      <t>ヒガシドオリムラ</t>
    </rPh>
    <phoneticPr fontId="3"/>
  </si>
  <si>
    <t>風間浦村</t>
    <rPh sb="0" eb="4">
      <t>カザマウラムラ</t>
    </rPh>
    <phoneticPr fontId="3"/>
  </si>
  <si>
    <t>大鰐町</t>
    <rPh sb="0" eb="3">
      <t>オオワニマチ</t>
    </rPh>
    <phoneticPr fontId="3"/>
  </si>
  <si>
    <t>別紙２</t>
    <rPh sb="0" eb="2">
      <t>ベッシ</t>
    </rPh>
    <phoneticPr fontId="3"/>
  </si>
  <si>
    <t>別紙３</t>
    <rPh sb="0" eb="2">
      <t>ベッシ</t>
    </rPh>
    <phoneticPr fontId="3"/>
  </si>
  <si>
    <t>別紙４</t>
    <rPh sb="0" eb="2">
      <t>ベッシ</t>
    </rPh>
    <phoneticPr fontId="3"/>
  </si>
  <si>
    <t>選挙立会人就任承諾日</t>
    <rPh sb="0" eb="2">
      <t>センキョ</t>
    </rPh>
    <rPh sb="2" eb="4">
      <t>タチアイ</t>
    </rPh>
    <rPh sb="4" eb="5">
      <t>ニン</t>
    </rPh>
    <rPh sb="5" eb="7">
      <t>シュウニン</t>
    </rPh>
    <rPh sb="7" eb="9">
      <t>ショウダク</t>
    </rPh>
    <rPh sb="9" eb="10">
      <t>ビ</t>
    </rPh>
    <phoneticPr fontId="3"/>
  </si>
  <si>
    <t>元号</t>
    <rPh sb="0" eb="2">
      <t>ゲンゴウ</t>
    </rPh>
    <phoneticPr fontId="3"/>
  </si>
  <si>
    <t>年</t>
    <rPh sb="0" eb="1">
      <t>ネン</t>
    </rPh>
    <phoneticPr fontId="3"/>
  </si>
  <si>
    <t>月</t>
    <rPh sb="0" eb="1">
      <t>ツキ</t>
    </rPh>
    <phoneticPr fontId="3"/>
  </si>
  <si>
    <t>日</t>
    <rPh sb="0" eb="1">
      <t>ニチ</t>
    </rPh>
    <phoneticPr fontId="3"/>
  </si>
  <si>
    <t>　次のとおり選挙運動用自動車の使用の契約を締結したので届け出ます。</t>
    <rPh sb="1" eb="2">
      <t>ツギ</t>
    </rPh>
    <phoneticPr fontId="3"/>
  </si>
  <si>
    <t>　次のとおりポスターの作成契約を締結したので届け出ます。</t>
    <rPh sb="1" eb="2">
      <t>ツギ</t>
    </rPh>
    <rPh sb="11" eb="13">
      <t>サクセイ</t>
    </rPh>
    <phoneticPr fontId="3"/>
  </si>
  <si>
    <t>５　金融機関名、口座名及び口座番号</t>
    <rPh sb="2" eb="4">
      <t>キンユウ</t>
    </rPh>
    <rPh sb="4" eb="6">
      <t>キカン</t>
    </rPh>
    <rPh sb="6" eb="7">
      <t>メイ</t>
    </rPh>
    <rPh sb="8" eb="10">
      <t>コウザ</t>
    </rPh>
    <rPh sb="10" eb="11">
      <t>メイ</t>
    </rPh>
    <rPh sb="11" eb="12">
      <t>オヨ</t>
    </rPh>
    <rPh sb="13" eb="15">
      <t>コウザ</t>
    </rPh>
    <rPh sb="15" eb="17">
      <t>バンゴウ</t>
    </rPh>
    <phoneticPr fontId="3"/>
  </si>
  <si>
    <t>金融機関名</t>
    <rPh sb="0" eb="2">
      <t>キンユウ</t>
    </rPh>
    <rPh sb="2" eb="4">
      <t>キカン</t>
    </rPh>
    <rPh sb="4" eb="5">
      <t>メイ</t>
    </rPh>
    <phoneticPr fontId="3"/>
  </si>
  <si>
    <t>金融機関コード</t>
    <rPh sb="0" eb="2">
      <t>キンユウ</t>
    </rPh>
    <rPh sb="2" eb="4">
      <t>キカン</t>
    </rPh>
    <phoneticPr fontId="3"/>
  </si>
  <si>
    <t>預金種別</t>
    <rPh sb="0" eb="2">
      <t>ヨキン</t>
    </rPh>
    <rPh sb="2" eb="4">
      <t>シュベツ</t>
    </rPh>
    <phoneticPr fontId="3"/>
  </si>
  <si>
    <t>口座名</t>
    <rPh sb="0" eb="3">
      <t>コウザメイ</t>
    </rPh>
    <phoneticPr fontId="3"/>
  </si>
  <si>
    <t>本・支店名</t>
    <rPh sb="0" eb="1">
      <t>ホン</t>
    </rPh>
    <rPh sb="2" eb="5">
      <t>シテンメイ</t>
    </rPh>
    <phoneticPr fontId="3"/>
  </si>
  <si>
    <t>支店コード</t>
    <rPh sb="0" eb="2">
      <t>シテン</t>
    </rPh>
    <phoneticPr fontId="3"/>
  </si>
  <si>
    <t>口座番号</t>
    <rPh sb="0" eb="2">
      <t>コウザ</t>
    </rPh>
    <rPh sb="2" eb="4">
      <t>バンゴウ</t>
    </rPh>
    <phoneticPr fontId="3"/>
  </si>
  <si>
    <t>氏名又は名称及び住所</t>
    <rPh sb="6" eb="7">
      <t>オヨ</t>
    </rPh>
    <rPh sb="8" eb="10">
      <t>ジュウショ</t>
    </rPh>
    <phoneticPr fontId="3"/>
  </si>
  <si>
    <t>並びに法人にあっては</t>
    <phoneticPr fontId="3"/>
  </si>
  <si>
    <t>その代表者の氏名</t>
    <phoneticPr fontId="3"/>
  </si>
  <si>
    <t>◎　提出する様式に押印欄がある場合は、忘れずに押印してください。</t>
    <rPh sb="2" eb="4">
      <t>テイシュツ</t>
    </rPh>
    <rPh sb="6" eb="8">
      <t>ヨウシキ</t>
    </rPh>
    <rPh sb="9" eb="11">
      <t>オウイン</t>
    </rPh>
    <rPh sb="11" eb="12">
      <t>ラン</t>
    </rPh>
    <rPh sb="15" eb="17">
      <t>バアイ</t>
    </rPh>
    <rPh sb="19" eb="20">
      <t>ワス</t>
    </rPh>
    <rPh sb="23" eb="25">
      <t>オウイン</t>
    </rPh>
    <phoneticPr fontId="3"/>
  </si>
  <si>
    <t>自動車の借入れ</t>
    <rPh sb="0" eb="3">
      <t>ジドウシャ</t>
    </rPh>
    <rPh sb="4" eb="5">
      <t>カ</t>
    </rPh>
    <rPh sb="5" eb="6">
      <t>イ</t>
    </rPh>
    <phoneticPr fontId="3"/>
  </si>
  <si>
    <t>４　確認申請金額</t>
    <rPh sb="2" eb="4">
      <t>カクニン</t>
    </rPh>
    <rPh sb="4" eb="6">
      <t>シンセイ</t>
    </rPh>
    <rPh sb="6" eb="8">
      <t>キンガク</t>
    </rPh>
    <phoneticPr fontId="3"/>
  </si>
  <si>
    <t>３　燃料の供給を受ける選挙運動用自動車の自動車登録番号</t>
    <rPh sb="2" eb="4">
      <t>ネンリョウ</t>
    </rPh>
    <rPh sb="5" eb="7">
      <t>キョウキュウ</t>
    </rPh>
    <rPh sb="8" eb="9">
      <t>ウ</t>
    </rPh>
    <rPh sb="11" eb="13">
      <t>センキョ</t>
    </rPh>
    <rPh sb="13" eb="16">
      <t>ウンドウヨウ</t>
    </rPh>
    <rPh sb="16" eb="19">
      <t>ジドウシャ</t>
    </rPh>
    <rPh sb="20" eb="23">
      <t>ジドウシャ</t>
    </rPh>
    <rPh sb="23" eb="25">
      <t>トウロク</t>
    </rPh>
    <rPh sb="25" eb="27">
      <t>バンゴウ</t>
    </rPh>
    <phoneticPr fontId="3"/>
  </si>
  <si>
    <t>４　確認金額</t>
    <rPh sb="2" eb="4">
      <t>カクニン</t>
    </rPh>
    <rPh sb="4" eb="6">
      <t>キンガク</t>
    </rPh>
    <phoneticPr fontId="3"/>
  </si>
  <si>
    <t>契約の相手方の氏名又は名称及び住所並びに法人にあってはその代表者の氏名</t>
    <phoneticPr fontId="3"/>
  </si>
  <si>
    <t>ビラ作成契約届出書</t>
    <rPh sb="2" eb="4">
      <t>サクセイ</t>
    </rPh>
    <phoneticPr fontId="3"/>
  </si>
  <si>
    <t>　次のとおりビラの作成契約を締結したので届け出ます。</t>
    <rPh sb="1" eb="2">
      <t>ツギ</t>
    </rPh>
    <rPh sb="9" eb="11">
      <t>サクセイ</t>
    </rPh>
    <phoneticPr fontId="3"/>
  </si>
  <si>
    <t>　　　　　　　　　　　　</t>
    <phoneticPr fontId="3"/>
  </si>
  <si>
    <t>ビラ作成枚数確認申請書</t>
    <rPh sb="2" eb="4">
      <t>サクセイ</t>
    </rPh>
    <rPh sb="4" eb="6">
      <t>マイスウ</t>
    </rPh>
    <rPh sb="6" eb="8">
      <t>カクニン</t>
    </rPh>
    <rPh sb="8" eb="11">
      <t>シンセイショ</t>
    </rPh>
    <phoneticPr fontId="3"/>
  </si>
  <si>
    <t>　　　　　　　　　　</t>
    <phoneticPr fontId="3"/>
  </si>
  <si>
    <t>ビラ作成枚数確認書</t>
    <rPh sb="2" eb="4">
      <t>サクセイ</t>
    </rPh>
    <rPh sb="4" eb="6">
      <t>マイスウ</t>
    </rPh>
    <rPh sb="6" eb="9">
      <t>カクニンショ</t>
    </rPh>
    <phoneticPr fontId="3"/>
  </si>
  <si>
    <t>　　　者は、青森県に支払を請求することはできません。</t>
    <phoneticPr fontId="3"/>
  </si>
  <si>
    <t>　⇒</t>
    <phoneticPr fontId="3"/>
  </si>
  <si>
    <t>ビラ作成証明書</t>
    <rPh sb="2" eb="4">
      <t>サクセイ</t>
    </rPh>
    <rPh sb="4" eb="7">
      <t>ショウメイショ</t>
    </rPh>
    <phoneticPr fontId="3"/>
  </si>
  <si>
    <t>　次のとおりビラを作成したものであることを証明します。</t>
    <rPh sb="1" eb="2">
      <t>ツギ</t>
    </rPh>
    <rPh sb="9" eb="11">
      <t>サクセイ</t>
    </rPh>
    <phoneticPr fontId="3"/>
  </si>
  <si>
    <t>ビラ作成業者の氏名又は</t>
    <rPh sb="2" eb="4">
      <t>サクセイ</t>
    </rPh>
    <rPh sb="4" eb="6">
      <t>ギョウシャ</t>
    </rPh>
    <rPh sb="7" eb="9">
      <t>シメイ</t>
    </rPh>
    <rPh sb="9" eb="10">
      <t>マタ</t>
    </rPh>
    <phoneticPr fontId="3"/>
  </si>
  <si>
    <t>　　　い。</t>
    <phoneticPr fontId="3"/>
  </si>
  <si>
    <t>　　　青森県に支払を請求することはできません。</t>
    <phoneticPr fontId="3"/>
  </si>
  <si>
    <t xml:space="preserve">        イ　確認された作成枚数が50,000枚以下の場合</t>
    <rPh sb="10" eb="12">
      <t>カクニン</t>
    </rPh>
    <rPh sb="15" eb="17">
      <t>サクセイ</t>
    </rPh>
    <rPh sb="17" eb="19">
      <t>マイスウ</t>
    </rPh>
    <rPh sb="26" eb="27">
      <t>マイ</t>
    </rPh>
    <rPh sb="27" eb="29">
      <t>イカ</t>
    </rPh>
    <rPh sb="30" eb="32">
      <t>バアイ</t>
    </rPh>
    <phoneticPr fontId="3"/>
  </si>
  <si>
    <t>　ロ　確認された作成枚数が50,000枚を超える場合</t>
    <rPh sb="3" eb="5">
      <t>カクニン</t>
    </rPh>
    <rPh sb="8" eb="10">
      <t>サクセイ</t>
    </rPh>
    <rPh sb="10" eb="12">
      <t>マイスウ</t>
    </rPh>
    <rPh sb="19" eb="20">
      <t>マイ</t>
    </rPh>
    <rPh sb="21" eb="22">
      <t>コ</t>
    </rPh>
    <rPh sb="24" eb="26">
      <t>バアイ</t>
    </rPh>
    <phoneticPr fontId="3"/>
  </si>
  <si>
    <t>当該作成枚数</t>
    <rPh sb="0" eb="2">
      <t>トウガイ</t>
    </rPh>
    <rPh sb="2" eb="4">
      <t>サクセイ</t>
    </rPh>
    <rPh sb="4" eb="6">
      <t>マイスウ</t>
    </rPh>
    <phoneticPr fontId="3"/>
  </si>
  <si>
    <t>＝単価(１銭未満の端数は切上げ)</t>
    <rPh sb="5" eb="6">
      <t>ゼニ</t>
    </rPh>
    <phoneticPr fontId="3"/>
  </si>
  <si>
    <t>単価×当該作成枚数＝限度額</t>
    <rPh sb="3" eb="5">
      <t>トウガイ</t>
    </rPh>
    <rPh sb="5" eb="7">
      <t>サクセイ</t>
    </rPh>
    <phoneticPr fontId="3"/>
  </si>
  <si>
    <t>３</t>
    <phoneticPr fontId="3"/>
  </si>
  <si>
    <t>（ビラの作成）</t>
    <rPh sb="4" eb="6">
      <t>サクセイ</t>
    </rPh>
    <phoneticPr fontId="3"/>
  </si>
  <si>
    <t>４　請求及び支払</t>
    <phoneticPr fontId="3"/>
  </si>
  <si>
    <t>　  この契約に基づく契約金額については、乙は、青森県に対し請求するものとし、甲はこれに</t>
    <phoneticPr fontId="3"/>
  </si>
  <si>
    <t>　必要な手続きを遅滞なく行うものとする。</t>
    <phoneticPr fontId="3"/>
  </si>
  <si>
    <t xml:space="preserve">    なお、青森県に請求する金額が、契約金額に満たないときは、甲は乙に対し、不足額を速や</t>
    <phoneticPr fontId="3"/>
  </si>
  <si>
    <t>　かに支払うものとする。</t>
    <phoneticPr fontId="3"/>
  </si>
  <si>
    <t xml:space="preserve">    ただし、甲が公職選挙法第９３条（供託物の没収）の規定に該当した場合は、乙は青森県に</t>
    <phoneticPr fontId="3"/>
  </si>
  <si>
    <t>　は請求できない。</t>
    <phoneticPr fontId="3"/>
  </si>
  <si>
    <t>選挙運動用ビラ作成契約書</t>
    <rPh sb="0" eb="2">
      <t>センキョ</t>
    </rPh>
    <rPh sb="2" eb="5">
      <t>ウンドウヨウ</t>
    </rPh>
    <rPh sb="7" eb="9">
      <t>サクセイ</t>
    </rPh>
    <rPh sb="9" eb="12">
      <t>ケイヤクショ</t>
    </rPh>
    <phoneticPr fontId="3"/>
  </si>
  <si>
    <t xml:space="preserve">    公職選挙法第１４２条に定める選挙運動用ビラ</t>
    <phoneticPr fontId="3"/>
  </si>
  <si>
    <t>別紙６</t>
    <rPh sb="0" eb="2">
      <t>ベッシ</t>
    </rPh>
    <phoneticPr fontId="3"/>
  </si>
  <si>
    <t>　確認番号</t>
    <rPh sb="1" eb="3">
      <t>カクニン</t>
    </rPh>
    <rPh sb="3" eb="5">
      <t>バンゴウ</t>
    </rPh>
    <phoneticPr fontId="3"/>
  </si>
  <si>
    <t>　次のとおり選挙運動用自動車を使用したものであることを証明します。</t>
    <rPh sb="1" eb="2">
      <t>ツギ</t>
    </rPh>
    <phoneticPr fontId="3"/>
  </si>
  <si>
    <t>備考１　この証明書は、使用の実績に基づいて、運送事業者等ごとに別々に作成し、候補者から運</t>
    <rPh sb="11" eb="13">
      <t>シヨウ</t>
    </rPh>
    <rPh sb="14" eb="16">
      <t>ジッセキ</t>
    </rPh>
    <rPh sb="17" eb="18">
      <t>モト</t>
    </rPh>
    <phoneticPr fontId="3"/>
  </si>
  <si>
    <t xml:space="preserve">    ７　５の場合には候補者の指定した契約以外の契約及び６の場合には、候補者の指定した選挙</t>
    <rPh sb="27" eb="28">
      <t>オヨ</t>
    </rPh>
    <phoneticPr fontId="3"/>
  </si>
  <si>
    <t>燃料供給金額</t>
    <rPh sb="0" eb="2">
      <t>ネンリョウ</t>
    </rPh>
    <rPh sb="2" eb="3">
      <t>キョウ</t>
    </rPh>
    <rPh sb="3" eb="4">
      <t>キュウ</t>
    </rPh>
    <rPh sb="4" eb="6">
      <t>キンガク</t>
    </rPh>
    <phoneticPr fontId="3"/>
  </si>
  <si>
    <t>燃料の供給を受けた選挙運動用自動車の自動車登録番号</t>
    <rPh sb="0" eb="2">
      <t>ネンリョウ</t>
    </rPh>
    <rPh sb="3" eb="5">
      <t>キョウキュウ</t>
    </rPh>
    <rPh sb="6" eb="7">
      <t>ウ</t>
    </rPh>
    <rPh sb="9" eb="11">
      <t>センキョ</t>
    </rPh>
    <rPh sb="11" eb="14">
      <t>ウンドウヨウ</t>
    </rPh>
    <rPh sb="14" eb="17">
      <t>ジドウシャ</t>
    </rPh>
    <rPh sb="18" eb="21">
      <t>ジドウシャ</t>
    </rPh>
    <rPh sb="21" eb="23">
      <t>トウロク</t>
    </rPh>
    <rPh sb="23" eb="25">
      <t>バンゴウ</t>
    </rPh>
    <phoneticPr fontId="3"/>
  </si>
  <si>
    <t>備　　考</t>
    <rPh sb="0" eb="1">
      <t>ソナエ</t>
    </rPh>
    <rPh sb="3" eb="4">
      <t>コウ</t>
    </rPh>
    <phoneticPr fontId="3"/>
  </si>
  <si>
    <t>燃料の供給を受けた選挙運動用自動車の自動車登録番号　</t>
    <rPh sb="0" eb="2">
      <t>ネンリョウ</t>
    </rPh>
    <rPh sb="3" eb="5">
      <t>キョウキュウ</t>
    </rPh>
    <rPh sb="6" eb="7">
      <t>ウ</t>
    </rPh>
    <rPh sb="9" eb="11">
      <t>センキョ</t>
    </rPh>
    <rPh sb="11" eb="14">
      <t>ウンドウヨウ</t>
    </rPh>
    <rPh sb="14" eb="17">
      <t>ジドウシャ</t>
    </rPh>
    <rPh sb="18" eb="21">
      <t>ジドウシャ</t>
    </rPh>
    <rPh sb="21" eb="23">
      <t>トウロク</t>
    </rPh>
    <rPh sb="23" eb="25">
      <t>バンゴウ</t>
    </rPh>
    <phoneticPr fontId="3"/>
  </si>
  <si>
    <t>備考１　この証明書は、使用の実績に基づいて、燃料供給業者ごとに別々に作成し、給油伝票（燃</t>
    <rPh sb="11" eb="13">
      <t>シヨウ</t>
    </rPh>
    <rPh sb="14" eb="16">
      <t>ジッセキ</t>
    </rPh>
    <rPh sb="17" eb="18">
      <t>モト</t>
    </rPh>
    <rPh sb="38" eb="40">
      <t>キュウユ</t>
    </rPh>
    <rPh sb="40" eb="42">
      <t>デンピョウ</t>
    </rPh>
    <rPh sb="43" eb="44">
      <t>ネン</t>
    </rPh>
    <phoneticPr fontId="3"/>
  </si>
  <si>
    <t>　　２　「燃料の供給を受けた選挙運動用自動車の自動車登録番号」欄には、契約届出書に記載さ</t>
    <rPh sb="5" eb="7">
      <t>ネンリョウ</t>
    </rPh>
    <rPh sb="8" eb="10">
      <t>キョウキュウ</t>
    </rPh>
    <rPh sb="11" eb="12">
      <t>ウ</t>
    </rPh>
    <rPh sb="14" eb="16">
      <t>センキョ</t>
    </rPh>
    <rPh sb="16" eb="19">
      <t>ウンドウヨウ</t>
    </rPh>
    <rPh sb="19" eb="22">
      <t>ジドウシャ</t>
    </rPh>
    <rPh sb="23" eb="26">
      <t>ジドウシャ</t>
    </rPh>
    <rPh sb="26" eb="28">
      <t>トウロク</t>
    </rPh>
    <rPh sb="28" eb="30">
      <t>バンゴウ</t>
    </rPh>
    <rPh sb="31" eb="32">
      <t>ラン</t>
    </rPh>
    <rPh sb="35" eb="37">
      <t>ケイヤク</t>
    </rPh>
    <rPh sb="37" eb="40">
      <t>トドケデショ</t>
    </rPh>
    <rPh sb="41" eb="43">
      <t>キサイ</t>
    </rPh>
    <phoneticPr fontId="3"/>
  </si>
  <si>
    <t xml:space="preserve">    ４　燃料供給業者が青森県に支払を請求するときは、この証明書及び給油伝票の写しを請求書</t>
    <rPh sb="33" eb="34">
      <t>オヨ</t>
    </rPh>
    <rPh sb="35" eb="37">
      <t>キュウユ</t>
    </rPh>
    <rPh sb="37" eb="39">
      <t>デンピョウ</t>
    </rPh>
    <rPh sb="40" eb="41">
      <t>ウツ</t>
    </rPh>
    <phoneticPr fontId="3"/>
  </si>
  <si>
    <t>　　５　この証明書を発行した候補者について供託物が没収された場合には、燃料供給業者は、青</t>
    <rPh sb="43" eb="44">
      <t>アオ</t>
    </rPh>
    <phoneticPr fontId="3"/>
  </si>
  <si>
    <t>　次のとおり運転手を使用したものであることを証明します。</t>
    <rPh sb="1" eb="2">
      <t>ツギ</t>
    </rPh>
    <rPh sb="6" eb="9">
      <t>ウンテンシュ</t>
    </rPh>
    <phoneticPr fontId="3"/>
  </si>
  <si>
    <t>　次のとおりポスターを作成したものであることを証明します。</t>
    <rPh sb="1" eb="2">
      <t>ツギ</t>
    </rPh>
    <rPh sb="11" eb="13">
      <t>サクセイ</t>
    </rPh>
    <phoneticPr fontId="3"/>
  </si>
  <si>
    <t>）×</t>
    <phoneticPr fontId="3"/>
  </si>
  <si>
    <t>台</t>
    <rPh sb="0" eb="1">
      <t>ダイ</t>
    </rPh>
    <phoneticPr fontId="3"/>
  </si>
  <si>
    <t>＝</t>
    <phoneticPr fontId="3"/>
  </si>
  <si>
    <t>×</t>
    <phoneticPr fontId="3"/>
  </si>
  <si>
    <t>借入れ金額　(ｲ)</t>
    <rPh sb="0" eb="2">
      <t>カリイ</t>
    </rPh>
    <rPh sb="3" eb="4">
      <t>キン</t>
    </rPh>
    <rPh sb="4" eb="5">
      <t>ガク</t>
    </rPh>
    <phoneticPr fontId="3"/>
  </si>
  <si>
    <t>＝</t>
    <phoneticPr fontId="3"/>
  </si>
  <si>
    <t>販売金額(ｲ)</t>
    <rPh sb="0" eb="2">
      <t>ハンバイ</t>
    </rPh>
    <rPh sb="2" eb="4">
      <t>キンガク</t>
    </rPh>
    <phoneticPr fontId="3"/>
  </si>
  <si>
    <t>報　　　酬(ｲ)</t>
    <rPh sb="0" eb="1">
      <t>ホウ</t>
    </rPh>
    <rPh sb="4" eb="5">
      <t>シュウ</t>
    </rPh>
    <phoneticPr fontId="3"/>
  </si>
  <si>
    <t>（１）　自動車の借入れ</t>
    <rPh sb="4" eb="7">
      <t>ジドウシャ</t>
    </rPh>
    <rPh sb="8" eb="10">
      <t>カリイ</t>
    </rPh>
    <phoneticPr fontId="3"/>
  </si>
  <si>
    <t>（２）　燃料代</t>
    <rPh sb="4" eb="6">
      <t>ネンリョウ</t>
    </rPh>
    <rPh sb="6" eb="7">
      <t>ダイ</t>
    </rPh>
    <phoneticPr fontId="3"/>
  </si>
  <si>
    <t>（３）　運転手</t>
    <rPh sb="4" eb="7">
      <t>ウンテンシュ</t>
    </rPh>
    <phoneticPr fontId="3"/>
  </si>
  <si>
    <t>請求合計金額</t>
    <rPh sb="0" eb="2">
      <t>セイキュウ</t>
    </rPh>
    <rPh sb="2" eb="4">
      <t>ゴウケイ</t>
    </rPh>
    <rPh sb="4" eb="6">
      <t>キンガク</t>
    </rPh>
    <phoneticPr fontId="3"/>
  </si>
  <si>
    <t>　　　用自動車の自動車登録番号を記載してください。</t>
    <rPh sb="3" eb="4">
      <t>ヨウ</t>
    </rPh>
    <rPh sb="4" eb="7">
      <t>ジドウシャ</t>
    </rPh>
    <rPh sb="8" eb="11">
      <t>ジドウシャ</t>
    </rPh>
    <rPh sb="11" eb="13">
      <t>トウロク</t>
    </rPh>
    <rPh sb="13" eb="15">
      <t>バンゴウ</t>
    </rPh>
    <rPh sb="16" eb="18">
      <t>キサイ</t>
    </rPh>
    <phoneticPr fontId="3"/>
  </si>
  <si>
    <t>⇒選挙期日現在の満年齢（自動計算）</t>
    <rPh sb="1" eb="3">
      <t>センキョ</t>
    </rPh>
    <rPh sb="3" eb="5">
      <t>キジツ</t>
    </rPh>
    <rPh sb="5" eb="7">
      <t>ゲンザイ</t>
    </rPh>
    <rPh sb="8" eb="11">
      <t>マンネンレイ</t>
    </rPh>
    <rPh sb="12" eb="14">
      <t>ジドウ</t>
    </rPh>
    <rPh sb="14" eb="16">
      <t>ケイサン</t>
    </rPh>
    <phoneticPr fontId="3"/>
  </si>
  <si>
    <t>　　３　「燃料の供給を受けた選挙運動用自動車の自動車登録番号」欄には、契約届出書に記載された選挙運動</t>
    <rPh sb="5" eb="7">
      <t>ネンリョウ</t>
    </rPh>
    <rPh sb="8" eb="10">
      <t>キョウキュウ</t>
    </rPh>
    <rPh sb="11" eb="12">
      <t>ウ</t>
    </rPh>
    <rPh sb="14" eb="22">
      <t>センキョウンドウヨウジドウシャ</t>
    </rPh>
    <rPh sb="23" eb="30">
      <t>ジドウシャトウロクバンゴウ</t>
    </rPh>
    <rPh sb="31" eb="32">
      <t>ラン</t>
    </rPh>
    <rPh sb="35" eb="37">
      <t>ケイヤク</t>
    </rPh>
    <rPh sb="37" eb="40">
      <t>トドケデショ</t>
    </rPh>
    <phoneticPr fontId="3"/>
  </si>
  <si>
    <t>　　４　「燃料の供給を受けた選挙運動用自動車の自動車登録番号」欄及び「（イ）」欄は、燃料の供給を受け</t>
    <rPh sb="5" eb="7">
      <t>ネンリョウ</t>
    </rPh>
    <rPh sb="8" eb="10">
      <t>キョウキュウ</t>
    </rPh>
    <rPh sb="11" eb="12">
      <t>ウ</t>
    </rPh>
    <rPh sb="14" eb="16">
      <t>センキョ</t>
    </rPh>
    <rPh sb="16" eb="19">
      <t>ウンドウヨウ</t>
    </rPh>
    <rPh sb="19" eb="22">
      <t>ジドウシャ</t>
    </rPh>
    <rPh sb="23" eb="26">
      <t>ジドウシャ</t>
    </rPh>
    <rPh sb="26" eb="28">
      <t>トウロク</t>
    </rPh>
    <rPh sb="28" eb="30">
      <t>バンゴウ</t>
    </rPh>
    <rPh sb="31" eb="32">
      <t>ラン</t>
    </rPh>
    <rPh sb="32" eb="33">
      <t>オヨ</t>
    </rPh>
    <rPh sb="39" eb="40">
      <t>ラン</t>
    </rPh>
    <phoneticPr fontId="3"/>
  </si>
  <si>
    <t>　　　た日ごとに記載してください。</t>
    <rPh sb="8" eb="10">
      <t>キサイ</t>
    </rPh>
    <phoneticPr fontId="3"/>
  </si>
  <si>
    <t>公営3内訳１</t>
    <rPh sb="0" eb="2">
      <t>コウエイ</t>
    </rPh>
    <rPh sb="3" eb="5">
      <t>ウチワケ</t>
    </rPh>
    <phoneticPr fontId="3"/>
  </si>
  <si>
    <t>公営3内訳２</t>
    <rPh sb="0" eb="2">
      <t>コウエイ</t>
    </rPh>
    <rPh sb="3" eb="5">
      <t>ウチワケ</t>
    </rPh>
    <phoneticPr fontId="3"/>
  </si>
  <si>
    <t>公営3別紙内訳１　請求内訳書（運送契約）</t>
    <rPh sb="0" eb="2">
      <t>コウエイ</t>
    </rPh>
    <rPh sb="3" eb="5">
      <t>ベッシ</t>
    </rPh>
    <rPh sb="5" eb="7">
      <t>ウチワケ</t>
    </rPh>
    <rPh sb="9" eb="11">
      <t>セイキュウ</t>
    </rPh>
    <rPh sb="11" eb="14">
      <t>ウチワケショ</t>
    </rPh>
    <rPh sb="15" eb="17">
      <t>ウンソウ</t>
    </rPh>
    <rPh sb="17" eb="19">
      <t>ケイヤク</t>
    </rPh>
    <phoneticPr fontId="3"/>
  </si>
  <si>
    <t>公営3別紙内訳２　請求内訳書（運送契約以外の場合）</t>
    <rPh sb="0" eb="2">
      <t>コウエイ</t>
    </rPh>
    <rPh sb="3" eb="5">
      <t>ベッシ</t>
    </rPh>
    <rPh sb="5" eb="7">
      <t>ウチワケ</t>
    </rPh>
    <rPh sb="9" eb="11">
      <t>セイキュウ</t>
    </rPh>
    <rPh sb="11" eb="14">
      <t>ウチワケショ</t>
    </rPh>
    <rPh sb="15" eb="17">
      <t>ウンソウ</t>
    </rPh>
    <rPh sb="17" eb="19">
      <t>ケイヤク</t>
    </rPh>
    <rPh sb="19" eb="21">
      <t>イガイ</t>
    </rPh>
    <rPh sb="22" eb="24">
      <t>バアイ</t>
    </rPh>
    <phoneticPr fontId="3"/>
  </si>
  <si>
    <t>一般乗用旅客自動車運送事業者との運送契約による場合</t>
    <rPh sb="0" eb="2">
      <t>イッパン</t>
    </rPh>
    <rPh sb="2" eb="4">
      <t>ジョウヨウ</t>
    </rPh>
    <rPh sb="4" eb="6">
      <t>リョカク</t>
    </rPh>
    <rPh sb="6" eb="9">
      <t>ジドウシャ</t>
    </rPh>
    <rPh sb="9" eb="11">
      <t>ウンソウ</t>
    </rPh>
    <rPh sb="11" eb="13">
      <t>ジギョウ</t>
    </rPh>
    <phoneticPr fontId="3"/>
  </si>
  <si>
    <t>運送契約金額（円）</t>
    <rPh sb="0" eb="2">
      <t>ウンソウ</t>
    </rPh>
    <rPh sb="2" eb="4">
      <t>ケイヤク</t>
    </rPh>
    <rPh sb="4" eb="6">
      <t>キンガク</t>
    </rPh>
    <rPh sb="7" eb="8">
      <t>エン</t>
    </rPh>
    <phoneticPr fontId="3"/>
  </si>
  <si>
    <t>契約金額（円）</t>
    <rPh sb="0" eb="2">
      <t>ケイヤク</t>
    </rPh>
    <rPh sb="2" eb="4">
      <t>キンガク</t>
    </rPh>
    <rPh sb="5" eb="6">
      <t>エン</t>
    </rPh>
    <phoneticPr fontId="3"/>
  </si>
  <si>
    <t>黄色のセルのみ入力してください。（以下、同じ）</t>
    <rPh sb="0" eb="2">
      <t>キイロ</t>
    </rPh>
    <rPh sb="7" eb="9">
      <t>ニュウリョク</t>
    </rPh>
    <rPh sb="17" eb="19">
      <t>イカ</t>
    </rPh>
    <rPh sb="20" eb="21">
      <t>オナ</t>
    </rPh>
    <phoneticPr fontId="3"/>
  </si>
  <si>
    <t>運送事業者等の氏名又は名</t>
    <rPh sb="0" eb="2">
      <t>ウンソウ</t>
    </rPh>
    <rPh sb="2" eb="5">
      <t>ジギョウシャ</t>
    </rPh>
    <rPh sb="5" eb="6">
      <t>トウ</t>
    </rPh>
    <rPh sb="7" eb="9">
      <t>シメイ</t>
    </rPh>
    <rPh sb="9" eb="10">
      <t>マタ</t>
    </rPh>
    <rPh sb="11" eb="12">
      <t>ナ</t>
    </rPh>
    <phoneticPr fontId="3"/>
  </si>
  <si>
    <t>←　和暦で入力してください。</t>
    <rPh sb="2" eb="3">
      <t>ワ</t>
    </rPh>
    <rPh sb="3" eb="4">
      <t>コヨミ</t>
    </rPh>
    <rPh sb="5" eb="7">
      <t>ニュウリョク</t>
    </rPh>
    <phoneticPr fontId="3"/>
  </si>
  <si>
    <t>（和暦で入力してください。）</t>
    <rPh sb="1" eb="2">
      <t>ワ</t>
    </rPh>
    <rPh sb="2" eb="3">
      <t>レキ</t>
    </rPh>
    <rPh sb="4" eb="6">
      <t>ニュウリョク</t>
    </rPh>
    <phoneticPr fontId="3"/>
  </si>
  <si>
    <t>※</t>
    <phoneticPr fontId="3"/>
  </si>
  <si>
    <t>　　　動のために使用する者にあっては「車上運動員」と、専ら手話通訳のために使用する者にあっては「手</t>
    <phoneticPr fontId="3"/>
  </si>
  <si>
    <t>契約の相手方の氏名又は名称及び住所並びに法人にあってはその代表者の氏名</t>
    <phoneticPr fontId="3"/>
  </si>
  <si>
    <t>１</t>
    <phoneticPr fontId="3"/>
  </si>
  <si>
    <t>○をしてください。）</t>
    <phoneticPr fontId="3"/>
  </si>
  <si>
    <t>　　　送事業者等に提出してください。</t>
    <phoneticPr fontId="3"/>
  </si>
  <si>
    <t xml:space="preserve">    ２　運送事業者等が青森県に支払を請求するときは、この証明書を請求書に添付してください。</t>
    <phoneticPr fontId="3"/>
  </si>
  <si>
    <t xml:space="preserve">    ３　この証明書を発行した候補者について供託物が没収された場合には、運送事業者等は、青</t>
    <phoneticPr fontId="3"/>
  </si>
  <si>
    <t>　　　森県に支払を請求することはできません。</t>
    <phoneticPr fontId="3"/>
  </si>
  <si>
    <t xml:space="preserve">    ５　同一の日において一般乗用旅客自動車運送事業者との運送契約（「運送等契約区分」欄の</t>
    <phoneticPr fontId="3"/>
  </si>
  <si>
    <t>　　　１）とそれ以外の契約（「運送等契約区分」欄の２）とのいずれもが締結された場合には、</t>
    <phoneticPr fontId="3"/>
  </si>
  <si>
    <t xml:space="preserve">    ６　同一の日において一般乗用旅客自動車運送事業者との運送契約又はそれ以外の契約により</t>
    <phoneticPr fontId="3"/>
  </si>
  <si>
    <t>　　　２台以上の選挙運動用自動車が使用される場合には、公費負担の対象となるのは候補者の指</t>
    <phoneticPr fontId="3"/>
  </si>
  <si>
    <t>　　　運動用自動車以外の選挙運動用自動車については、青森県に支払を請求することはできませ</t>
    <phoneticPr fontId="3"/>
  </si>
  <si>
    <t>　　　ん。</t>
    <phoneticPr fontId="3"/>
  </si>
  <si>
    <t>３</t>
    <phoneticPr fontId="3"/>
  </si>
  <si>
    <t>ふりがな</t>
    <phoneticPr fontId="3"/>
  </si>
  <si>
    <t>　　　　　　　　　　　　</t>
    <phoneticPr fontId="3"/>
  </si>
  <si>
    <t>　　　してください。</t>
    <phoneticPr fontId="3"/>
  </si>
  <si>
    <t>　　　　　　　　　　　　　　　　　　　　　</t>
    <phoneticPr fontId="3"/>
  </si>
  <si>
    <t>西目屋村</t>
    <rPh sb="0" eb="3">
      <t>ニシメヤ</t>
    </rPh>
    <rPh sb="3" eb="4">
      <t>ムラ</t>
    </rPh>
    <phoneticPr fontId="3"/>
  </si>
  <si>
    <t>㍑</t>
    <phoneticPr fontId="3"/>
  </si>
  <si>
    <t>　　　提出してください。</t>
    <phoneticPr fontId="3"/>
  </si>
  <si>
    <t>　　　るためのものです。</t>
    <phoneticPr fontId="3"/>
  </si>
  <si>
    <t>　　　　　　　　　　</t>
    <phoneticPr fontId="3"/>
  </si>
  <si>
    <t>公営3その１</t>
    <rPh sb="0" eb="2">
      <t>コウエイ</t>
    </rPh>
    <phoneticPr fontId="3"/>
  </si>
  <si>
    <t>公営3その２</t>
    <rPh sb="0" eb="2">
      <t>コウエイ</t>
    </rPh>
    <phoneticPr fontId="3"/>
  </si>
  <si>
    <t>請求書（運送契約以外の場合）</t>
    <rPh sb="0" eb="2">
      <t>セイキュウ</t>
    </rPh>
    <rPh sb="4" eb="6">
      <t>ウンソウ</t>
    </rPh>
    <rPh sb="6" eb="8">
      <t>ケイヤク</t>
    </rPh>
    <rPh sb="8" eb="10">
      <t>イガイ</t>
    </rPh>
    <rPh sb="11" eb="13">
      <t>バアイ</t>
    </rPh>
    <phoneticPr fontId="3"/>
  </si>
  <si>
    <t>車輌賃貸借契約書例（自動車の借入れ契約用）</t>
    <phoneticPr fontId="3"/>
  </si>
  <si>
    <t>選挙運動用自動車燃料供給契約書例（燃料供給の契約用）</t>
    <phoneticPr fontId="3"/>
  </si>
  <si>
    <t>自動車運転契約書例（運転手の雇用契約用）</t>
    <phoneticPr fontId="3"/>
  </si>
  <si>
    <t>様式２２</t>
    <rPh sb="0" eb="2">
      <t>ヨウシキ</t>
    </rPh>
    <phoneticPr fontId="3"/>
  </si>
  <si>
    <t>様式２０</t>
    <rPh sb="0" eb="2">
      <t>ヨウシキ</t>
    </rPh>
    <phoneticPr fontId="3"/>
  </si>
  <si>
    <t>開票立会人入力シート</t>
    <rPh sb="0" eb="2">
      <t>カイヒョウ</t>
    </rPh>
    <rPh sb="2" eb="4">
      <t>タチアイ</t>
    </rPh>
    <rPh sb="4" eb="5">
      <t>ニン</t>
    </rPh>
    <rPh sb="5" eb="7">
      <t>ニュウリョク</t>
    </rPh>
    <phoneticPr fontId="3"/>
  </si>
  <si>
    <t>様式２１</t>
    <rPh sb="0" eb="2">
      <t>ヨウシキ</t>
    </rPh>
    <phoneticPr fontId="3"/>
  </si>
  <si>
    <t>選挙運動のために頒布するビラについて（届出）</t>
    <rPh sb="0" eb="2">
      <t>センキョ</t>
    </rPh>
    <rPh sb="2" eb="4">
      <t>ウンドウ</t>
    </rPh>
    <rPh sb="8" eb="10">
      <t>ハンプ</t>
    </rPh>
    <rPh sb="19" eb="21">
      <t>トドケデ</t>
    </rPh>
    <phoneticPr fontId="3"/>
  </si>
  <si>
    <t>　公職選挙法第１４２条第１項の規定により、選挙運動のために頒布するビラを下記のと</t>
    <rPh sb="1" eb="3">
      <t>コウショク</t>
    </rPh>
    <rPh sb="3" eb="6">
      <t>センキョホウ</t>
    </rPh>
    <rPh sb="11" eb="12">
      <t>ダイ</t>
    </rPh>
    <rPh sb="13" eb="14">
      <t>コウ</t>
    </rPh>
    <rPh sb="21" eb="23">
      <t>センキョ</t>
    </rPh>
    <rPh sb="23" eb="25">
      <t>ウンドウ</t>
    </rPh>
    <rPh sb="29" eb="31">
      <t>ハンプ</t>
    </rPh>
    <rPh sb="36" eb="38">
      <t>カキ</t>
    </rPh>
    <phoneticPr fontId="3"/>
  </si>
  <si>
    <t>おり届け出ます。</t>
    <rPh sb="2" eb="3">
      <t>トド</t>
    </rPh>
    <rPh sb="4" eb="5">
      <t>デ</t>
    </rPh>
    <phoneticPr fontId="3"/>
  </si>
  <si>
    <t>２　種　　　　類</t>
    <rPh sb="2" eb="3">
      <t>タネ</t>
    </rPh>
    <rPh sb="7" eb="8">
      <t>タグイ</t>
    </rPh>
    <phoneticPr fontId="3"/>
  </si>
  <si>
    <t>１　頒布するビラ</t>
    <rPh sb="2" eb="4">
      <t>ハンプ</t>
    </rPh>
    <phoneticPr fontId="3"/>
  </si>
  <si>
    <t>別添のとおり</t>
    <rPh sb="0" eb="2">
      <t>ベッテン</t>
    </rPh>
    <phoneticPr fontId="3"/>
  </si>
  <si>
    <t>します。</t>
    <phoneticPr fontId="3"/>
  </si>
  <si>
    <t>開票区名</t>
    <rPh sb="0" eb="2">
      <t>カイヒョウ</t>
    </rPh>
    <rPh sb="2" eb="3">
      <t>ク</t>
    </rPh>
    <rPh sb="3" eb="4">
      <t>ナ</t>
    </rPh>
    <phoneticPr fontId="3"/>
  </si>
  <si>
    <t>外ヶ浜町</t>
    <rPh sb="0" eb="1">
      <t>ソト</t>
    </rPh>
    <rPh sb="2" eb="3">
      <t>ハマ</t>
    </rPh>
    <rPh sb="3" eb="4">
      <t>マチ</t>
    </rPh>
    <phoneticPr fontId="3"/>
  </si>
  <si>
    <t>深浦町</t>
    <rPh sb="0" eb="3">
      <t>フカウラマチ</t>
    </rPh>
    <phoneticPr fontId="3"/>
  </si>
  <si>
    <t>佐井村</t>
    <rPh sb="0" eb="2">
      <t>サイ</t>
    </rPh>
    <rPh sb="2" eb="3">
      <t>ムラ</t>
    </rPh>
    <phoneticPr fontId="3"/>
  </si>
  <si>
    <t>南部町</t>
    <rPh sb="0" eb="2">
      <t>ナンブ</t>
    </rPh>
    <rPh sb="2" eb="3">
      <t>マチ</t>
    </rPh>
    <phoneticPr fontId="3"/>
  </si>
  <si>
    <t>開票立会人生年月日　　　元号</t>
    <rPh sb="0" eb="2">
      <t>カイヒョウ</t>
    </rPh>
    <rPh sb="2" eb="4">
      <t>タチアイ</t>
    </rPh>
    <rPh sb="4" eb="5">
      <t>ニン</t>
    </rPh>
    <rPh sb="5" eb="7">
      <t>セイネン</t>
    </rPh>
    <rPh sb="7" eb="9">
      <t>ガッピ</t>
    </rPh>
    <rPh sb="12" eb="14">
      <t>ゲンゴウ</t>
    </rPh>
    <phoneticPr fontId="3"/>
  </si>
  <si>
    <t>元号を和暦へ変換</t>
    <rPh sb="0" eb="2">
      <t>ゲンゴウ</t>
    </rPh>
    <rPh sb="3" eb="5">
      <t>ワレキ</t>
    </rPh>
    <rPh sb="6" eb="8">
      <t>ヘンカン</t>
    </rPh>
    <phoneticPr fontId="3"/>
  </si>
  <si>
    <t>届出</t>
    <rPh sb="0" eb="2">
      <t>トドケデ</t>
    </rPh>
    <phoneticPr fontId="3"/>
  </si>
  <si>
    <t>受理</t>
    <rPh sb="0" eb="2">
      <t>ジュリ</t>
    </rPh>
    <phoneticPr fontId="3"/>
  </si>
  <si>
    <t>番号</t>
    <rPh sb="0" eb="2">
      <t>バンゴウ</t>
    </rPh>
    <phoneticPr fontId="3"/>
  </si>
  <si>
    <t>選挙長</t>
    <rPh sb="0" eb="2">
      <t>センキョ</t>
    </rPh>
    <rPh sb="2" eb="3">
      <t>チョウ</t>
    </rPh>
    <phoneticPr fontId="3"/>
  </si>
  <si>
    <t>事　　務　　局</t>
    <rPh sb="0" eb="1">
      <t>コト</t>
    </rPh>
    <rPh sb="3" eb="4">
      <t>ツトム</t>
    </rPh>
    <rPh sb="6" eb="7">
      <t>キョク</t>
    </rPh>
    <phoneticPr fontId="3"/>
  </si>
  <si>
    <t>ふりがな</t>
    <phoneticPr fontId="3"/>
  </si>
  <si>
    <t>生年月日</t>
    <rPh sb="0" eb="2">
      <t>セイネン</t>
    </rPh>
    <rPh sb="2" eb="4">
      <t>ガッピ</t>
    </rPh>
    <phoneticPr fontId="3"/>
  </si>
  <si>
    <t>添付書類</t>
    <rPh sb="0" eb="2">
      <t>テンプ</t>
    </rPh>
    <rPh sb="2" eb="4">
      <t>ショルイ</t>
    </rPh>
    <phoneticPr fontId="3"/>
  </si>
  <si>
    <t>本　　籍</t>
    <rPh sb="0" eb="1">
      <t>ホン</t>
    </rPh>
    <rPh sb="3" eb="4">
      <t>セキ</t>
    </rPh>
    <phoneticPr fontId="3"/>
  </si>
  <si>
    <t>住　　所</t>
    <rPh sb="0" eb="1">
      <t>ジュウ</t>
    </rPh>
    <rPh sb="3" eb="4">
      <t>ショ</t>
    </rPh>
    <phoneticPr fontId="3"/>
  </si>
  <si>
    <t>選　　挙</t>
    <rPh sb="0" eb="1">
      <t>セン</t>
    </rPh>
    <rPh sb="3" eb="4">
      <t>キョ</t>
    </rPh>
    <phoneticPr fontId="3"/>
  </si>
  <si>
    <t>候 補 者</t>
    <rPh sb="0" eb="1">
      <t>コウ</t>
    </rPh>
    <rPh sb="2" eb="3">
      <t>タスク</t>
    </rPh>
    <rPh sb="4" eb="5">
      <t>シャ</t>
    </rPh>
    <phoneticPr fontId="3"/>
  </si>
  <si>
    <t>性別</t>
    <rPh sb="0" eb="2">
      <t>セイベツ</t>
    </rPh>
    <phoneticPr fontId="3"/>
  </si>
  <si>
    <t>職業</t>
    <rPh sb="0" eb="2">
      <t>ショクギョウ</t>
    </rPh>
    <phoneticPr fontId="3"/>
  </si>
  <si>
    <t>候補者氏名</t>
    <rPh sb="0" eb="3">
      <t>コウホシャ</t>
    </rPh>
    <rPh sb="3" eb="5">
      <t>シメイ</t>
    </rPh>
    <phoneticPr fontId="3"/>
  </si>
  <si>
    <t>候補者生年月日</t>
    <rPh sb="0" eb="3">
      <t>コウホシャ</t>
    </rPh>
    <rPh sb="3" eb="5">
      <t>セイネン</t>
    </rPh>
    <rPh sb="5" eb="7">
      <t>ガッピ</t>
    </rPh>
    <phoneticPr fontId="3"/>
  </si>
  <si>
    <t>選挙の期日</t>
    <rPh sb="0" eb="2">
      <t>センキョ</t>
    </rPh>
    <rPh sb="3" eb="5">
      <t>キジツ</t>
    </rPh>
    <phoneticPr fontId="3"/>
  </si>
  <si>
    <t>候補者職業</t>
    <rPh sb="0" eb="3">
      <t>コウホシャ</t>
    </rPh>
    <rPh sb="3" eb="5">
      <t>ショクギョウ</t>
    </rPh>
    <phoneticPr fontId="3"/>
  </si>
  <si>
    <t>候補者氏</t>
    <rPh sb="0" eb="3">
      <t>コウホシャ</t>
    </rPh>
    <rPh sb="3" eb="4">
      <t>シ</t>
    </rPh>
    <phoneticPr fontId="3"/>
  </si>
  <si>
    <t>候補者氏ふりがな</t>
    <rPh sb="0" eb="3">
      <t>コウホシャ</t>
    </rPh>
    <rPh sb="3" eb="4">
      <t>シ</t>
    </rPh>
    <phoneticPr fontId="3"/>
  </si>
  <si>
    <t>候補者名</t>
    <rPh sb="0" eb="3">
      <t>コウホシャ</t>
    </rPh>
    <rPh sb="3" eb="4">
      <t>ナ</t>
    </rPh>
    <phoneticPr fontId="3"/>
  </si>
  <si>
    <t>候補者名ふりがな</t>
    <rPh sb="0" eb="3">
      <t>コウホシャ</t>
    </rPh>
    <rPh sb="3" eb="4">
      <t>メイ</t>
    </rPh>
    <phoneticPr fontId="3"/>
  </si>
  <si>
    <t>候補者性別</t>
    <rPh sb="0" eb="3">
      <t>コウホシャ</t>
    </rPh>
    <rPh sb="3" eb="5">
      <t>セイベツ</t>
    </rPh>
    <phoneticPr fontId="3"/>
  </si>
  <si>
    <t>（満</t>
    <rPh sb="1" eb="2">
      <t>マン</t>
    </rPh>
    <phoneticPr fontId="3"/>
  </si>
  <si>
    <t>歳）</t>
    <rPh sb="0" eb="1">
      <t>サイ</t>
    </rPh>
    <phoneticPr fontId="3"/>
  </si>
  <si>
    <t>S</t>
  </si>
  <si>
    <t>印</t>
    <rPh sb="0" eb="1">
      <t>イン</t>
    </rPh>
    <phoneticPr fontId="3"/>
  </si>
  <si>
    <t>殿</t>
    <rPh sb="0" eb="1">
      <t>ドノ</t>
    </rPh>
    <phoneticPr fontId="3"/>
  </si>
  <si>
    <t>八戸市</t>
    <rPh sb="0" eb="3">
      <t>ハチノヘシ</t>
    </rPh>
    <phoneticPr fontId="3"/>
  </si>
  <si>
    <t>弘前市</t>
    <rPh sb="0" eb="3">
      <t>ヒロサキシ</t>
    </rPh>
    <phoneticPr fontId="3"/>
  </si>
  <si>
    <t>黒石市</t>
    <rPh sb="0" eb="3">
      <t>クロイシシ</t>
    </rPh>
    <phoneticPr fontId="3"/>
  </si>
  <si>
    <t>五所川原市</t>
    <rPh sb="0" eb="5">
      <t>ゴショガワラシ</t>
    </rPh>
    <phoneticPr fontId="3"/>
  </si>
  <si>
    <t>十和田市</t>
    <rPh sb="0" eb="4">
      <t>トワダシ</t>
    </rPh>
    <phoneticPr fontId="3"/>
  </si>
  <si>
    <t>三沢市</t>
    <rPh sb="0" eb="3">
      <t>ミサワシ</t>
    </rPh>
    <phoneticPr fontId="3"/>
  </si>
  <si>
    <t>むつ市</t>
    <rPh sb="2" eb="3">
      <t>シ</t>
    </rPh>
    <phoneticPr fontId="3"/>
  </si>
  <si>
    <t>つがる市</t>
    <rPh sb="3" eb="4">
      <t>シ</t>
    </rPh>
    <phoneticPr fontId="3"/>
  </si>
  <si>
    <t>平川市</t>
    <rPh sb="0" eb="2">
      <t>ヒラカワ</t>
    </rPh>
    <rPh sb="2" eb="3">
      <t>シ</t>
    </rPh>
    <phoneticPr fontId="3"/>
  </si>
  <si>
    <t>（選択）</t>
    <rPh sb="1" eb="3">
      <t>センタク</t>
    </rPh>
    <phoneticPr fontId="3"/>
  </si>
  <si>
    <t>年（手入力）</t>
    <rPh sb="0" eb="1">
      <t>ネン</t>
    </rPh>
    <rPh sb="2" eb="3">
      <t>テ</t>
    </rPh>
    <rPh sb="3" eb="5">
      <t>ニュウリョク</t>
    </rPh>
    <phoneticPr fontId="3"/>
  </si>
  <si>
    <t>月（手入力）</t>
    <rPh sb="0" eb="1">
      <t>ツキ</t>
    </rPh>
    <rPh sb="2" eb="3">
      <t>テ</t>
    </rPh>
    <rPh sb="3" eb="5">
      <t>ニュウリョク</t>
    </rPh>
    <phoneticPr fontId="3"/>
  </si>
  <si>
    <t>日（手入力）</t>
    <rPh sb="0" eb="1">
      <t>ニチ</t>
    </rPh>
    <rPh sb="2" eb="3">
      <t>テ</t>
    </rPh>
    <rPh sb="3" eb="5">
      <t>ニュウリョク</t>
    </rPh>
    <phoneticPr fontId="3"/>
  </si>
  <si>
    <t>元号（選択）</t>
    <rPh sb="0" eb="2">
      <t>ゲンゴウ</t>
    </rPh>
    <rPh sb="3" eb="5">
      <t>センタク</t>
    </rPh>
    <phoneticPr fontId="3"/>
  </si>
  <si>
    <t>（手入力）</t>
    <rPh sb="1" eb="2">
      <t>テ</t>
    </rPh>
    <rPh sb="2" eb="4">
      <t>ニュウリョク</t>
    </rPh>
    <phoneticPr fontId="3"/>
  </si>
  <si>
    <t>様式２</t>
    <rPh sb="0" eb="2">
      <t>ヨウシキ</t>
    </rPh>
    <phoneticPr fontId="3"/>
  </si>
  <si>
    <t>宣　　誓　　書</t>
    <rPh sb="0" eb="1">
      <t>ヨロシ</t>
    </rPh>
    <rPh sb="3" eb="4">
      <t>チカイ</t>
    </rPh>
    <rPh sb="6" eb="7">
      <t>ショ</t>
    </rPh>
    <phoneticPr fontId="3"/>
  </si>
  <si>
    <t>住所</t>
    <rPh sb="0" eb="2">
      <t>ジュウショ</t>
    </rPh>
    <phoneticPr fontId="3"/>
  </si>
  <si>
    <t>氏名</t>
    <rPh sb="0" eb="2">
      <t>シメイ</t>
    </rPh>
    <phoneticPr fontId="3"/>
  </si>
  <si>
    <t>青森市</t>
  </si>
  <si>
    <t>様式３</t>
    <rPh sb="0" eb="2">
      <t>ヨウシキ</t>
    </rPh>
    <phoneticPr fontId="3"/>
  </si>
  <si>
    <t>通称認定申請書</t>
    <rPh sb="0" eb="2">
      <t>ツウショウ</t>
    </rPh>
    <rPh sb="2" eb="4">
      <t>ニンテイ</t>
    </rPh>
    <rPh sb="4" eb="7">
      <t>シンセイショ</t>
    </rPh>
    <phoneticPr fontId="3"/>
  </si>
  <si>
    <t>候補者</t>
    <rPh sb="0" eb="3">
      <t>コウホシャ</t>
    </rPh>
    <phoneticPr fontId="3"/>
  </si>
  <si>
    <t>呼　　称</t>
    <rPh sb="0" eb="1">
      <t>コ</t>
    </rPh>
    <rPh sb="3" eb="4">
      <t>ショウ</t>
    </rPh>
    <phoneticPr fontId="3"/>
  </si>
  <si>
    <t>様式４</t>
    <rPh sb="0" eb="2">
      <t>ヨウシキ</t>
    </rPh>
    <phoneticPr fontId="3"/>
  </si>
  <si>
    <t>⇒西暦へ変換（自動）</t>
    <rPh sb="1" eb="3">
      <t>セイレキ</t>
    </rPh>
    <rPh sb="4" eb="6">
      <t>ヘンカン</t>
    </rPh>
    <rPh sb="7" eb="9">
      <t>ジドウ</t>
    </rPh>
    <phoneticPr fontId="3"/>
  </si>
  <si>
    <t>⇒和暦へ変換（自動）</t>
    <rPh sb="1" eb="3">
      <t>ワレキ</t>
    </rPh>
    <rPh sb="4" eb="6">
      <t>ヘンカン</t>
    </rPh>
    <rPh sb="7" eb="9">
      <t>ジドウ</t>
    </rPh>
    <phoneticPr fontId="3"/>
  </si>
  <si>
    <t>⇒元号を漢字表記（自動）</t>
    <rPh sb="1" eb="3">
      <t>ゲンゴウ</t>
    </rPh>
    <rPh sb="4" eb="6">
      <t>カンジ</t>
    </rPh>
    <rPh sb="6" eb="8">
      <t>ヒョウキ</t>
    </rPh>
    <rPh sb="9" eb="11">
      <t>ジドウ</t>
    </rPh>
    <phoneticPr fontId="3"/>
  </si>
  <si>
    <t>選挙立会人の氏ふりがな</t>
    <rPh sb="0" eb="2">
      <t>センキョ</t>
    </rPh>
    <rPh sb="2" eb="4">
      <t>タチアイ</t>
    </rPh>
    <rPh sb="4" eb="5">
      <t>ニン</t>
    </rPh>
    <rPh sb="6" eb="7">
      <t>ウジ</t>
    </rPh>
    <phoneticPr fontId="3"/>
  </si>
  <si>
    <t>選挙立会人の氏</t>
    <rPh sb="0" eb="2">
      <t>センキョ</t>
    </rPh>
    <rPh sb="2" eb="4">
      <t>タチアイ</t>
    </rPh>
    <rPh sb="4" eb="5">
      <t>ニン</t>
    </rPh>
    <rPh sb="6" eb="7">
      <t>ウジ</t>
    </rPh>
    <phoneticPr fontId="3"/>
  </si>
  <si>
    <t>選挙立会人の名</t>
    <rPh sb="0" eb="2">
      <t>センキョ</t>
    </rPh>
    <rPh sb="2" eb="4">
      <t>タチアイ</t>
    </rPh>
    <rPh sb="4" eb="5">
      <t>ニン</t>
    </rPh>
    <rPh sb="6" eb="7">
      <t>ナ</t>
    </rPh>
    <phoneticPr fontId="3"/>
  </si>
  <si>
    <t>選挙立会人の名ふりがな</t>
    <rPh sb="0" eb="2">
      <t>センキョ</t>
    </rPh>
    <rPh sb="2" eb="4">
      <t>タチアイ</t>
    </rPh>
    <rPh sb="4" eb="5">
      <t>ニン</t>
    </rPh>
    <rPh sb="6" eb="7">
      <t>ナ</t>
    </rPh>
    <phoneticPr fontId="3"/>
  </si>
  <si>
    <t>選挙立会人生年月日</t>
    <rPh sb="0" eb="2">
      <t>センキョ</t>
    </rPh>
    <rPh sb="2" eb="4">
      <t>タチアイ</t>
    </rPh>
    <rPh sb="4" eb="5">
      <t>ニン</t>
    </rPh>
    <rPh sb="5" eb="7">
      <t>セイネン</t>
    </rPh>
    <rPh sb="7" eb="9">
      <t>ガッピ</t>
    </rPh>
    <phoneticPr fontId="3"/>
  </si>
  <si>
    <t>様式５</t>
    <rPh sb="0" eb="2">
      <t>ヨウシキ</t>
    </rPh>
    <phoneticPr fontId="3"/>
  </si>
  <si>
    <t>選挙立会人となるべき者の届出書</t>
    <rPh sb="0" eb="2">
      <t>センキョ</t>
    </rPh>
    <rPh sb="2" eb="4">
      <t>タチアイ</t>
    </rPh>
    <rPh sb="4" eb="5">
      <t>ニン</t>
    </rPh>
    <rPh sb="10" eb="11">
      <t>シャ</t>
    </rPh>
    <rPh sb="12" eb="15">
      <t>トドケデショ</t>
    </rPh>
    <phoneticPr fontId="3"/>
  </si>
  <si>
    <t>立会人となるべき者</t>
    <rPh sb="0" eb="2">
      <t>タチアイ</t>
    </rPh>
    <rPh sb="2" eb="3">
      <t>ニン</t>
    </rPh>
    <rPh sb="8" eb="9">
      <t>シャ</t>
    </rPh>
    <phoneticPr fontId="3"/>
  </si>
  <si>
    <t>　選挙</t>
    <rPh sb="1" eb="3">
      <t>センキョ</t>
    </rPh>
    <phoneticPr fontId="3"/>
  </si>
  <si>
    <t>　立会いすべき選挙区</t>
    <rPh sb="1" eb="3">
      <t>タチア</t>
    </rPh>
    <rPh sb="7" eb="10">
      <t>センキョク</t>
    </rPh>
    <phoneticPr fontId="3"/>
  </si>
  <si>
    <t>生）</t>
    <rPh sb="0" eb="1">
      <t>ナマ</t>
    </rPh>
    <phoneticPr fontId="3"/>
  </si>
  <si>
    <t>（</t>
    <phoneticPr fontId="3"/>
  </si>
  <si>
    <t>　上記のとおり本人の承諾を得て届出をします。</t>
    <rPh sb="1" eb="3">
      <t>ジョウキ</t>
    </rPh>
    <rPh sb="7" eb="9">
      <t>ホンニン</t>
    </rPh>
    <rPh sb="10" eb="12">
      <t>ショウダク</t>
    </rPh>
    <rPh sb="13" eb="14">
      <t>エ</t>
    </rPh>
    <rPh sb="15" eb="17">
      <t>トドケデ</t>
    </rPh>
    <phoneticPr fontId="3"/>
  </si>
  <si>
    <t>様式６</t>
    <rPh sb="0" eb="2">
      <t>ヨウシキ</t>
    </rPh>
    <phoneticPr fontId="3"/>
  </si>
  <si>
    <t>承　　諾　　書</t>
    <rPh sb="0" eb="1">
      <t>ウケタマワ</t>
    </rPh>
    <rPh sb="3" eb="4">
      <t>ダク</t>
    </rPh>
    <rPh sb="6" eb="7">
      <t>ショ</t>
    </rPh>
    <phoneticPr fontId="3"/>
  </si>
  <si>
    <t>様式７</t>
    <rPh sb="0" eb="2">
      <t>ヨウシキ</t>
    </rPh>
    <phoneticPr fontId="3"/>
  </si>
  <si>
    <t>様式８</t>
    <rPh sb="0" eb="2">
      <t>ヨウシキ</t>
    </rPh>
    <phoneticPr fontId="3"/>
  </si>
  <si>
    <t>開票立会人となるべき者の届出書</t>
    <rPh sb="0" eb="2">
      <t>カイヒョウ</t>
    </rPh>
    <rPh sb="2" eb="4">
      <t>タチアイ</t>
    </rPh>
    <rPh sb="4" eb="5">
      <t>ニン</t>
    </rPh>
    <rPh sb="10" eb="11">
      <t>シャ</t>
    </rPh>
    <rPh sb="12" eb="15">
      <t>トドケデショ</t>
    </rPh>
    <phoneticPr fontId="3"/>
  </si>
  <si>
    <t>　立会いすべき開票区</t>
    <rPh sb="1" eb="3">
      <t>タチア</t>
    </rPh>
    <rPh sb="7" eb="9">
      <t>カイヒョウ</t>
    </rPh>
    <rPh sb="9" eb="10">
      <t>ク</t>
    </rPh>
    <phoneticPr fontId="3"/>
  </si>
  <si>
    <t>開票区</t>
    <rPh sb="0" eb="2">
      <t>カイヒョウ</t>
    </rPh>
    <rPh sb="2" eb="3">
      <t>ク</t>
    </rPh>
    <phoneticPr fontId="3"/>
  </si>
  <si>
    <t>開票立会人の氏</t>
    <rPh sb="0" eb="2">
      <t>カイヒョウ</t>
    </rPh>
    <rPh sb="2" eb="4">
      <t>タチアイ</t>
    </rPh>
    <rPh sb="4" eb="5">
      <t>ニン</t>
    </rPh>
    <rPh sb="6" eb="7">
      <t>ウジ</t>
    </rPh>
    <phoneticPr fontId="3"/>
  </si>
  <si>
    <t>開票立会人の氏ふりがな</t>
    <rPh sb="0" eb="2">
      <t>カイヒョウ</t>
    </rPh>
    <rPh sb="2" eb="4">
      <t>タチアイ</t>
    </rPh>
    <rPh sb="4" eb="5">
      <t>ニン</t>
    </rPh>
    <rPh sb="6" eb="7">
      <t>ウジ</t>
    </rPh>
    <phoneticPr fontId="3"/>
  </si>
  <si>
    <t>開票立会人の名</t>
    <rPh sb="0" eb="2">
      <t>カイヒョウ</t>
    </rPh>
    <rPh sb="2" eb="4">
      <t>タチアイ</t>
    </rPh>
    <rPh sb="4" eb="5">
      <t>ニン</t>
    </rPh>
    <rPh sb="6" eb="7">
      <t>ナ</t>
    </rPh>
    <phoneticPr fontId="3"/>
  </si>
  <si>
    <t>開票立会人の名ふりがな</t>
    <rPh sb="0" eb="2">
      <t>カイヒョウ</t>
    </rPh>
    <rPh sb="2" eb="4">
      <t>タチアイ</t>
    </rPh>
    <rPh sb="4" eb="5">
      <t>ニン</t>
    </rPh>
    <rPh sb="6" eb="7">
      <t>ナ</t>
    </rPh>
    <phoneticPr fontId="3"/>
  </si>
  <si>
    <t>開票立会人住所</t>
    <rPh sb="0" eb="2">
      <t>カイヒョウ</t>
    </rPh>
    <rPh sb="2" eb="4">
      <t>タチアイ</t>
    </rPh>
    <rPh sb="4" eb="5">
      <t>ニン</t>
    </rPh>
    <rPh sb="5" eb="7">
      <t>ジュウショ</t>
    </rPh>
    <phoneticPr fontId="3"/>
  </si>
  <si>
    <t>選挙管理委員会委員長</t>
    <rPh sb="0" eb="2">
      <t>センキョ</t>
    </rPh>
    <rPh sb="2" eb="4">
      <t>カンリ</t>
    </rPh>
    <rPh sb="4" eb="7">
      <t>イインカイ</t>
    </rPh>
    <rPh sb="7" eb="10">
      <t>イインチョウ</t>
    </rPh>
    <phoneticPr fontId="3"/>
  </si>
  <si>
    <t>選挙立会人届出日</t>
    <rPh sb="0" eb="2">
      <t>センキョ</t>
    </rPh>
    <rPh sb="2" eb="4">
      <t>タチアイ</t>
    </rPh>
    <rPh sb="4" eb="5">
      <t>ニン</t>
    </rPh>
    <rPh sb="5" eb="7">
      <t>トドケデ</t>
    </rPh>
    <rPh sb="7" eb="8">
      <t>ビ</t>
    </rPh>
    <phoneticPr fontId="3"/>
  </si>
  <si>
    <t>様式９</t>
    <rPh sb="0" eb="2">
      <t>ヨウシキ</t>
    </rPh>
    <phoneticPr fontId="3"/>
  </si>
  <si>
    <t>選挙立会人居住市町村</t>
    <rPh sb="0" eb="2">
      <t>センキョ</t>
    </rPh>
    <rPh sb="2" eb="4">
      <t>タチアイ</t>
    </rPh>
    <rPh sb="4" eb="5">
      <t>ニン</t>
    </rPh>
    <rPh sb="5" eb="7">
      <t>キョジュウ</t>
    </rPh>
    <rPh sb="7" eb="10">
      <t>シチョウソン</t>
    </rPh>
    <phoneticPr fontId="3"/>
  </si>
  <si>
    <t>選挙事務所設置届出書</t>
    <rPh sb="0" eb="2">
      <t>センキョ</t>
    </rPh>
    <rPh sb="2" eb="4">
      <t>ジム</t>
    </rPh>
    <rPh sb="4" eb="5">
      <t>ショ</t>
    </rPh>
    <rPh sb="5" eb="7">
      <t>セッチ</t>
    </rPh>
    <rPh sb="7" eb="9">
      <t>トドケデ</t>
    </rPh>
    <rPh sb="9" eb="10">
      <t>ショ</t>
    </rPh>
    <phoneticPr fontId="3"/>
  </si>
  <si>
    <t>様式１０</t>
    <rPh sb="0" eb="2">
      <t>ヨウシキ</t>
    </rPh>
    <phoneticPr fontId="3"/>
  </si>
  <si>
    <t>選挙管理委員会委員長　殿</t>
    <rPh sb="0" eb="2">
      <t>センキョ</t>
    </rPh>
    <rPh sb="2" eb="4">
      <t>カンリ</t>
    </rPh>
    <rPh sb="4" eb="7">
      <t>イインカイ</t>
    </rPh>
    <rPh sb="7" eb="10">
      <t>イインチョウ</t>
    </rPh>
    <rPh sb="11" eb="12">
      <t>ドノ</t>
    </rPh>
    <phoneticPr fontId="3"/>
  </si>
  <si>
    <t>　氏名</t>
    <rPh sb="1" eb="3">
      <t>シメイ</t>
    </rPh>
    <phoneticPr fontId="3"/>
  </si>
  <si>
    <t>　住所</t>
    <rPh sb="1" eb="3">
      <t>ジュウショ</t>
    </rPh>
    <phoneticPr fontId="3"/>
  </si>
  <si>
    <t>　下記のとおり選挙事務所を設置したので届け出ます。</t>
  </si>
  <si>
    <t>記</t>
    <rPh sb="0" eb="1">
      <t>キ</t>
    </rPh>
    <phoneticPr fontId="3"/>
  </si>
  <si>
    <t>選挙事務所の所在地</t>
    <rPh sb="0" eb="2">
      <t>センキョ</t>
    </rPh>
    <rPh sb="2" eb="4">
      <t>ジム</t>
    </rPh>
    <rPh sb="4" eb="5">
      <t>ショ</t>
    </rPh>
    <rPh sb="6" eb="9">
      <t>ショザイチ</t>
    </rPh>
    <phoneticPr fontId="3"/>
  </si>
  <si>
    <t>及び建物の名称</t>
    <rPh sb="0" eb="1">
      <t>オヨ</t>
    </rPh>
    <rPh sb="2" eb="4">
      <t>タテモノ</t>
    </rPh>
    <rPh sb="5" eb="7">
      <t>メイショウ</t>
    </rPh>
    <phoneticPr fontId="3"/>
  </si>
  <si>
    <t>設置年月日</t>
    <rPh sb="0" eb="2">
      <t>セッチ</t>
    </rPh>
    <rPh sb="2" eb="5">
      <t>ネンガッピ</t>
    </rPh>
    <phoneticPr fontId="3"/>
  </si>
  <si>
    <t>候補者の氏名</t>
    <rPh sb="0" eb="3">
      <t>コウホシャ</t>
    </rPh>
    <rPh sb="4" eb="6">
      <t>シメイ</t>
    </rPh>
    <phoneticPr fontId="3"/>
  </si>
  <si>
    <t>電話</t>
    <rPh sb="0" eb="2">
      <t>デンワ</t>
    </rPh>
    <phoneticPr fontId="3"/>
  </si>
  <si>
    <t>青森県</t>
    <rPh sb="0" eb="3">
      <t>アオモリケン</t>
    </rPh>
    <phoneticPr fontId="3"/>
  </si>
  <si>
    <t>選挙事務所異動届出書</t>
    <rPh sb="0" eb="2">
      <t>センキョ</t>
    </rPh>
    <rPh sb="2" eb="4">
      <t>ジム</t>
    </rPh>
    <rPh sb="4" eb="5">
      <t>ショ</t>
    </rPh>
    <rPh sb="5" eb="7">
      <t>イドウ</t>
    </rPh>
    <rPh sb="7" eb="9">
      <t>トドケデ</t>
    </rPh>
    <rPh sb="9" eb="10">
      <t>ショ</t>
    </rPh>
    <phoneticPr fontId="3"/>
  </si>
  <si>
    <t>　下記のとおり選挙事務所を異動したので届け出ます。</t>
    <rPh sb="13" eb="15">
      <t>イドウ</t>
    </rPh>
    <phoneticPr fontId="3"/>
  </si>
  <si>
    <t>様式１１</t>
    <rPh sb="0" eb="2">
      <t>ヨウシキ</t>
    </rPh>
    <phoneticPr fontId="3"/>
  </si>
  <si>
    <t>新選挙事務所の所在地</t>
    <rPh sb="0" eb="1">
      <t>シン</t>
    </rPh>
    <rPh sb="1" eb="3">
      <t>センキョ</t>
    </rPh>
    <rPh sb="3" eb="5">
      <t>ジム</t>
    </rPh>
    <rPh sb="5" eb="6">
      <t>ショ</t>
    </rPh>
    <rPh sb="7" eb="10">
      <t>ショザイチ</t>
    </rPh>
    <phoneticPr fontId="3"/>
  </si>
  <si>
    <t>旧選挙事務所の所在地</t>
    <rPh sb="0" eb="1">
      <t>キュウ</t>
    </rPh>
    <rPh sb="1" eb="3">
      <t>センキョ</t>
    </rPh>
    <rPh sb="3" eb="5">
      <t>ジム</t>
    </rPh>
    <rPh sb="5" eb="6">
      <t>ショ</t>
    </rPh>
    <rPh sb="7" eb="10">
      <t>ショザイチ</t>
    </rPh>
    <phoneticPr fontId="3"/>
  </si>
  <si>
    <t>異動年月日</t>
    <rPh sb="0" eb="2">
      <t>イドウ</t>
    </rPh>
    <rPh sb="2" eb="5">
      <t>ネンガッピ</t>
    </rPh>
    <phoneticPr fontId="3"/>
  </si>
  <si>
    <t>様式１２</t>
    <rPh sb="0" eb="2">
      <t>ヨウシキ</t>
    </rPh>
    <phoneticPr fontId="3"/>
  </si>
  <si>
    <t>出納責任者選任届</t>
    <rPh sb="0" eb="2">
      <t>スイトウ</t>
    </rPh>
    <rPh sb="2" eb="5">
      <t>セキニンシャ</t>
    </rPh>
    <rPh sb="5" eb="7">
      <t>センニン</t>
    </rPh>
    <rPh sb="7" eb="8">
      <t>トドケ</t>
    </rPh>
    <phoneticPr fontId="3"/>
  </si>
  <si>
    <t>　青森県選挙管理委員会委員長　殿</t>
    <rPh sb="1" eb="4">
      <t>アオモリケン</t>
    </rPh>
    <rPh sb="4" eb="6">
      <t>センキョ</t>
    </rPh>
    <rPh sb="6" eb="8">
      <t>カンリ</t>
    </rPh>
    <rPh sb="8" eb="11">
      <t>イインカイ</t>
    </rPh>
    <rPh sb="11" eb="14">
      <t>イインチョウ</t>
    </rPh>
    <rPh sb="15" eb="16">
      <t>ドノ</t>
    </rPh>
    <phoneticPr fontId="3"/>
  </si>
  <si>
    <t>選任年月日</t>
    <rPh sb="0" eb="2">
      <t>センニン</t>
    </rPh>
    <rPh sb="2" eb="5">
      <t>ネンガッピ</t>
    </rPh>
    <phoneticPr fontId="3"/>
  </si>
  <si>
    <t>連絡先電話</t>
    <rPh sb="0" eb="3">
      <t>レンラクサキ</t>
    </rPh>
    <rPh sb="3" eb="5">
      <t>デンワ</t>
    </rPh>
    <phoneticPr fontId="3"/>
  </si>
  <si>
    <t>出納責任者</t>
    <rPh sb="0" eb="2">
      <t>スイトウ</t>
    </rPh>
    <rPh sb="2" eb="5">
      <t>セキニンシャ</t>
    </rPh>
    <phoneticPr fontId="3"/>
  </si>
  <si>
    <t>出納責任者の氏</t>
    <rPh sb="0" eb="2">
      <t>スイトウ</t>
    </rPh>
    <rPh sb="2" eb="5">
      <t>セキニンシャ</t>
    </rPh>
    <rPh sb="6" eb="7">
      <t>ウジ</t>
    </rPh>
    <phoneticPr fontId="3"/>
  </si>
  <si>
    <t>出納責任者の名</t>
    <rPh sb="0" eb="2">
      <t>スイトウ</t>
    </rPh>
    <rPh sb="2" eb="4">
      <t>セキニン</t>
    </rPh>
    <rPh sb="4" eb="5">
      <t>シャ</t>
    </rPh>
    <rPh sb="6" eb="7">
      <t>ナ</t>
    </rPh>
    <phoneticPr fontId="3"/>
  </si>
  <si>
    <t>出納責任者の住所</t>
    <rPh sb="0" eb="2">
      <t>スイトウ</t>
    </rPh>
    <rPh sb="2" eb="5">
      <t>セキニンシャ</t>
    </rPh>
    <rPh sb="6" eb="8">
      <t>ジュウショ</t>
    </rPh>
    <phoneticPr fontId="3"/>
  </si>
  <si>
    <t>出納責任者の連絡先電話</t>
    <rPh sb="0" eb="2">
      <t>スイトウ</t>
    </rPh>
    <rPh sb="2" eb="5">
      <t>セキニンシャ</t>
    </rPh>
    <rPh sb="6" eb="9">
      <t>レンラクサキ</t>
    </rPh>
    <rPh sb="9" eb="11">
      <t>デンワ</t>
    </rPh>
    <phoneticPr fontId="3"/>
  </si>
  <si>
    <t>出納責任者の職業</t>
    <rPh sb="0" eb="2">
      <t>スイトウ</t>
    </rPh>
    <rPh sb="2" eb="5">
      <t>セキニンシャ</t>
    </rPh>
    <rPh sb="6" eb="8">
      <t>ショクギョウ</t>
    </rPh>
    <phoneticPr fontId="3"/>
  </si>
  <si>
    <t>出納責任者の生年月日</t>
    <rPh sb="0" eb="2">
      <t>スイトウ</t>
    </rPh>
    <rPh sb="2" eb="5">
      <t>セキニンシャ</t>
    </rPh>
    <rPh sb="6" eb="8">
      <t>セイネン</t>
    </rPh>
    <rPh sb="8" eb="10">
      <t>ガッピ</t>
    </rPh>
    <phoneticPr fontId="3"/>
  </si>
  <si>
    <t>出納責任者選任年月日</t>
    <rPh sb="0" eb="2">
      <t>スイトウ</t>
    </rPh>
    <rPh sb="2" eb="5">
      <t>セキニンシャ</t>
    </rPh>
    <rPh sb="5" eb="7">
      <t>センニン</t>
    </rPh>
    <rPh sb="7" eb="10">
      <t>ネンガッピ</t>
    </rPh>
    <phoneticPr fontId="3"/>
  </si>
  <si>
    <t>出納責任者異動届</t>
    <rPh sb="0" eb="2">
      <t>スイトウ</t>
    </rPh>
    <rPh sb="2" eb="5">
      <t>セキニンシャ</t>
    </rPh>
    <rPh sb="5" eb="7">
      <t>イドウ</t>
    </rPh>
    <rPh sb="7" eb="8">
      <t>トドケ</t>
    </rPh>
    <phoneticPr fontId="3"/>
  </si>
  <si>
    <t>様式１３</t>
    <rPh sb="0" eb="2">
      <t>ヨウシキ</t>
    </rPh>
    <phoneticPr fontId="3"/>
  </si>
  <si>
    <t>旧出納責任者の氏名</t>
    <rPh sb="0" eb="1">
      <t>キュウ</t>
    </rPh>
    <rPh sb="1" eb="3">
      <t>スイトウ</t>
    </rPh>
    <rPh sb="3" eb="6">
      <t>セキニンシャ</t>
    </rPh>
    <rPh sb="7" eb="9">
      <t>シメイ</t>
    </rPh>
    <phoneticPr fontId="3"/>
  </si>
  <si>
    <t>新出納責任者</t>
    <rPh sb="0" eb="1">
      <t>シン</t>
    </rPh>
    <rPh sb="1" eb="3">
      <t>スイトウ</t>
    </rPh>
    <rPh sb="3" eb="6">
      <t>セキニンシャ</t>
    </rPh>
    <phoneticPr fontId="3"/>
  </si>
  <si>
    <t>（出納責任者に異動があった場合）</t>
    <rPh sb="1" eb="3">
      <t>スイトウ</t>
    </rPh>
    <rPh sb="3" eb="6">
      <t>セキニンシャ</t>
    </rPh>
    <rPh sb="7" eb="9">
      <t>イドウ</t>
    </rPh>
    <rPh sb="13" eb="15">
      <t>バアイ</t>
    </rPh>
    <phoneticPr fontId="3"/>
  </si>
  <si>
    <t>新出納責任者選任年月日</t>
    <rPh sb="0" eb="1">
      <t>シン</t>
    </rPh>
    <rPh sb="1" eb="3">
      <t>スイトウ</t>
    </rPh>
    <rPh sb="3" eb="6">
      <t>セキニンシャ</t>
    </rPh>
    <rPh sb="6" eb="8">
      <t>センニン</t>
    </rPh>
    <rPh sb="8" eb="11">
      <t>ネンガッピ</t>
    </rPh>
    <phoneticPr fontId="3"/>
  </si>
  <si>
    <t>新出納責任者の氏</t>
    <rPh sb="0" eb="1">
      <t>シン</t>
    </rPh>
    <rPh sb="1" eb="3">
      <t>スイトウ</t>
    </rPh>
    <rPh sb="3" eb="6">
      <t>セキニンシャ</t>
    </rPh>
    <rPh sb="7" eb="8">
      <t>ウジ</t>
    </rPh>
    <phoneticPr fontId="3"/>
  </si>
  <si>
    <t>新出納責任者の名</t>
    <rPh sb="0" eb="1">
      <t>シン</t>
    </rPh>
    <rPh sb="1" eb="3">
      <t>スイトウ</t>
    </rPh>
    <rPh sb="3" eb="5">
      <t>セキニン</t>
    </rPh>
    <rPh sb="5" eb="6">
      <t>シャ</t>
    </rPh>
    <rPh sb="7" eb="8">
      <t>ナ</t>
    </rPh>
    <phoneticPr fontId="3"/>
  </si>
  <si>
    <t>新出納責任者の生年月日</t>
    <rPh sb="0" eb="1">
      <t>シン</t>
    </rPh>
    <rPh sb="1" eb="3">
      <t>スイトウ</t>
    </rPh>
    <rPh sb="3" eb="6">
      <t>セキニンシャ</t>
    </rPh>
    <rPh sb="7" eb="9">
      <t>セイネン</t>
    </rPh>
    <rPh sb="9" eb="11">
      <t>ガッピ</t>
    </rPh>
    <phoneticPr fontId="3"/>
  </si>
  <si>
    <t>新出納責任者の連絡先電話</t>
    <rPh sb="0" eb="1">
      <t>シン</t>
    </rPh>
    <rPh sb="1" eb="3">
      <t>スイトウ</t>
    </rPh>
    <rPh sb="3" eb="6">
      <t>セキニンシャ</t>
    </rPh>
    <rPh sb="7" eb="10">
      <t>レンラクサキ</t>
    </rPh>
    <rPh sb="10" eb="12">
      <t>デンワ</t>
    </rPh>
    <phoneticPr fontId="3"/>
  </si>
  <si>
    <t>新出納責任者の職業</t>
    <rPh sb="0" eb="1">
      <t>シン</t>
    </rPh>
    <rPh sb="1" eb="3">
      <t>スイトウ</t>
    </rPh>
    <rPh sb="3" eb="6">
      <t>セキニンシャ</t>
    </rPh>
    <rPh sb="7" eb="9">
      <t>ショクギョウ</t>
    </rPh>
    <phoneticPr fontId="3"/>
  </si>
  <si>
    <t>異動の理由</t>
    <rPh sb="0" eb="2">
      <t>イドウ</t>
    </rPh>
    <rPh sb="3" eb="5">
      <t>リユウ</t>
    </rPh>
    <phoneticPr fontId="3"/>
  </si>
  <si>
    <t>出納責任者職務代行者（廃止）届</t>
    <rPh sb="0" eb="2">
      <t>スイトウ</t>
    </rPh>
    <rPh sb="2" eb="5">
      <t>セキニンシャ</t>
    </rPh>
    <rPh sb="5" eb="7">
      <t>ショクム</t>
    </rPh>
    <rPh sb="7" eb="10">
      <t>ダイコウシャ</t>
    </rPh>
    <rPh sb="11" eb="13">
      <t>ハイシ</t>
    </rPh>
    <rPh sb="14" eb="15">
      <t>トドケ</t>
    </rPh>
    <phoneticPr fontId="3"/>
  </si>
  <si>
    <t>様式１４</t>
    <rPh sb="0" eb="2">
      <t>ヨウシキ</t>
    </rPh>
    <phoneticPr fontId="3"/>
  </si>
  <si>
    <t>　下記のとおり出納責任者の職務代行を開始（廃止）したので、公職選挙法第１８３条</t>
    <phoneticPr fontId="3"/>
  </si>
  <si>
    <t>第３項の規定により届け出ます。</t>
    <phoneticPr fontId="3"/>
  </si>
  <si>
    <t>出納責任者選任者の氏名</t>
    <rPh sb="0" eb="2">
      <t>スイトウ</t>
    </rPh>
    <rPh sb="2" eb="5">
      <t>セキニンシャ</t>
    </rPh>
    <rPh sb="5" eb="7">
      <t>センニン</t>
    </rPh>
    <rPh sb="7" eb="8">
      <t>シャ</t>
    </rPh>
    <rPh sb="9" eb="11">
      <t>シメイ</t>
    </rPh>
    <phoneticPr fontId="3"/>
  </si>
  <si>
    <t>出納責任者の事故の事実</t>
    <rPh sb="0" eb="2">
      <t>スイトウ</t>
    </rPh>
    <rPh sb="2" eb="5">
      <t>セキニンシャ</t>
    </rPh>
    <rPh sb="6" eb="8">
      <t>ジコ</t>
    </rPh>
    <rPh sb="9" eb="11">
      <t>ジジツ</t>
    </rPh>
    <phoneticPr fontId="3"/>
  </si>
  <si>
    <t>職務代行者</t>
    <rPh sb="0" eb="2">
      <t>ショクム</t>
    </rPh>
    <rPh sb="2" eb="5">
      <t>ダイコウシャ</t>
    </rPh>
    <phoneticPr fontId="3"/>
  </si>
  <si>
    <t>職務開始（廃止）年月日</t>
    <rPh sb="0" eb="2">
      <t>ショクム</t>
    </rPh>
    <rPh sb="2" eb="4">
      <t>カイシ</t>
    </rPh>
    <rPh sb="5" eb="7">
      <t>ハイシ</t>
    </rPh>
    <rPh sb="8" eb="11">
      <t>ネンガッピ</t>
    </rPh>
    <phoneticPr fontId="3"/>
  </si>
  <si>
    <t>職務代行者の氏</t>
    <rPh sb="0" eb="2">
      <t>ショクム</t>
    </rPh>
    <rPh sb="2" eb="5">
      <t>ダイコウシャ</t>
    </rPh>
    <rPh sb="6" eb="7">
      <t>ウジ</t>
    </rPh>
    <phoneticPr fontId="3"/>
  </si>
  <si>
    <t>職務代行者の名</t>
    <rPh sb="0" eb="2">
      <t>ショクム</t>
    </rPh>
    <rPh sb="2" eb="4">
      <t>ダイコウ</t>
    </rPh>
    <rPh sb="4" eb="5">
      <t>シャ</t>
    </rPh>
    <rPh sb="6" eb="7">
      <t>ナ</t>
    </rPh>
    <phoneticPr fontId="3"/>
  </si>
  <si>
    <t>職務代行者の生年月日</t>
    <rPh sb="0" eb="2">
      <t>ショクム</t>
    </rPh>
    <rPh sb="2" eb="4">
      <t>ダイコウ</t>
    </rPh>
    <rPh sb="4" eb="5">
      <t>シャ</t>
    </rPh>
    <rPh sb="6" eb="8">
      <t>セイネン</t>
    </rPh>
    <rPh sb="8" eb="10">
      <t>ガッピ</t>
    </rPh>
    <phoneticPr fontId="3"/>
  </si>
  <si>
    <t>職務代行者の連絡先電話</t>
    <rPh sb="0" eb="2">
      <t>ショクム</t>
    </rPh>
    <rPh sb="2" eb="4">
      <t>ダイコウ</t>
    </rPh>
    <rPh sb="4" eb="5">
      <t>シャ</t>
    </rPh>
    <rPh sb="6" eb="9">
      <t>レンラクサキ</t>
    </rPh>
    <rPh sb="9" eb="11">
      <t>デンワ</t>
    </rPh>
    <phoneticPr fontId="3"/>
  </si>
  <si>
    <t>職務代行者の職業</t>
    <rPh sb="0" eb="2">
      <t>ショクム</t>
    </rPh>
    <rPh sb="2" eb="4">
      <t>ダイコウ</t>
    </rPh>
    <rPh sb="4" eb="5">
      <t>シャ</t>
    </rPh>
    <rPh sb="6" eb="8">
      <t>ショクギョウ</t>
    </rPh>
    <phoneticPr fontId="3"/>
  </si>
  <si>
    <t>選挙公報掲載申請書</t>
    <rPh sb="0" eb="2">
      <t>センキョ</t>
    </rPh>
    <rPh sb="2" eb="4">
      <t>コウホウ</t>
    </rPh>
    <rPh sb="4" eb="6">
      <t>ケイサイ</t>
    </rPh>
    <rPh sb="6" eb="8">
      <t>シンセイ</t>
    </rPh>
    <rPh sb="8" eb="9">
      <t>ショ</t>
    </rPh>
    <phoneticPr fontId="3"/>
  </si>
  <si>
    <t>１　掲載文及び写真　                 別添のとおり</t>
  </si>
  <si>
    <t>２　連絡場所及び電話番号</t>
  </si>
  <si>
    <t>選挙公報掲載文修正申請書</t>
    <rPh sb="0" eb="2">
      <t>センキョ</t>
    </rPh>
    <rPh sb="2" eb="4">
      <t>コウホウ</t>
    </rPh>
    <rPh sb="4" eb="6">
      <t>ケイサイ</t>
    </rPh>
    <rPh sb="6" eb="7">
      <t>ブン</t>
    </rPh>
    <rPh sb="7" eb="9">
      <t>シュウセイ</t>
    </rPh>
    <rPh sb="9" eb="11">
      <t>シンセイ</t>
    </rPh>
    <rPh sb="11" eb="12">
      <t>ショ</t>
    </rPh>
    <phoneticPr fontId="3"/>
  </si>
  <si>
    <t>様式１８</t>
    <rPh sb="0" eb="2">
      <t>ヨウシキ</t>
    </rPh>
    <phoneticPr fontId="3"/>
  </si>
  <si>
    <t>選挙公報掲載文撤回申請書</t>
    <rPh sb="0" eb="2">
      <t>センキョ</t>
    </rPh>
    <rPh sb="2" eb="4">
      <t>コウホウ</t>
    </rPh>
    <rPh sb="4" eb="6">
      <t>ケイサイ</t>
    </rPh>
    <rPh sb="6" eb="7">
      <t>ブン</t>
    </rPh>
    <rPh sb="7" eb="9">
      <t>テッカイ</t>
    </rPh>
    <rPh sb="9" eb="11">
      <t>シンセイ</t>
    </rPh>
    <rPh sb="11" eb="12">
      <t>ショ</t>
    </rPh>
    <phoneticPr fontId="3"/>
  </si>
  <si>
    <t>個人演説会開催市町村名</t>
    <rPh sb="0" eb="2">
      <t>コジン</t>
    </rPh>
    <rPh sb="2" eb="4">
      <t>エンゼツ</t>
    </rPh>
    <rPh sb="4" eb="5">
      <t>カイ</t>
    </rPh>
    <rPh sb="5" eb="7">
      <t>カイサイ</t>
    </rPh>
    <rPh sb="7" eb="10">
      <t>シチョウソン</t>
    </rPh>
    <rPh sb="10" eb="11">
      <t>メイ</t>
    </rPh>
    <phoneticPr fontId="3"/>
  </si>
  <si>
    <t>様式１９</t>
    <rPh sb="0" eb="2">
      <t>ヨウシキ</t>
    </rPh>
    <phoneticPr fontId="3"/>
  </si>
  <si>
    <t>個人演説会開催申出書</t>
    <rPh sb="0" eb="2">
      <t>コジン</t>
    </rPh>
    <rPh sb="2" eb="4">
      <t>エンゼツ</t>
    </rPh>
    <rPh sb="4" eb="5">
      <t>カイ</t>
    </rPh>
    <rPh sb="5" eb="7">
      <t>カイサイ</t>
    </rPh>
    <rPh sb="7" eb="10">
      <t>モウシデショ</t>
    </rPh>
    <phoneticPr fontId="3"/>
  </si>
  <si>
    <t>選挙管理委員会委員長　殿</t>
  </si>
  <si>
    <t>住　所</t>
    <rPh sb="0" eb="1">
      <t>ジュウ</t>
    </rPh>
    <rPh sb="2" eb="3">
      <t>ショ</t>
    </rPh>
    <phoneticPr fontId="3"/>
  </si>
  <si>
    <t>電　話</t>
    <rPh sb="0" eb="1">
      <t>デン</t>
    </rPh>
    <rPh sb="2" eb="3">
      <t>ハナシ</t>
    </rPh>
    <phoneticPr fontId="3"/>
  </si>
  <si>
    <t>　公職選挙法第１６３条の規定により、下記の公営施設を使用して個人演説会を開催し</t>
    <phoneticPr fontId="3"/>
  </si>
  <si>
    <t>たいので申し出ます。</t>
  </si>
  <si>
    <t>受付</t>
    <rPh sb="0" eb="2">
      <t>ウケツケ</t>
    </rPh>
    <phoneticPr fontId="3"/>
  </si>
  <si>
    <t>午前</t>
    <rPh sb="0" eb="2">
      <t>ゴゼン</t>
    </rPh>
    <phoneticPr fontId="3"/>
  </si>
  <si>
    <t>午後</t>
    <rPh sb="0" eb="2">
      <t>ゴゴ</t>
    </rPh>
    <phoneticPr fontId="3"/>
  </si>
  <si>
    <t xml:space="preserve">   月   日   時   分</t>
    <rPh sb="3" eb="4">
      <t>ツキ</t>
    </rPh>
    <rPh sb="7" eb="8">
      <t>ヒ</t>
    </rPh>
    <rPh sb="11" eb="12">
      <t>ジ</t>
    </rPh>
    <rPh sb="15" eb="16">
      <t>フン</t>
    </rPh>
    <phoneticPr fontId="3"/>
  </si>
  <si>
    <t>無料・有料</t>
    <rPh sb="0" eb="2">
      <t>ムリョウ</t>
    </rPh>
    <rPh sb="3" eb="5">
      <t>ユウリョウ</t>
    </rPh>
    <phoneticPr fontId="3"/>
  </si>
  <si>
    <t>開催日時</t>
    <rPh sb="0" eb="2">
      <t>カイサイ</t>
    </rPh>
    <rPh sb="2" eb="4">
      <t>ニチジ</t>
    </rPh>
    <phoneticPr fontId="3"/>
  </si>
  <si>
    <t>施設</t>
    <rPh sb="0" eb="2">
      <t>シセツ</t>
    </rPh>
    <phoneticPr fontId="3"/>
  </si>
  <si>
    <t>名称</t>
    <rPh sb="0" eb="2">
      <t>メイショウ</t>
    </rPh>
    <phoneticPr fontId="3"/>
  </si>
  <si>
    <t>所在地</t>
    <rPh sb="0" eb="3">
      <t>ショザイチ</t>
    </rPh>
    <phoneticPr fontId="3"/>
  </si>
  <si>
    <t>その他の事項</t>
    <rPh sb="2" eb="3">
      <t>タ</t>
    </rPh>
    <rPh sb="4" eb="6">
      <t>ジコウ</t>
    </rPh>
    <phoneticPr fontId="3"/>
  </si>
  <si>
    <t>届　出　書</t>
    <rPh sb="0" eb="1">
      <t>トドケ</t>
    </rPh>
    <rPh sb="2" eb="3">
      <t>デ</t>
    </rPh>
    <rPh sb="4" eb="5">
      <t>ショ</t>
    </rPh>
    <phoneticPr fontId="3"/>
  </si>
  <si>
    <t>　公職選挙法第１９７条の２第２項の規定により報酬を支給する者を次のとおり届け出ます。</t>
    <phoneticPr fontId="3"/>
  </si>
  <si>
    <t>年齢</t>
    <rPh sb="0" eb="2">
      <t>ネンレイ</t>
    </rPh>
    <phoneticPr fontId="3"/>
  </si>
  <si>
    <t>使用する者の別</t>
    <rPh sb="0" eb="2">
      <t>シヨウ</t>
    </rPh>
    <rPh sb="4" eb="5">
      <t>シャ</t>
    </rPh>
    <rPh sb="6" eb="7">
      <t>ベツ</t>
    </rPh>
    <phoneticPr fontId="3"/>
  </si>
  <si>
    <t>使用する者の期間</t>
    <rPh sb="0" eb="2">
      <t>シヨウ</t>
    </rPh>
    <rPh sb="4" eb="5">
      <t>シャ</t>
    </rPh>
    <rPh sb="6" eb="8">
      <t>キカン</t>
    </rPh>
    <phoneticPr fontId="3"/>
  </si>
  <si>
    <t>備考</t>
    <rPh sb="0" eb="2">
      <t>ビコウ</t>
    </rPh>
    <phoneticPr fontId="3"/>
  </si>
  <si>
    <t>　　　選挙法第１４１条第１項の規定により選挙運動のために使用される自動車又は船舶の上における選挙運</t>
    <rPh sb="48" eb="49">
      <t>ウン</t>
    </rPh>
    <phoneticPr fontId="3"/>
  </si>
  <si>
    <t>選挙運動用自動車の使用の契約届出書</t>
    <phoneticPr fontId="3"/>
  </si>
  <si>
    <t>選挙運動用自動車使用証明書（自動車）</t>
  </si>
  <si>
    <t>請求書（選挙運動用自動車の使用）</t>
  </si>
  <si>
    <t>自動車燃料代確認申請書</t>
  </si>
  <si>
    <t>自動車燃料代確認書</t>
  </si>
  <si>
    <t>選挙運動用自動車使用証明書（燃料）</t>
  </si>
  <si>
    <t>ポスター作成契約届出書</t>
  </si>
  <si>
    <t>ポスター作成枚数確認申請書</t>
  </si>
  <si>
    <t>様式１</t>
    <rPh sb="0" eb="2">
      <t>ヨウシキ</t>
    </rPh>
    <phoneticPr fontId="3"/>
  </si>
  <si>
    <t>公営1</t>
    <rPh sb="0" eb="2">
      <t>コウエイ</t>
    </rPh>
    <phoneticPr fontId="3"/>
  </si>
  <si>
    <t>１　一般乗用旅客自動車運送事業者との運送契約による場合</t>
  </si>
  <si>
    <t>契約年月日</t>
    <rPh sb="0" eb="2">
      <t>ケイヤク</t>
    </rPh>
    <rPh sb="2" eb="5">
      <t>ネンガッピ</t>
    </rPh>
    <phoneticPr fontId="3"/>
  </si>
  <si>
    <t>運送契約期間</t>
    <rPh sb="0" eb="2">
      <t>ウンソウ</t>
    </rPh>
    <rPh sb="2" eb="4">
      <t>ケイヤク</t>
    </rPh>
    <rPh sb="4" eb="6">
      <t>キカン</t>
    </rPh>
    <phoneticPr fontId="3"/>
  </si>
  <si>
    <t>契約内容</t>
    <rPh sb="0" eb="2">
      <t>ケイヤク</t>
    </rPh>
    <rPh sb="2" eb="4">
      <t>ナイヨウ</t>
    </rPh>
    <phoneticPr fontId="3"/>
  </si>
  <si>
    <t>２　１に掲げる場合以外の場合</t>
  </si>
  <si>
    <t>借入れ期間等</t>
    <rPh sb="0" eb="1">
      <t>カ</t>
    </rPh>
    <rPh sb="1" eb="2">
      <t>イ</t>
    </rPh>
    <rPh sb="3" eb="6">
      <t>キカントウ</t>
    </rPh>
    <phoneticPr fontId="3"/>
  </si>
  <si>
    <t>（数字を半角）</t>
    <rPh sb="1" eb="3">
      <t>スウジ</t>
    </rPh>
    <rPh sb="4" eb="6">
      <t>ハンカク</t>
    </rPh>
    <phoneticPr fontId="3"/>
  </si>
  <si>
    <t>⇒和暦中算用数字を漢数字表記へ変換（自動）</t>
    <rPh sb="1" eb="2">
      <t>ワ</t>
    </rPh>
    <rPh sb="2" eb="3">
      <t>レキ</t>
    </rPh>
    <rPh sb="3" eb="4">
      <t>チュウ</t>
    </rPh>
    <rPh sb="4" eb="6">
      <t>サンヨウ</t>
    </rPh>
    <rPh sb="6" eb="8">
      <t>スウジ</t>
    </rPh>
    <rPh sb="9" eb="12">
      <t>カンスウジ</t>
    </rPh>
    <rPh sb="12" eb="14">
      <t>ヒョウキ</t>
    </rPh>
    <rPh sb="15" eb="17">
      <t>ヘンカン</t>
    </rPh>
    <rPh sb="18" eb="20">
      <t>ジドウ</t>
    </rPh>
    <phoneticPr fontId="3"/>
  </si>
  <si>
    <t>年（漢数字自動表記）</t>
    <rPh sb="0" eb="1">
      <t>ネン</t>
    </rPh>
    <rPh sb="2" eb="5">
      <t>カンスウジ</t>
    </rPh>
    <rPh sb="5" eb="7">
      <t>ジドウ</t>
    </rPh>
    <rPh sb="7" eb="9">
      <t>ヒョウキ</t>
    </rPh>
    <phoneticPr fontId="3"/>
  </si>
  <si>
    <t>月（漢数字自動表記）</t>
    <rPh sb="0" eb="1">
      <t>ツキ</t>
    </rPh>
    <rPh sb="2" eb="5">
      <t>カンスウジ</t>
    </rPh>
    <rPh sb="5" eb="7">
      <t>ジドウ</t>
    </rPh>
    <rPh sb="7" eb="9">
      <t>ヒョウキ</t>
    </rPh>
    <phoneticPr fontId="3"/>
  </si>
  <si>
    <t>日（漢数字自動表記）</t>
    <rPh sb="0" eb="1">
      <t>ニチ</t>
    </rPh>
    <rPh sb="2" eb="5">
      <t>カンスウジ</t>
    </rPh>
    <rPh sb="5" eb="7">
      <t>ジドウ</t>
    </rPh>
    <rPh sb="7" eb="9">
      <t>ヒョウキ</t>
    </rPh>
    <phoneticPr fontId="3"/>
  </si>
  <si>
    <t>開票立会人生年月日（年）</t>
    <rPh sb="0" eb="2">
      <t>カイヒョウ</t>
    </rPh>
    <rPh sb="2" eb="4">
      <t>タチアイ</t>
    </rPh>
    <rPh sb="4" eb="5">
      <t>ニン</t>
    </rPh>
    <rPh sb="5" eb="7">
      <t>セイネン</t>
    </rPh>
    <rPh sb="7" eb="8">
      <t>ガツ</t>
    </rPh>
    <rPh sb="8" eb="9">
      <t>ニチ</t>
    </rPh>
    <rPh sb="10" eb="11">
      <t>ネン</t>
    </rPh>
    <phoneticPr fontId="3"/>
  </si>
  <si>
    <t>開票立会人生年月日（月）</t>
    <rPh sb="0" eb="2">
      <t>カイヒョウ</t>
    </rPh>
    <rPh sb="2" eb="4">
      <t>タチアイ</t>
    </rPh>
    <rPh sb="4" eb="5">
      <t>ニン</t>
    </rPh>
    <rPh sb="5" eb="7">
      <t>セイネン</t>
    </rPh>
    <rPh sb="7" eb="9">
      <t>ガッピ</t>
    </rPh>
    <rPh sb="10" eb="11">
      <t>ツキ</t>
    </rPh>
    <phoneticPr fontId="3"/>
  </si>
  <si>
    <t>開票立会人生年月日（日）</t>
    <rPh sb="0" eb="2">
      <t>カイヒョウ</t>
    </rPh>
    <rPh sb="2" eb="4">
      <t>タチアイ</t>
    </rPh>
    <rPh sb="4" eb="5">
      <t>ニン</t>
    </rPh>
    <rPh sb="5" eb="7">
      <t>セイネン</t>
    </rPh>
    <rPh sb="7" eb="9">
      <t>ガッピ</t>
    </rPh>
    <rPh sb="10" eb="11">
      <t>ヒ</t>
    </rPh>
    <phoneticPr fontId="3"/>
  </si>
  <si>
    <t>※　黄色に着色しているセルのみ入力してください。</t>
    <rPh sb="2" eb="4">
      <t>キイロ</t>
    </rPh>
    <rPh sb="5" eb="7">
      <t>チャクショク</t>
    </rPh>
    <rPh sb="15" eb="17">
      <t>ニュウリョク</t>
    </rPh>
    <phoneticPr fontId="3"/>
  </si>
  <si>
    <t>（漢数字へその１）</t>
    <rPh sb="1" eb="4">
      <t>カンスウジ</t>
    </rPh>
    <phoneticPr fontId="3"/>
  </si>
  <si>
    <t>（漢数字へその２）</t>
    <rPh sb="1" eb="4">
      <t>カンスウジ</t>
    </rPh>
    <phoneticPr fontId="3"/>
  </si>
  <si>
    <t>五所川原市</t>
  </si>
  <si>
    <t>開票立会人届出年月日</t>
    <rPh sb="0" eb="2">
      <t>カイヒョウ</t>
    </rPh>
    <rPh sb="2" eb="4">
      <t>タチアイ</t>
    </rPh>
    <rPh sb="4" eb="5">
      <t>ニン</t>
    </rPh>
    <rPh sb="5" eb="7">
      <t>トドケデ</t>
    </rPh>
    <rPh sb="7" eb="10">
      <t>ネンガッピ</t>
    </rPh>
    <phoneticPr fontId="3"/>
  </si>
  <si>
    <t>開票立会人就任承諾年月日</t>
    <rPh sb="0" eb="2">
      <t>カイヒョウ</t>
    </rPh>
    <rPh sb="2" eb="4">
      <t>タチアイ</t>
    </rPh>
    <rPh sb="4" eb="5">
      <t>ニン</t>
    </rPh>
    <rPh sb="5" eb="7">
      <t>シュウニン</t>
    </rPh>
    <rPh sb="7" eb="9">
      <t>ショウダク</t>
    </rPh>
    <rPh sb="9" eb="10">
      <t>ネン</t>
    </rPh>
    <rPh sb="10" eb="11">
      <t>ツキ</t>
    </rPh>
    <rPh sb="11" eb="12">
      <t>ビ</t>
    </rPh>
    <phoneticPr fontId="3"/>
  </si>
  <si>
    <t>※　１円未満の端数は切上げ</t>
    <rPh sb="3" eb="4">
      <t>エン</t>
    </rPh>
    <rPh sb="4" eb="6">
      <t>ミマン</t>
    </rPh>
    <rPh sb="7" eb="9">
      <t>ハスウ</t>
    </rPh>
    <rPh sb="10" eb="12">
      <t>キリア</t>
    </rPh>
    <phoneticPr fontId="3"/>
  </si>
  <si>
    <t>青森県第１区</t>
    <rPh sb="0" eb="3">
      <t>アオモリケン</t>
    </rPh>
    <rPh sb="3" eb="4">
      <t>ダイ</t>
    </rPh>
    <rPh sb="5" eb="6">
      <t>ク</t>
    </rPh>
    <phoneticPr fontId="3"/>
  </si>
  <si>
    <t>青森県第２区</t>
    <rPh sb="0" eb="3">
      <t>アオモリケン</t>
    </rPh>
    <rPh sb="3" eb="4">
      <t>ダイ</t>
    </rPh>
    <rPh sb="5" eb="6">
      <t>ク</t>
    </rPh>
    <phoneticPr fontId="3"/>
  </si>
  <si>
    <t>青森県第３区</t>
    <rPh sb="0" eb="3">
      <t>アオモリケン</t>
    </rPh>
    <rPh sb="3" eb="4">
      <t>ダイ</t>
    </rPh>
    <rPh sb="5" eb="6">
      <t>ク</t>
    </rPh>
    <phoneticPr fontId="3"/>
  </si>
  <si>
    <t>選挙の公示日</t>
    <rPh sb="0" eb="2">
      <t>センキョ</t>
    </rPh>
    <rPh sb="3" eb="5">
      <t>コウジ</t>
    </rPh>
    <rPh sb="5" eb="6">
      <t>ビ</t>
    </rPh>
    <phoneticPr fontId="3"/>
  </si>
  <si>
    <t>衆議院小選挙区選出議員選挙候補者届出書（政党届出）</t>
    <rPh sb="0" eb="3">
      <t>シュウギイン</t>
    </rPh>
    <rPh sb="3" eb="7">
      <t>ショウセンキョク</t>
    </rPh>
    <rPh sb="7" eb="9">
      <t>センシュツ</t>
    </rPh>
    <rPh sb="9" eb="11">
      <t>ギイン</t>
    </rPh>
    <rPh sb="20" eb="22">
      <t>セイトウ</t>
    </rPh>
    <phoneticPr fontId="3"/>
  </si>
  <si>
    <t>　上記のとおり関係書類を添えて候補者となるべき者の届出をします。</t>
    <rPh sb="15" eb="18">
      <t>コウホシャ</t>
    </rPh>
    <rPh sb="23" eb="24">
      <t>シャ</t>
    </rPh>
    <phoneticPr fontId="3"/>
  </si>
  <si>
    <t>　衆議院小選挙区選出議員選挙</t>
    <rPh sb="1" eb="4">
      <t>シュウギイン</t>
    </rPh>
    <rPh sb="4" eb="8">
      <t>ショウセンキョク</t>
    </rPh>
    <rPh sb="8" eb="10">
      <t>センシュツ</t>
    </rPh>
    <rPh sb="10" eb="12">
      <t>ギイン</t>
    </rPh>
    <rPh sb="12" eb="14">
      <t>センキョ</t>
    </rPh>
    <phoneticPr fontId="3"/>
  </si>
  <si>
    <t>政党その他の政治団体の名称</t>
    <rPh sb="0" eb="2">
      <t>セイトウ</t>
    </rPh>
    <rPh sb="4" eb="5">
      <t>タ</t>
    </rPh>
    <rPh sb="6" eb="8">
      <t>セイジ</t>
    </rPh>
    <rPh sb="8" eb="10">
      <t>ダンタイ</t>
    </rPh>
    <rPh sb="11" eb="13">
      <t>メイショウ</t>
    </rPh>
    <phoneticPr fontId="3"/>
  </si>
  <si>
    <t>本部の所在地</t>
    <rPh sb="0" eb="2">
      <t>ホンブ</t>
    </rPh>
    <rPh sb="3" eb="6">
      <t>ショザイチ</t>
    </rPh>
    <phoneticPr fontId="3"/>
  </si>
  <si>
    <t>　　本部の所在地　</t>
    <rPh sb="2" eb="4">
      <t>ホンブ</t>
    </rPh>
    <rPh sb="5" eb="8">
      <t>ショザイチ</t>
    </rPh>
    <phoneticPr fontId="3"/>
  </si>
  <si>
    <t>　代 　表　 者　</t>
    <rPh sb="1" eb="2">
      <t>ダイ</t>
    </rPh>
    <rPh sb="4" eb="5">
      <t>ヒョウ</t>
    </rPh>
    <rPh sb="7" eb="8">
      <t>シャ</t>
    </rPh>
    <phoneticPr fontId="3"/>
  </si>
  <si>
    <t>備　考</t>
    <rPh sb="0" eb="1">
      <t>トモ</t>
    </rPh>
    <rPh sb="2" eb="3">
      <t>コウ</t>
    </rPh>
    <phoneticPr fontId="3"/>
  </si>
  <si>
    <t>１　政党その他の政治団体の綱領、党則、規約その他これらに相当するものを記載した文書</t>
    <rPh sb="2" eb="4">
      <t>セイトウ</t>
    </rPh>
    <rPh sb="6" eb="7">
      <t>タ</t>
    </rPh>
    <rPh sb="8" eb="10">
      <t>セイジ</t>
    </rPh>
    <rPh sb="10" eb="12">
      <t>ダンタイ</t>
    </rPh>
    <rPh sb="13" eb="15">
      <t>コウリョウ</t>
    </rPh>
    <rPh sb="16" eb="18">
      <t>トウソク</t>
    </rPh>
    <rPh sb="19" eb="21">
      <t>キヤク</t>
    </rPh>
    <rPh sb="23" eb="24">
      <t>タ</t>
    </rPh>
    <rPh sb="28" eb="30">
      <t>ソウトウ</t>
    </rPh>
    <rPh sb="35" eb="37">
      <t>キサイ</t>
    </rPh>
    <rPh sb="39" eb="41">
      <t>ブンショ</t>
    </rPh>
    <phoneticPr fontId="3"/>
  </si>
  <si>
    <t>２　候補者届出要件該当確認書</t>
    <rPh sb="2" eb="5">
      <t>コウホシャ</t>
    </rPh>
    <rPh sb="5" eb="7">
      <t>トドケデ</t>
    </rPh>
    <rPh sb="7" eb="9">
      <t>ヨウケン</t>
    </rPh>
    <rPh sb="9" eb="11">
      <t>ガイトウ</t>
    </rPh>
    <rPh sb="11" eb="14">
      <t>カクニンショ</t>
    </rPh>
    <phoneticPr fontId="3"/>
  </si>
  <si>
    <t>３　候補者の重複届出をしていない旨の宣誓書</t>
    <rPh sb="2" eb="5">
      <t>コウホシャ</t>
    </rPh>
    <rPh sb="6" eb="8">
      <t>ジュウフク</t>
    </rPh>
    <rPh sb="8" eb="10">
      <t>トドケデ</t>
    </rPh>
    <rPh sb="16" eb="17">
      <t>ムネ</t>
    </rPh>
    <rPh sb="18" eb="21">
      <t>センセイショ</t>
    </rPh>
    <phoneticPr fontId="3"/>
  </si>
  <si>
    <t>４　候補者となることの同意書</t>
    <rPh sb="2" eb="5">
      <t>コウホシャ</t>
    </rPh>
    <rPh sb="11" eb="14">
      <t>ドウイショ</t>
    </rPh>
    <phoneticPr fontId="3"/>
  </si>
  <si>
    <t>５　候補者となることができない者でない旨の宣誓書</t>
    <rPh sb="2" eb="5">
      <t>コウホシャ</t>
    </rPh>
    <rPh sb="15" eb="16">
      <t>シャ</t>
    </rPh>
    <rPh sb="19" eb="20">
      <t>ムネ</t>
    </rPh>
    <rPh sb="21" eb="24">
      <t>センセイショ</t>
    </rPh>
    <phoneticPr fontId="3"/>
  </si>
  <si>
    <t>６　候補者となるべき者の選定手続等を記載した文書及び宣誓書</t>
    <rPh sb="2" eb="5">
      <t>コウホシャ</t>
    </rPh>
    <rPh sb="10" eb="11">
      <t>シャ</t>
    </rPh>
    <rPh sb="12" eb="14">
      <t>センテイ</t>
    </rPh>
    <rPh sb="14" eb="16">
      <t>テツヅ</t>
    </rPh>
    <rPh sb="16" eb="17">
      <t>トウ</t>
    </rPh>
    <rPh sb="18" eb="20">
      <t>キサイ</t>
    </rPh>
    <rPh sb="22" eb="24">
      <t>ブンショ</t>
    </rPh>
    <rPh sb="24" eb="25">
      <t>オヨ</t>
    </rPh>
    <rPh sb="26" eb="29">
      <t>センセイショ</t>
    </rPh>
    <phoneticPr fontId="3"/>
  </si>
  <si>
    <t>７　供託証明書</t>
    <rPh sb="2" eb="4">
      <t>キョウタク</t>
    </rPh>
    <rPh sb="4" eb="7">
      <t>ショウメイショ</t>
    </rPh>
    <phoneticPr fontId="3"/>
  </si>
  <si>
    <t>８　候補者の戸籍の謄本又は抄本</t>
    <rPh sb="2" eb="5">
      <t>コウホシャ</t>
    </rPh>
    <rPh sb="6" eb="8">
      <t>コセキ</t>
    </rPh>
    <rPh sb="9" eb="11">
      <t>トウホン</t>
    </rPh>
    <rPh sb="11" eb="12">
      <t>マタ</t>
    </rPh>
    <rPh sb="13" eb="15">
      <t>ショウホン</t>
    </rPh>
    <phoneticPr fontId="3"/>
  </si>
  <si>
    <t>同時に行われる衆議院比例代表選出議員の選挙における衆議院名簿登載</t>
    <rPh sb="0" eb="2">
      <t>ドウジ</t>
    </rPh>
    <rPh sb="3" eb="4">
      <t>オコナ</t>
    </rPh>
    <rPh sb="7" eb="10">
      <t>シュウギイン</t>
    </rPh>
    <rPh sb="10" eb="12">
      <t>ヒレイ</t>
    </rPh>
    <rPh sb="12" eb="14">
      <t>ダイヒョウ</t>
    </rPh>
    <rPh sb="14" eb="16">
      <t>センシュツ</t>
    </rPh>
    <rPh sb="16" eb="18">
      <t>ギイン</t>
    </rPh>
    <rPh sb="19" eb="21">
      <t>センキョ</t>
    </rPh>
    <rPh sb="25" eb="28">
      <t>シュウギイン</t>
    </rPh>
    <rPh sb="28" eb="30">
      <t>メイボ</t>
    </rPh>
    <rPh sb="30" eb="32">
      <t>トウサイ</t>
    </rPh>
    <phoneticPr fontId="3"/>
  </si>
  <si>
    <t>者又は衆議院名簿登載者としようとする者</t>
    <rPh sb="0" eb="1">
      <t>シャ</t>
    </rPh>
    <rPh sb="1" eb="2">
      <t>マタ</t>
    </rPh>
    <rPh sb="3" eb="6">
      <t>シュウギイン</t>
    </rPh>
    <rPh sb="6" eb="8">
      <t>メイボ</t>
    </rPh>
    <rPh sb="8" eb="10">
      <t>トウサイ</t>
    </rPh>
    <rPh sb="10" eb="11">
      <t>シャ</t>
    </rPh>
    <rPh sb="18" eb="19">
      <t>シャ</t>
    </rPh>
    <phoneticPr fontId="3"/>
  </si>
  <si>
    <t>候補者に関する事項</t>
    <rPh sb="0" eb="3">
      <t>コウホシャ</t>
    </rPh>
    <rPh sb="4" eb="5">
      <t>カン</t>
    </rPh>
    <rPh sb="7" eb="9">
      <t>ジコウ</t>
    </rPh>
    <phoneticPr fontId="3"/>
  </si>
  <si>
    <t>職　　業</t>
    <rPh sb="0" eb="1">
      <t>ショク</t>
    </rPh>
    <rPh sb="3" eb="4">
      <t>ギョウ</t>
    </rPh>
    <phoneticPr fontId="3"/>
  </si>
  <si>
    <t>政党その他の政治団体に関する事項</t>
    <rPh sb="0" eb="2">
      <t>セイトウ</t>
    </rPh>
    <rPh sb="4" eb="5">
      <t>タ</t>
    </rPh>
    <rPh sb="6" eb="8">
      <t>セイジ</t>
    </rPh>
    <rPh sb="8" eb="10">
      <t>ダンタイ</t>
    </rPh>
    <rPh sb="11" eb="12">
      <t>カン</t>
    </rPh>
    <rPh sb="14" eb="16">
      <t>ジコウ</t>
    </rPh>
    <phoneticPr fontId="3"/>
  </si>
  <si>
    <t>名　　称</t>
    <rPh sb="0" eb="1">
      <t>メイ</t>
    </rPh>
    <rPh sb="3" eb="4">
      <t>ショウ</t>
    </rPh>
    <phoneticPr fontId="3"/>
  </si>
  <si>
    <t>代表者の氏名</t>
    <rPh sb="0" eb="3">
      <t>ダイヒョウシャ</t>
    </rPh>
    <rPh sb="4" eb="6">
      <t>シメイ</t>
    </rPh>
    <phoneticPr fontId="3"/>
  </si>
  <si>
    <t>（電話</t>
    <rPh sb="1" eb="3">
      <t>デンワ</t>
    </rPh>
    <phoneticPr fontId="3"/>
  </si>
  <si>
    <t>（〒</t>
    <phoneticPr fontId="3"/>
  </si>
  <si>
    <t>候補者届出要件該当確認書</t>
    <rPh sb="0" eb="3">
      <t>コウホシャ</t>
    </rPh>
    <rPh sb="3" eb="5">
      <t>トドケデ</t>
    </rPh>
    <rPh sb="5" eb="7">
      <t>ヨウケン</t>
    </rPh>
    <rPh sb="7" eb="9">
      <t>ガイトウ</t>
    </rPh>
    <rPh sb="9" eb="12">
      <t>カクニンショ</t>
    </rPh>
    <phoneticPr fontId="3"/>
  </si>
  <si>
    <t>　本政党（政治団体）は、所属する衆議院議員又は参議院議員を、下記のとおり５人以上有しており、</t>
    <rPh sb="1" eb="2">
      <t>ホン</t>
    </rPh>
    <rPh sb="2" eb="4">
      <t>セイトウ</t>
    </rPh>
    <rPh sb="5" eb="7">
      <t>セイジ</t>
    </rPh>
    <rPh sb="7" eb="9">
      <t>ダンタイ</t>
    </rPh>
    <rPh sb="12" eb="14">
      <t>ショゾク</t>
    </rPh>
    <rPh sb="16" eb="19">
      <t>シュウギイン</t>
    </rPh>
    <rPh sb="19" eb="21">
      <t>ギイン</t>
    </rPh>
    <rPh sb="21" eb="22">
      <t>マタ</t>
    </rPh>
    <rPh sb="23" eb="26">
      <t>サンギイン</t>
    </rPh>
    <rPh sb="26" eb="28">
      <t>ギイン</t>
    </rPh>
    <rPh sb="30" eb="32">
      <t>カキ</t>
    </rPh>
    <rPh sb="37" eb="38">
      <t>ヒト</t>
    </rPh>
    <rPh sb="38" eb="40">
      <t>イジョウ</t>
    </rPh>
    <rPh sb="40" eb="41">
      <t>ユウ</t>
    </rPh>
    <phoneticPr fontId="3"/>
  </si>
  <si>
    <t>公職選挙法第８６条第１項第１号に該当するものであります。</t>
    <rPh sb="0" eb="2">
      <t>コウショク</t>
    </rPh>
    <rPh sb="2" eb="5">
      <t>センキョホウ</t>
    </rPh>
    <rPh sb="5" eb="6">
      <t>ダイ</t>
    </rPh>
    <rPh sb="8" eb="9">
      <t>ジョウ</t>
    </rPh>
    <rPh sb="9" eb="10">
      <t>ダイ</t>
    </rPh>
    <rPh sb="11" eb="12">
      <t>コウ</t>
    </rPh>
    <rPh sb="12" eb="13">
      <t>ダイ</t>
    </rPh>
    <rPh sb="14" eb="15">
      <t>ゴウ</t>
    </rPh>
    <rPh sb="16" eb="18">
      <t>ガイトウ</t>
    </rPh>
    <phoneticPr fontId="3"/>
  </si>
  <si>
    <t>選挙執行年月日</t>
    <rPh sb="0" eb="2">
      <t>センキョ</t>
    </rPh>
    <rPh sb="2" eb="4">
      <t>シッコウ</t>
    </rPh>
    <rPh sb="4" eb="7">
      <t>ネンガッピ</t>
    </rPh>
    <phoneticPr fontId="3"/>
  </si>
  <si>
    <t>氏　　　　名</t>
    <rPh sb="0" eb="1">
      <t>ウジ</t>
    </rPh>
    <rPh sb="5" eb="6">
      <t>メイ</t>
    </rPh>
    <phoneticPr fontId="3"/>
  </si>
  <si>
    <t>衆議院議員又は　参議院議員の別</t>
    <rPh sb="0" eb="3">
      <t>シュウギイン</t>
    </rPh>
    <rPh sb="3" eb="5">
      <t>ギイン</t>
    </rPh>
    <rPh sb="5" eb="6">
      <t>マタ</t>
    </rPh>
    <rPh sb="8" eb="11">
      <t>サンギイン</t>
    </rPh>
    <rPh sb="11" eb="13">
      <t>ギイン</t>
    </rPh>
    <rPh sb="14" eb="15">
      <t>ベツ</t>
    </rPh>
    <phoneticPr fontId="3"/>
  </si>
  <si>
    <t>　ん。</t>
    <phoneticPr fontId="3"/>
  </si>
  <si>
    <t>１　「選挙区」欄は、参議院比例代表選出議員については、「比例代表」と記載しなければなりませ</t>
    <rPh sb="3" eb="6">
      <t>センキョク</t>
    </rPh>
    <rPh sb="7" eb="8">
      <t>ラン</t>
    </rPh>
    <rPh sb="10" eb="13">
      <t>サンギイン</t>
    </rPh>
    <rPh sb="13" eb="15">
      <t>ヒレイ</t>
    </rPh>
    <rPh sb="15" eb="17">
      <t>ダイヒョウ</t>
    </rPh>
    <rPh sb="17" eb="19">
      <t>センシュツ</t>
    </rPh>
    <rPh sb="19" eb="21">
      <t>ギイン</t>
    </rPh>
    <rPh sb="28" eb="30">
      <t>ヒレイ</t>
    </rPh>
    <rPh sb="30" eb="32">
      <t>ダイヒョウ</t>
    </rPh>
    <rPh sb="34" eb="36">
      <t>キサイ</t>
    </rPh>
    <phoneticPr fontId="3"/>
  </si>
  <si>
    <t>２　令第８８条の２第１項の場合には、「備考」欄に「前議員」と記載しなければなりません。</t>
    <rPh sb="2" eb="3">
      <t>レイ</t>
    </rPh>
    <rPh sb="3" eb="4">
      <t>ダイ</t>
    </rPh>
    <rPh sb="6" eb="7">
      <t>ジョウ</t>
    </rPh>
    <rPh sb="9" eb="10">
      <t>ダイ</t>
    </rPh>
    <rPh sb="11" eb="12">
      <t>コウ</t>
    </rPh>
    <rPh sb="13" eb="15">
      <t>バアイ</t>
    </rPh>
    <rPh sb="19" eb="21">
      <t>ビコウ</t>
    </rPh>
    <rPh sb="22" eb="23">
      <t>ラン</t>
    </rPh>
    <rPh sb="25" eb="26">
      <t>ゼン</t>
    </rPh>
    <rPh sb="26" eb="28">
      <t>ギイン</t>
    </rPh>
    <rPh sb="30" eb="32">
      <t>キサイ</t>
    </rPh>
    <phoneticPr fontId="3"/>
  </si>
  <si>
    <t>３　所属する衆議院議員又は参議院議員として候補者届出要件該当確認書にその氏名を記載されるこ</t>
    <rPh sb="2" eb="4">
      <t>ショゾク</t>
    </rPh>
    <rPh sb="6" eb="9">
      <t>シュウギイン</t>
    </rPh>
    <rPh sb="9" eb="11">
      <t>ギイン</t>
    </rPh>
    <rPh sb="11" eb="12">
      <t>マタ</t>
    </rPh>
    <rPh sb="13" eb="16">
      <t>サンギイン</t>
    </rPh>
    <rPh sb="16" eb="18">
      <t>ギイン</t>
    </rPh>
    <rPh sb="21" eb="24">
      <t>コウホシャ</t>
    </rPh>
    <rPh sb="24" eb="26">
      <t>トドケデ</t>
    </rPh>
    <rPh sb="26" eb="28">
      <t>ヨウケン</t>
    </rPh>
    <rPh sb="28" eb="30">
      <t>ガイトウ</t>
    </rPh>
    <rPh sb="30" eb="33">
      <t>カクニンショ</t>
    </rPh>
    <rPh sb="36" eb="38">
      <t>シメイ</t>
    </rPh>
    <rPh sb="39" eb="41">
      <t>キサイ</t>
    </rPh>
    <phoneticPr fontId="3"/>
  </si>
  <si>
    <t>　とについての当該衆議院議員又は参議院議員の承諾書（添付書類１）及び令第８８条の２第２項又</t>
    <rPh sb="7" eb="9">
      <t>トウガイ</t>
    </rPh>
    <rPh sb="9" eb="12">
      <t>シュウギイン</t>
    </rPh>
    <rPh sb="12" eb="14">
      <t>ギイン</t>
    </rPh>
    <rPh sb="14" eb="15">
      <t>マタ</t>
    </rPh>
    <rPh sb="16" eb="19">
      <t>サンギイン</t>
    </rPh>
    <rPh sb="19" eb="21">
      <t>ギイン</t>
    </rPh>
    <rPh sb="22" eb="25">
      <t>ショウダクショ</t>
    </rPh>
    <rPh sb="26" eb="28">
      <t>テンプ</t>
    </rPh>
    <rPh sb="28" eb="30">
      <t>ショルイ</t>
    </rPh>
    <rPh sb="32" eb="33">
      <t>オヨ</t>
    </rPh>
    <rPh sb="34" eb="35">
      <t>レイ</t>
    </rPh>
    <rPh sb="35" eb="36">
      <t>ダイ</t>
    </rPh>
    <rPh sb="38" eb="39">
      <t>ジョウ</t>
    </rPh>
    <rPh sb="41" eb="42">
      <t>ダイ</t>
    </rPh>
    <rPh sb="43" eb="44">
      <t>コウ</t>
    </rPh>
    <rPh sb="44" eb="45">
      <t>マタ</t>
    </rPh>
    <phoneticPr fontId="3"/>
  </si>
  <si>
    <t>　は第３項の規定によりその氏名を記載することができないこととされている者の氏名を記載してい</t>
    <rPh sb="2" eb="3">
      <t>ダイ</t>
    </rPh>
    <rPh sb="4" eb="5">
      <t>コウ</t>
    </rPh>
    <rPh sb="6" eb="8">
      <t>キテイ</t>
    </rPh>
    <rPh sb="13" eb="15">
      <t>シメイ</t>
    </rPh>
    <rPh sb="16" eb="18">
      <t>キサイ</t>
    </rPh>
    <rPh sb="35" eb="36">
      <t>シャ</t>
    </rPh>
    <rPh sb="37" eb="39">
      <t>シメイ</t>
    </rPh>
    <rPh sb="40" eb="42">
      <t>キサイ</t>
    </rPh>
    <phoneticPr fontId="3"/>
  </si>
  <si>
    <t>　ないことを政党その他の政治団体の代表者が誓う旨の宣誓書（添付書類２）を添付しなければなり</t>
    <rPh sb="6" eb="8">
      <t>セイトウ</t>
    </rPh>
    <rPh sb="10" eb="11">
      <t>タ</t>
    </rPh>
    <rPh sb="12" eb="14">
      <t>セイジ</t>
    </rPh>
    <rPh sb="14" eb="16">
      <t>ダンタイ</t>
    </rPh>
    <rPh sb="17" eb="20">
      <t>ダイヒョウシャ</t>
    </rPh>
    <rPh sb="21" eb="22">
      <t>チカ</t>
    </rPh>
    <rPh sb="23" eb="24">
      <t>ムネ</t>
    </rPh>
    <rPh sb="25" eb="28">
      <t>センセイショ</t>
    </rPh>
    <rPh sb="29" eb="31">
      <t>テンプ</t>
    </rPh>
    <rPh sb="31" eb="33">
      <t>ショルイ</t>
    </rPh>
    <rPh sb="36" eb="38">
      <t>テンプ</t>
    </rPh>
    <phoneticPr fontId="3"/>
  </si>
  <si>
    <t>　ません。</t>
    <phoneticPr fontId="3"/>
  </si>
  <si>
    <t>（添付書類１）</t>
    <rPh sb="1" eb="3">
      <t>テンプ</t>
    </rPh>
    <rPh sb="3" eb="5">
      <t>ショルイ</t>
    </rPh>
    <phoneticPr fontId="3"/>
  </si>
  <si>
    <t>に所属する</t>
    <rPh sb="1" eb="3">
      <t>ショゾク</t>
    </rPh>
    <phoneticPr fontId="3"/>
  </si>
  <si>
    <t>代表者氏名</t>
    <rPh sb="0" eb="3">
      <t>ダイヒョウシャ</t>
    </rPh>
    <rPh sb="3" eb="5">
      <t>シメイ</t>
    </rPh>
    <phoneticPr fontId="3"/>
  </si>
  <si>
    <t>（添付書類２）</t>
    <rPh sb="1" eb="3">
      <t>テンプ</t>
    </rPh>
    <rPh sb="3" eb="5">
      <t>ショルイ</t>
    </rPh>
    <phoneticPr fontId="3"/>
  </si>
  <si>
    <t>　　政党その他の政治団体の名称</t>
    <rPh sb="2" eb="4">
      <t>セイトウ</t>
    </rPh>
    <rPh sb="6" eb="7">
      <t>タ</t>
    </rPh>
    <rPh sb="8" eb="10">
      <t>セイジ</t>
    </rPh>
    <rPh sb="10" eb="12">
      <t>ダンタイ</t>
    </rPh>
    <rPh sb="13" eb="15">
      <t>メイショウ</t>
    </rPh>
    <phoneticPr fontId="3"/>
  </si>
  <si>
    <t>おいて、公職選挙法施行令第８８条の２第２項又は第３項の規定によりその氏名を記載す</t>
    <rPh sb="4" eb="6">
      <t>コウショク</t>
    </rPh>
    <rPh sb="6" eb="9">
      <t>センキョホウ</t>
    </rPh>
    <rPh sb="9" eb="11">
      <t>セコウ</t>
    </rPh>
    <rPh sb="11" eb="12">
      <t>レイ</t>
    </rPh>
    <rPh sb="12" eb="13">
      <t>ダイ</t>
    </rPh>
    <rPh sb="15" eb="16">
      <t>ジョウ</t>
    </rPh>
    <rPh sb="18" eb="19">
      <t>ダイ</t>
    </rPh>
    <rPh sb="20" eb="21">
      <t>コウ</t>
    </rPh>
    <rPh sb="21" eb="22">
      <t>マタ</t>
    </rPh>
    <rPh sb="23" eb="24">
      <t>ダイ</t>
    </rPh>
    <rPh sb="25" eb="26">
      <t>コウ</t>
    </rPh>
    <rPh sb="27" eb="29">
      <t>キテイ</t>
    </rPh>
    <rPh sb="34" eb="36">
      <t>シメイ</t>
    </rPh>
    <rPh sb="37" eb="39">
      <t>キサイ</t>
    </rPh>
    <phoneticPr fontId="3"/>
  </si>
  <si>
    <t>ることができないこととされている者を本政党（政治団体）に所属する衆議院議員又は参</t>
    <rPh sb="16" eb="17">
      <t>シャ</t>
    </rPh>
    <rPh sb="18" eb="19">
      <t>ホン</t>
    </rPh>
    <rPh sb="19" eb="21">
      <t>セイトウ</t>
    </rPh>
    <rPh sb="22" eb="24">
      <t>セイジ</t>
    </rPh>
    <rPh sb="24" eb="26">
      <t>ダンタイ</t>
    </rPh>
    <rPh sb="28" eb="30">
      <t>ショゾク</t>
    </rPh>
    <rPh sb="32" eb="35">
      <t>シュウギイン</t>
    </rPh>
    <rPh sb="35" eb="37">
      <t>ギイン</t>
    </rPh>
    <rPh sb="37" eb="38">
      <t>マタ</t>
    </rPh>
    <rPh sb="39" eb="40">
      <t>サン</t>
    </rPh>
    <phoneticPr fontId="3"/>
  </si>
  <si>
    <t>議院議員としてその氏名を候補者届出要件該当確認書に記載していないことを誓います。</t>
    <rPh sb="2" eb="4">
      <t>ギイン</t>
    </rPh>
    <rPh sb="9" eb="11">
      <t>シメイ</t>
    </rPh>
    <rPh sb="12" eb="15">
      <t>コウホシャ</t>
    </rPh>
    <rPh sb="15" eb="17">
      <t>トドケデ</t>
    </rPh>
    <rPh sb="17" eb="19">
      <t>ヨウケン</t>
    </rPh>
    <rPh sb="19" eb="21">
      <t>ガイトウ</t>
    </rPh>
    <rPh sb="21" eb="24">
      <t>カクニンショ</t>
    </rPh>
    <rPh sb="25" eb="27">
      <t>キサイ</t>
    </rPh>
    <rPh sb="35" eb="36">
      <t>チカ</t>
    </rPh>
    <phoneticPr fontId="3"/>
  </si>
  <si>
    <t>第　　　　区</t>
    <rPh sb="0" eb="1">
      <t>ダイ</t>
    </rPh>
    <rPh sb="5" eb="6">
      <t>ク</t>
    </rPh>
    <phoneticPr fontId="3"/>
  </si>
  <si>
    <t>（内訳）</t>
    <rPh sb="1" eb="3">
      <t>ウチワケ</t>
    </rPh>
    <phoneticPr fontId="3"/>
  </si>
  <si>
    <t>公職の候補者の氏名</t>
    <rPh sb="0" eb="2">
      <t>コウショク</t>
    </rPh>
    <rPh sb="3" eb="6">
      <t>コウホシャ</t>
    </rPh>
    <rPh sb="7" eb="9">
      <t>シメイ</t>
    </rPh>
    <phoneticPr fontId="3"/>
  </si>
  <si>
    <t>得　　票　　数</t>
    <rPh sb="0" eb="1">
      <t>エ</t>
    </rPh>
    <rPh sb="3" eb="4">
      <t>ヒョウ</t>
    </rPh>
    <rPh sb="6" eb="7">
      <t>スウ</t>
    </rPh>
    <phoneticPr fontId="3"/>
  </si>
  <si>
    <t>党（政治団体）の得票総数は　　　　　　　　　　　票であり、本政党（政治団体）は、公職選挙法</t>
    <rPh sb="0" eb="1">
      <t>トウ</t>
    </rPh>
    <rPh sb="24" eb="25">
      <t>ヒョウ</t>
    </rPh>
    <rPh sb="29" eb="30">
      <t>ホン</t>
    </rPh>
    <rPh sb="30" eb="32">
      <t>セイトウ</t>
    </rPh>
    <rPh sb="33" eb="35">
      <t>セイジ</t>
    </rPh>
    <rPh sb="35" eb="37">
      <t>ダンタイ</t>
    </rPh>
    <rPh sb="40" eb="42">
      <t>コウショク</t>
    </rPh>
    <rPh sb="42" eb="45">
      <t>センキョホウ</t>
    </rPh>
    <phoneticPr fontId="3"/>
  </si>
  <si>
    <t>第８６条第１項第２号に該当するものであります。</t>
    <rPh sb="0" eb="1">
      <t>ダイ</t>
    </rPh>
    <rPh sb="3" eb="4">
      <t>ジョウ</t>
    </rPh>
    <rPh sb="4" eb="5">
      <t>ダイ</t>
    </rPh>
    <rPh sb="6" eb="7">
      <t>コウ</t>
    </rPh>
    <rPh sb="7" eb="8">
      <t>ダイ</t>
    </rPh>
    <rPh sb="9" eb="10">
      <t>ゴウ</t>
    </rPh>
    <rPh sb="11" eb="13">
      <t>ガイトウ</t>
    </rPh>
    <phoneticPr fontId="3"/>
  </si>
  <si>
    <t>　衆議院議員の総選挙における小選挙区選出議員の選挙又は参議院議員の通常選挙における選挙区選出</t>
    <rPh sb="1" eb="4">
      <t>シュウギイン</t>
    </rPh>
    <rPh sb="4" eb="6">
      <t>ギイン</t>
    </rPh>
    <rPh sb="7" eb="10">
      <t>ソウセンキョ</t>
    </rPh>
    <rPh sb="14" eb="18">
      <t>ショウセンキョク</t>
    </rPh>
    <rPh sb="18" eb="20">
      <t>センシュツ</t>
    </rPh>
    <rPh sb="20" eb="22">
      <t>ギイン</t>
    </rPh>
    <rPh sb="23" eb="25">
      <t>センキョ</t>
    </rPh>
    <rPh sb="25" eb="26">
      <t>マタ</t>
    </rPh>
    <rPh sb="27" eb="30">
      <t>サンギイン</t>
    </rPh>
    <rPh sb="30" eb="32">
      <t>ギイン</t>
    </rPh>
    <rPh sb="33" eb="35">
      <t>ツウジョウ</t>
    </rPh>
    <rPh sb="35" eb="37">
      <t>センキョ</t>
    </rPh>
    <rPh sb="41" eb="44">
      <t>センキョク</t>
    </rPh>
    <rPh sb="44" eb="46">
      <t>センシュツ</t>
    </rPh>
    <phoneticPr fontId="3"/>
  </si>
  <si>
    <t>議員の選挙における政党その他の政治団体の得票総数を記載する場合には、公職の候補者別の得票数の</t>
    <phoneticPr fontId="3"/>
  </si>
  <si>
    <t>内訳を記載しなければなりません。衆議院議員の総選挙における比例代表選出議員の選挙における政党</t>
    <phoneticPr fontId="3"/>
  </si>
  <si>
    <t>その他の政治団体の得票総数を記載する場合には、選挙区別の得票数の内訳を記載しなければならず、</t>
    <phoneticPr fontId="3"/>
  </si>
  <si>
    <t>その場合において「公職の候補者の氏名」欄には当該政党その他の政治団体の名称を記載しなければな</t>
    <phoneticPr fontId="3"/>
  </si>
  <si>
    <t>りません。</t>
  </si>
  <si>
    <t>氏　名</t>
    <rPh sb="0" eb="1">
      <t>シ</t>
    </rPh>
    <rPh sb="2" eb="3">
      <t>メイ</t>
    </rPh>
    <phoneticPr fontId="3"/>
  </si>
  <si>
    <t>候補者となるべき者の選定手続等を記載した文書及び宣誓書</t>
    <rPh sb="0" eb="3">
      <t>コウホシャ</t>
    </rPh>
    <rPh sb="8" eb="9">
      <t>シャ</t>
    </rPh>
    <rPh sb="10" eb="12">
      <t>センテイ</t>
    </rPh>
    <rPh sb="12" eb="14">
      <t>テツヅ</t>
    </rPh>
    <rPh sb="14" eb="15">
      <t>トウ</t>
    </rPh>
    <rPh sb="16" eb="18">
      <t>キサイ</t>
    </rPh>
    <rPh sb="20" eb="22">
      <t>ブンショ</t>
    </rPh>
    <rPh sb="22" eb="23">
      <t>オヨ</t>
    </rPh>
    <rPh sb="24" eb="27">
      <t>センセイショ</t>
    </rPh>
    <phoneticPr fontId="3"/>
  </si>
  <si>
    <t>構成員の数</t>
    <rPh sb="0" eb="3">
      <t>コウセイイン</t>
    </rPh>
    <rPh sb="4" eb="5">
      <t>カズ</t>
    </rPh>
    <phoneticPr fontId="3"/>
  </si>
  <si>
    <t>構成員の選出方法</t>
    <rPh sb="0" eb="3">
      <t>コウセイイン</t>
    </rPh>
    <rPh sb="4" eb="6">
      <t>センシュツ</t>
    </rPh>
    <rPh sb="6" eb="8">
      <t>ホウホウ</t>
    </rPh>
    <phoneticPr fontId="3"/>
  </si>
  <si>
    <t>候補者となるべき者の選定機関</t>
    <rPh sb="0" eb="3">
      <t>コウホシャ</t>
    </rPh>
    <rPh sb="8" eb="9">
      <t>シャ</t>
    </rPh>
    <rPh sb="10" eb="12">
      <t>センテイ</t>
    </rPh>
    <rPh sb="12" eb="14">
      <t>キカン</t>
    </rPh>
    <phoneticPr fontId="3"/>
  </si>
  <si>
    <t>候補者となるべき者の選定手続</t>
    <rPh sb="0" eb="3">
      <t>コウホシャ</t>
    </rPh>
    <rPh sb="8" eb="9">
      <t>シャ</t>
    </rPh>
    <rPh sb="10" eb="12">
      <t>センテイ</t>
    </rPh>
    <rPh sb="12" eb="14">
      <t>テツヅ</t>
    </rPh>
    <phoneticPr fontId="3"/>
  </si>
  <si>
    <t>　　　　　　　　　　　において適正に行われたことを誓います。</t>
    <rPh sb="15" eb="17">
      <t>テキセイ</t>
    </rPh>
    <rPh sb="18" eb="19">
      <t>オコナ</t>
    </rPh>
    <rPh sb="25" eb="26">
      <t>チカ</t>
    </rPh>
    <phoneticPr fontId="3"/>
  </si>
  <si>
    <t>　　選定機関の名称　</t>
    <rPh sb="2" eb="4">
      <t>センテイ</t>
    </rPh>
    <rPh sb="4" eb="6">
      <t>キカン</t>
    </rPh>
    <rPh sb="7" eb="9">
      <t>メイショウ</t>
    </rPh>
    <phoneticPr fontId="3"/>
  </si>
  <si>
    <t>　代  　表　  者　</t>
    <rPh sb="1" eb="2">
      <t>ダイ</t>
    </rPh>
    <rPh sb="5" eb="6">
      <t>ヒョウ</t>
    </rPh>
    <rPh sb="9" eb="10">
      <t>シャ</t>
    </rPh>
    <phoneticPr fontId="3"/>
  </si>
  <si>
    <t>において、</t>
    <phoneticPr fontId="3"/>
  </si>
  <si>
    <t>公職選挙法施行令第８８条第８項の規定により上記の呼称を通称として認定されたく申請し</t>
    <rPh sb="0" eb="2">
      <t>コウショク</t>
    </rPh>
    <rPh sb="2" eb="5">
      <t>センキョホウ</t>
    </rPh>
    <rPh sb="5" eb="7">
      <t>セコウ</t>
    </rPh>
    <rPh sb="7" eb="8">
      <t>レイ</t>
    </rPh>
    <rPh sb="8" eb="9">
      <t>ダイ</t>
    </rPh>
    <rPh sb="11" eb="12">
      <t>ジョウ</t>
    </rPh>
    <rPh sb="12" eb="13">
      <t>ダイ</t>
    </rPh>
    <rPh sb="14" eb="15">
      <t>コウ</t>
    </rPh>
    <rPh sb="16" eb="18">
      <t>キテイ</t>
    </rPh>
    <rPh sb="38" eb="40">
      <t>シンセイ</t>
    </rPh>
    <phoneticPr fontId="3"/>
  </si>
  <si>
    <t>ます。</t>
    <phoneticPr fontId="3"/>
  </si>
  <si>
    <t>公職選挙法施行令第８８条第８項の規定により上記の呼称を通称として申請することを承諾</t>
    <rPh sb="0" eb="2">
      <t>コウショク</t>
    </rPh>
    <rPh sb="2" eb="5">
      <t>センキョホウ</t>
    </rPh>
    <rPh sb="5" eb="7">
      <t>セコウ</t>
    </rPh>
    <rPh sb="7" eb="8">
      <t>レイ</t>
    </rPh>
    <rPh sb="8" eb="9">
      <t>ダイ</t>
    </rPh>
    <rPh sb="11" eb="12">
      <t>ジョウ</t>
    </rPh>
    <rPh sb="12" eb="13">
      <t>ダイ</t>
    </rPh>
    <rPh sb="14" eb="15">
      <t>コウ</t>
    </rPh>
    <rPh sb="16" eb="18">
      <t>キテイ</t>
    </rPh>
    <rPh sb="21" eb="23">
      <t>ジョウキ</t>
    </rPh>
    <rPh sb="24" eb="26">
      <t>コショウ</t>
    </rPh>
    <rPh sb="27" eb="29">
      <t>ツウショウ</t>
    </rPh>
    <rPh sb="32" eb="34">
      <t>シンセイ</t>
    </rPh>
    <rPh sb="39" eb="41">
      <t>ショウダク</t>
    </rPh>
    <phoneticPr fontId="3"/>
  </si>
  <si>
    <t>代表者氏名　</t>
    <rPh sb="0" eb="1">
      <t>ダイ</t>
    </rPh>
    <rPh sb="1" eb="2">
      <t>ヒョウ</t>
    </rPh>
    <rPh sb="2" eb="3">
      <t>シャ</t>
    </rPh>
    <rPh sb="3" eb="5">
      <t>シメイ</t>
    </rPh>
    <phoneticPr fontId="3"/>
  </si>
  <si>
    <t>にお</t>
    <phoneticPr fontId="3"/>
  </si>
  <si>
    <t>様式１４</t>
    <phoneticPr fontId="3"/>
  </si>
  <si>
    <t>届出先選管名</t>
    <rPh sb="0" eb="2">
      <t>トドケデ</t>
    </rPh>
    <rPh sb="2" eb="3">
      <t>サキ</t>
    </rPh>
    <rPh sb="3" eb="5">
      <t>センカン</t>
    </rPh>
    <rPh sb="5" eb="6">
      <t>メイ</t>
    </rPh>
    <phoneticPr fontId="3"/>
  </si>
  <si>
    <t>青森市</t>
    <rPh sb="0" eb="3">
      <t>アオモリシ</t>
    </rPh>
    <phoneticPr fontId="3"/>
  </si>
  <si>
    <t>（入力例）</t>
    <rPh sb="1" eb="3">
      <t>ニュウリョク</t>
    </rPh>
    <rPh sb="3" eb="4">
      <t>レイ</t>
    </rPh>
    <phoneticPr fontId="3"/>
  </si>
  <si>
    <t>様式１５</t>
    <phoneticPr fontId="3"/>
  </si>
  <si>
    <t>　候補者氏名</t>
    <rPh sb="1" eb="4">
      <t>コウホシャ</t>
    </rPh>
    <rPh sb="4" eb="6">
      <t>シメイ</t>
    </rPh>
    <phoneticPr fontId="3"/>
  </si>
  <si>
    <t>　住　　　所</t>
    <rPh sb="1" eb="2">
      <t>ジュウ</t>
    </rPh>
    <rPh sb="5" eb="6">
      <t>ショ</t>
    </rPh>
    <phoneticPr fontId="3"/>
  </si>
  <si>
    <t>　電　　　話</t>
    <rPh sb="1" eb="2">
      <t>デン</t>
    </rPh>
    <rPh sb="5" eb="6">
      <t>ハナシ</t>
    </rPh>
    <phoneticPr fontId="3"/>
  </si>
  <si>
    <t>電　　　話</t>
    <rPh sb="0" eb="1">
      <t>デン</t>
    </rPh>
    <rPh sb="4" eb="5">
      <t>ハナシ</t>
    </rPh>
    <phoneticPr fontId="3"/>
  </si>
  <si>
    <t>選任者氏名</t>
    <rPh sb="0" eb="2">
      <t>センニン</t>
    </rPh>
    <rPh sb="2" eb="3">
      <t>シャ</t>
    </rPh>
    <rPh sb="3" eb="5">
      <t>シメイ</t>
    </rPh>
    <phoneticPr fontId="3"/>
  </si>
  <si>
    <t>ける候補者の出納責任者を下記のとおり選任したので届け出ます。</t>
    <rPh sb="2" eb="5">
      <t>コウホシャ</t>
    </rPh>
    <rPh sb="6" eb="8">
      <t>スイトウ</t>
    </rPh>
    <rPh sb="8" eb="11">
      <t>セキニンシャ</t>
    </rPh>
    <rPh sb="12" eb="14">
      <t>カキ</t>
    </rPh>
    <phoneticPr fontId="3"/>
  </si>
  <si>
    <t>　　　さい。</t>
    <phoneticPr fontId="3"/>
  </si>
  <si>
    <t>ける候補者の出納責任者について、下記のとおり異動があったので届け出ます。</t>
    <rPh sb="2" eb="5">
      <t>コウホシャ</t>
    </rPh>
    <rPh sb="6" eb="8">
      <t>スイトウ</t>
    </rPh>
    <rPh sb="8" eb="11">
      <t>セキニンシャ</t>
    </rPh>
    <rPh sb="16" eb="18">
      <t>カキ</t>
    </rPh>
    <rPh sb="22" eb="24">
      <t>イドウ</t>
    </rPh>
    <phoneticPr fontId="3"/>
  </si>
  <si>
    <t>様式２４</t>
    <rPh sb="0" eb="2">
      <t>ヨウシキ</t>
    </rPh>
    <phoneticPr fontId="3"/>
  </si>
  <si>
    <t>出納責任者選任（異動）承諾書</t>
    <rPh sb="0" eb="2">
      <t>スイトウ</t>
    </rPh>
    <rPh sb="2" eb="5">
      <t>セキニンシャ</t>
    </rPh>
    <rPh sb="5" eb="7">
      <t>センニン</t>
    </rPh>
    <rPh sb="8" eb="10">
      <t>イドウ</t>
    </rPh>
    <rPh sb="11" eb="14">
      <t>ショウダクショ</t>
    </rPh>
    <phoneticPr fontId="3"/>
  </si>
  <si>
    <t>　上記の者が出納責任者選任届（出納責任者異動届）記載のとおり出納責任者を選任（異</t>
    <rPh sb="1" eb="3">
      <t>ジョウキ</t>
    </rPh>
    <rPh sb="4" eb="5">
      <t>シャ</t>
    </rPh>
    <rPh sb="6" eb="8">
      <t>スイトウ</t>
    </rPh>
    <rPh sb="8" eb="11">
      <t>セキニンシャ</t>
    </rPh>
    <rPh sb="11" eb="13">
      <t>センニン</t>
    </rPh>
    <rPh sb="13" eb="14">
      <t>トドケ</t>
    </rPh>
    <rPh sb="15" eb="17">
      <t>スイトウ</t>
    </rPh>
    <rPh sb="17" eb="20">
      <t>セキニンシャ</t>
    </rPh>
    <rPh sb="20" eb="22">
      <t>イドウ</t>
    </rPh>
    <rPh sb="22" eb="23">
      <t>トド</t>
    </rPh>
    <rPh sb="24" eb="26">
      <t>キサイ</t>
    </rPh>
    <rPh sb="30" eb="32">
      <t>スイトウ</t>
    </rPh>
    <rPh sb="32" eb="35">
      <t>セキニンシャ</t>
    </rPh>
    <rPh sb="36" eb="38">
      <t>センニン</t>
    </rPh>
    <rPh sb="39" eb="40">
      <t>イ</t>
    </rPh>
    <phoneticPr fontId="3"/>
  </si>
  <si>
    <t>動）することを承諾します。</t>
  </si>
  <si>
    <t>様式２３</t>
    <rPh sb="0" eb="2">
      <t>ヨウシキ</t>
    </rPh>
    <phoneticPr fontId="3"/>
  </si>
  <si>
    <t>様式２５</t>
    <rPh sb="0" eb="2">
      <t>ヨウシキ</t>
    </rPh>
    <phoneticPr fontId="3"/>
  </si>
  <si>
    <t>候補者届出政党の名称</t>
    <rPh sb="0" eb="3">
      <t>コウホシャ</t>
    </rPh>
    <rPh sb="3" eb="5">
      <t>トドケデ</t>
    </rPh>
    <rPh sb="5" eb="7">
      <t>セイトウ</t>
    </rPh>
    <rPh sb="8" eb="10">
      <t>メイショウ</t>
    </rPh>
    <phoneticPr fontId="3"/>
  </si>
  <si>
    <t>様式２６</t>
    <rPh sb="0" eb="2">
      <t>ヨウシキ</t>
    </rPh>
    <phoneticPr fontId="3"/>
  </si>
  <si>
    <t>のとおり申請します。</t>
    <phoneticPr fontId="3"/>
  </si>
  <si>
    <t>における選挙公報の掲載を受けたいので、下記</t>
    <rPh sb="19" eb="21">
      <t>カキ</t>
    </rPh>
    <phoneticPr fontId="3"/>
  </si>
  <si>
    <t>様式２７</t>
    <rPh sb="0" eb="2">
      <t>ヨウシキ</t>
    </rPh>
    <phoneticPr fontId="3"/>
  </si>
  <si>
    <t>様式２８</t>
    <rPh sb="0" eb="2">
      <t>ヨウシキ</t>
    </rPh>
    <phoneticPr fontId="3"/>
  </si>
  <si>
    <t>様式２９</t>
    <rPh sb="0" eb="2">
      <t>ヨウシキ</t>
    </rPh>
    <phoneticPr fontId="3"/>
  </si>
  <si>
    <t>様式３０</t>
    <rPh sb="0" eb="2">
      <t>ヨウシキ</t>
    </rPh>
    <phoneticPr fontId="3"/>
  </si>
  <si>
    <t>様式３１</t>
    <rPh sb="0" eb="2">
      <t>ヨウシキ</t>
    </rPh>
    <phoneticPr fontId="3"/>
  </si>
  <si>
    <t>政党演説会開催申出書</t>
    <rPh sb="0" eb="2">
      <t>セイトウ</t>
    </rPh>
    <rPh sb="2" eb="4">
      <t>エンゼツ</t>
    </rPh>
    <rPh sb="4" eb="5">
      <t>カイ</t>
    </rPh>
    <rPh sb="5" eb="7">
      <t>カイサイ</t>
    </rPh>
    <rPh sb="7" eb="10">
      <t>モウシデショ</t>
    </rPh>
    <phoneticPr fontId="3"/>
  </si>
  <si>
    <t>候補者届出政党名</t>
    <rPh sb="0" eb="2">
      <t>コウホ</t>
    </rPh>
    <rPh sb="2" eb="3">
      <t>シャ</t>
    </rPh>
    <rPh sb="3" eb="5">
      <t>トドケデ</t>
    </rPh>
    <rPh sb="5" eb="7">
      <t>セイトウ</t>
    </rPh>
    <rPh sb="7" eb="8">
      <t>メイ</t>
    </rPh>
    <phoneticPr fontId="3"/>
  </si>
  <si>
    <t>　公職選挙法第１６３条の規定により、下記の公営施設を使用して政党演説会を開催し</t>
    <rPh sb="30" eb="32">
      <t>セイトウ</t>
    </rPh>
    <phoneticPr fontId="3"/>
  </si>
  <si>
    <t>（備考）</t>
    <rPh sb="1" eb="3">
      <t>ビコウ</t>
    </rPh>
    <phoneticPr fontId="3"/>
  </si>
  <si>
    <t>（候補者届出政党用、県選管提出用）</t>
    <rPh sb="1" eb="2">
      <t>コウ</t>
    </rPh>
    <rPh sb="2" eb="3">
      <t>ホ</t>
    </rPh>
    <rPh sb="3" eb="4">
      <t>シャ</t>
    </rPh>
    <rPh sb="4" eb="6">
      <t>トドケデ</t>
    </rPh>
    <rPh sb="6" eb="8">
      <t>セイトウ</t>
    </rPh>
    <rPh sb="8" eb="9">
      <t>ヨウ</t>
    </rPh>
    <rPh sb="10" eb="11">
      <t>ケン</t>
    </rPh>
    <rPh sb="11" eb="13">
      <t>センカン</t>
    </rPh>
    <rPh sb="13" eb="16">
      <t>テイシュツヨウ</t>
    </rPh>
    <phoneticPr fontId="3"/>
  </si>
  <si>
    <t>（候補者用、設置市町村選管提出用）</t>
    <rPh sb="1" eb="4">
      <t>コウホシャ</t>
    </rPh>
    <rPh sb="4" eb="5">
      <t>ヨウ</t>
    </rPh>
    <rPh sb="6" eb="8">
      <t>セッチ</t>
    </rPh>
    <rPh sb="8" eb="11">
      <t>シチョウソン</t>
    </rPh>
    <rPh sb="11" eb="13">
      <t>センカン</t>
    </rPh>
    <rPh sb="13" eb="16">
      <t>テイシュツヨウ</t>
    </rPh>
    <phoneticPr fontId="3"/>
  </si>
  <si>
    <t>（候補者用、県選管提出用）</t>
    <rPh sb="1" eb="4">
      <t>コウホシャ</t>
    </rPh>
    <rPh sb="4" eb="5">
      <t>ヨウ</t>
    </rPh>
    <rPh sb="6" eb="7">
      <t>ケン</t>
    </rPh>
    <rPh sb="7" eb="9">
      <t>センカン</t>
    </rPh>
    <rPh sb="9" eb="11">
      <t>テイシュツ</t>
    </rPh>
    <rPh sb="11" eb="12">
      <t>ヨウ</t>
    </rPh>
    <phoneticPr fontId="3"/>
  </si>
  <si>
    <t>（候補者届出政党用、設置市町村選管提出用）</t>
    <rPh sb="1" eb="2">
      <t>コウ</t>
    </rPh>
    <rPh sb="2" eb="3">
      <t>ホ</t>
    </rPh>
    <rPh sb="3" eb="4">
      <t>シャ</t>
    </rPh>
    <rPh sb="4" eb="6">
      <t>トドケデ</t>
    </rPh>
    <rPh sb="6" eb="8">
      <t>セイトウ</t>
    </rPh>
    <rPh sb="8" eb="9">
      <t>ヨウ</t>
    </rPh>
    <rPh sb="10" eb="12">
      <t>セッチ</t>
    </rPh>
    <rPh sb="12" eb="15">
      <t>シチョウソン</t>
    </rPh>
    <rPh sb="15" eb="17">
      <t>センカン</t>
    </rPh>
    <rPh sb="17" eb="19">
      <t>テイシュツ</t>
    </rPh>
    <rPh sb="19" eb="20">
      <t>ヨウ</t>
    </rPh>
    <phoneticPr fontId="3"/>
  </si>
  <si>
    <t>（候補者用、設置市町村選管提出用）</t>
    <rPh sb="1" eb="2">
      <t>コウ</t>
    </rPh>
    <rPh sb="2" eb="3">
      <t>ホ</t>
    </rPh>
    <rPh sb="3" eb="4">
      <t>シャ</t>
    </rPh>
    <rPh sb="4" eb="5">
      <t>ヨウ</t>
    </rPh>
    <rPh sb="6" eb="8">
      <t>セッチ</t>
    </rPh>
    <rPh sb="8" eb="11">
      <t>シチョウソン</t>
    </rPh>
    <rPh sb="11" eb="13">
      <t>センカン</t>
    </rPh>
    <rPh sb="13" eb="16">
      <t>テイシュツヨウ</t>
    </rPh>
    <phoneticPr fontId="3"/>
  </si>
  <si>
    <t>（候補者用、県選管提出用）</t>
    <rPh sb="1" eb="2">
      <t>コウ</t>
    </rPh>
    <rPh sb="2" eb="3">
      <t>ホ</t>
    </rPh>
    <rPh sb="3" eb="4">
      <t>シャ</t>
    </rPh>
    <rPh sb="4" eb="5">
      <t>ヨウ</t>
    </rPh>
    <rPh sb="6" eb="7">
      <t>ケン</t>
    </rPh>
    <rPh sb="7" eb="9">
      <t>センカン</t>
    </rPh>
    <rPh sb="9" eb="12">
      <t>テイシュツヨウ</t>
    </rPh>
    <phoneticPr fontId="3"/>
  </si>
  <si>
    <t>（候補者届出政党用、設置市町村選管提出用）</t>
    <rPh sb="1" eb="2">
      <t>コウ</t>
    </rPh>
    <rPh sb="2" eb="3">
      <t>ホ</t>
    </rPh>
    <rPh sb="3" eb="4">
      <t>シャ</t>
    </rPh>
    <rPh sb="4" eb="6">
      <t>トドケデ</t>
    </rPh>
    <rPh sb="6" eb="8">
      <t>セイトウ</t>
    </rPh>
    <rPh sb="8" eb="9">
      <t>ヨウ</t>
    </rPh>
    <rPh sb="10" eb="12">
      <t>セッチ</t>
    </rPh>
    <rPh sb="12" eb="15">
      <t>シチョウソン</t>
    </rPh>
    <rPh sb="15" eb="17">
      <t>センカン</t>
    </rPh>
    <rPh sb="17" eb="20">
      <t>テイシュツヨウ</t>
    </rPh>
    <phoneticPr fontId="3"/>
  </si>
  <si>
    <t>　公職選挙法施行令第１０９条の４第２項の規定により、次の金額の支払を請求します。</t>
    <rPh sb="1" eb="3">
      <t>コウショク</t>
    </rPh>
    <rPh sb="3" eb="6">
      <t>センキョホウ</t>
    </rPh>
    <rPh sb="6" eb="8">
      <t>セコウ</t>
    </rPh>
    <rPh sb="8" eb="9">
      <t>レイ</t>
    </rPh>
    <rPh sb="9" eb="10">
      <t>ダイ</t>
    </rPh>
    <rPh sb="13" eb="14">
      <t>ジョウ</t>
    </rPh>
    <rPh sb="16" eb="17">
      <t>ダイ</t>
    </rPh>
    <rPh sb="18" eb="19">
      <t>コウ</t>
    </rPh>
    <rPh sb="20" eb="22">
      <t>キテイ</t>
    </rPh>
    <rPh sb="26" eb="27">
      <t>ツギ</t>
    </rPh>
    <rPh sb="28" eb="30">
      <t>キンガク</t>
    </rPh>
    <rPh sb="31" eb="33">
      <t>シハライ</t>
    </rPh>
    <rPh sb="34" eb="36">
      <t>セイキュウ</t>
    </rPh>
    <phoneticPr fontId="3"/>
  </si>
  <si>
    <t>　次の自動車燃料代につき、公職選挙法施行令第１０９条の４第２項第２号ロの規定による</t>
    <rPh sb="13" eb="15">
      <t>コウショク</t>
    </rPh>
    <rPh sb="15" eb="18">
      <t>センキョホウ</t>
    </rPh>
    <rPh sb="18" eb="20">
      <t>セコウ</t>
    </rPh>
    <rPh sb="20" eb="21">
      <t>レイ</t>
    </rPh>
    <rPh sb="21" eb="22">
      <t>ダイ</t>
    </rPh>
    <rPh sb="25" eb="26">
      <t>ジョウ</t>
    </rPh>
    <rPh sb="28" eb="29">
      <t>ダイ</t>
    </rPh>
    <rPh sb="30" eb="31">
      <t>コウ</t>
    </rPh>
    <rPh sb="31" eb="32">
      <t>ダイ</t>
    </rPh>
    <rPh sb="33" eb="34">
      <t>ゴウ</t>
    </rPh>
    <rPh sb="36" eb="38">
      <t>キテイ</t>
    </rPh>
    <phoneticPr fontId="3"/>
  </si>
  <si>
    <t>確認を受けたいので申請します。</t>
    <rPh sb="9" eb="11">
      <t>シンセイ</t>
    </rPh>
    <phoneticPr fontId="3"/>
  </si>
  <si>
    <t>通常葉書作成契約届出書</t>
    <rPh sb="0" eb="2">
      <t>ツウジョウ</t>
    </rPh>
    <rPh sb="2" eb="4">
      <t>ハガキ</t>
    </rPh>
    <rPh sb="4" eb="6">
      <t>サクセイ</t>
    </rPh>
    <phoneticPr fontId="3"/>
  </si>
  <si>
    <t>　次のとおり通常葉書の作成契約を締結したので届け出ます。</t>
    <rPh sb="1" eb="2">
      <t>ツギ</t>
    </rPh>
    <rPh sb="6" eb="8">
      <t>ツウジョウ</t>
    </rPh>
    <rPh sb="8" eb="10">
      <t>ハガキ</t>
    </rPh>
    <rPh sb="11" eb="13">
      <t>サクセイ</t>
    </rPh>
    <phoneticPr fontId="3"/>
  </si>
  <si>
    <t>通常葉書作成枚数確認申請書</t>
    <rPh sb="0" eb="2">
      <t>ツウジョウ</t>
    </rPh>
    <rPh sb="2" eb="4">
      <t>ハガキ</t>
    </rPh>
    <rPh sb="4" eb="6">
      <t>サクセイ</t>
    </rPh>
    <rPh sb="6" eb="8">
      <t>マイスウ</t>
    </rPh>
    <rPh sb="8" eb="10">
      <t>カクニン</t>
    </rPh>
    <rPh sb="10" eb="13">
      <t>シンセイショ</t>
    </rPh>
    <phoneticPr fontId="3"/>
  </si>
  <si>
    <t>　次の通常葉書作成枚数につき、公職選挙法施行令第１０９条の７第２項の規定による確認</t>
    <rPh sb="3" eb="5">
      <t>ツウジョウ</t>
    </rPh>
    <rPh sb="5" eb="7">
      <t>ハガキ</t>
    </rPh>
    <rPh sb="15" eb="17">
      <t>コウショク</t>
    </rPh>
    <rPh sb="17" eb="20">
      <t>センキョホウ</t>
    </rPh>
    <rPh sb="20" eb="23">
      <t>セコウレイ</t>
    </rPh>
    <rPh sb="23" eb="24">
      <t>ダイ</t>
    </rPh>
    <rPh sb="27" eb="28">
      <t>ジョウ</t>
    </rPh>
    <rPh sb="30" eb="31">
      <t>ダイ</t>
    </rPh>
    <rPh sb="32" eb="33">
      <t>コウ</t>
    </rPh>
    <rPh sb="34" eb="36">
      <t>キテイ</t>
    </rPh>
    <rPh sb="39" eb="41">
      <t>カクニン</t>
    </rPh>
    <phoneticPr fontId="3"/>
  </si>
  <si>
    <t>を受けたいので申請します。</t>
    <rPh sb="7" eb="9">
      <t>シンセイ</t>
    </rPh>
    <phoneticPr fontId="3"/>
  </si>
  <si>
    <t>　公職選挙法施行令第１０９条の７第２項の規定に基づき、次の通常葉書作成枚数は、公職</t>
    <rPh sb="1" eb="3">
      <t>コウショク</t>
    </rPh>
    <rPh sb="3" eb="6">
      <t>センキョホウ</t>
    </rPh>
    <rPh sb="6" eb="9">
      <t>セコウレイ</t>
    </rPh>
    <rPh sb="9" eb="10">
      <t>ダイ</t>
    </rPh>
    <rPh sb="13" eb="14">
      <t>ジョウ</t>
    </rPh>
    <rPh sb="16" eb="17">
      <t>ダイ</t>
    </rPh>
    <rPh sb="18" eb="19">
      <t>コウ</t>
    </rPh>
    <rPh sb="20" eb="22">
      <t>キテイ</t>
    </rPh>
    <rPh sb="23" eb="24">
      <t>モト</t>
    </rPh>
    <rPh sb="27" eb="28">
      <t>ツギ</t>
    </rPh>
    <rPh sb="29" eb="31">
      <t>ツウジョウ</t>
    </rPh>
    <rPh sb="31" eb="33">
      <t>ハガキ</t>
    </rPh>
    <rPh sb="33" eb="35">
      <t>サクセイ</t>
    </rPh>
    <rPh sb="35" eb="37">
      <t>マイスウ</t>
    </rPh>
    <rPh sb="39" eb="41">
      <t>コウショク</t>
    </rPh>
    <phoneticPr fontId="3"/>
  </si>
  <si>
    <t>選挙法第１４２条第１項に定める枚数の範囲内のものであることを確認する。</t>
    <rPh sb="0" eb="3">
      <t>センキョホウ</t>
    </rPh>
    <rPh sb="3" eb="4">
      <t>ダイ</t>
    </rPh>
    <rPh sb="7" eb="8">
      <t>ジョウ</t>
    </rPh>
    <rPh sb="8" eb="9">
      <t>ダイ</t>
    </rPh>
    <rPh sb="10" eb="11">
      <t>コウ</t>
    </rPh>
    <rPh sb="12" eb="13">
      <t>サダ</t>
    </rPh>
    <rPh sb="15" eb="17">
      <t>マイスウ</t>
    </rPh>
    <rPh sb="18" eb="21">
      <t>ハンイナイ</t>
    </rPh>
    <phoneticPr fontId="3"/>
  </si>
  <si>
    <t>通常葉書作成枚数確認書</t>
    <rPh sb="0" eb="2">
      <t>ツウジョウ</t>
    </rPh>
    <rPh sb="2" eb="4">
      <t>ハガキ</t>
    </rPh>
    <rPh sb="4" eb="6">
      <t>サクセイ</t>
    </rPh>
    <rPh sb="6" eb="8">
      <t>マイスウ</t>
    </rPh>
    <rPh sb="8" eb="11">
      <t>カクニンショ</t>
    </rPh>
    <phoneticPr fontId="3"/>
  </si>
  <si>
    <t>通常葉書作成証明書</t>
    <rPh sb="0" eb="2">
      <t>ツウジョウ</t>
    </rPh>
    <rPh sb="2" eb="4">
      <t>ハガキ</t>
    </rPh>
    <rPh sb="4" eb="6">
      <t>サクセイ</t>
    </rPh>
    <rPh sb="6" eb="9">
      <t>ショウメイショ</t>
    </rPh>
    <phoneticPr fontId="3"/>
  </si>
  <si>
    <t>　次のとおり通常葉書を作成したものであることを証明します。</t>
    <rPh sb="1" eb="2">
      <t>ツギ</t>
    </rPh>
    <rPh sb="6" eb="8">
      <t>ツウジョウ</t>
    </rPh>
    <rPh sb="8" eb="10">
      <t>ハガキ</t>
    </rPh>
    <rPh sb="11" eb="13">
      <t>サクセイ</t>
    </rPh>
    <phoneticPr fontId="3"/>
  </si>
  <si>
    <t>通常葉書作成業者の氏名又は</t>
    <rPh sb="0" eb="2">
      <t>ツウジョウ</t>
    </rPh>
    <rPh sb="2" eb="4">
      <t>ハガキ</t>
    </rPh>
    <rPh sb="4" eb="6">
      <t>サクセイ</t>
    </rPh>
    <rPh sb="6" eb="8">
      <t>ギョウシャ</t>
    </rPh>
    <rPh sb="9" eb="11">
      <t>シメイ</t>
    </rPh>
    <rPh sb="11" eb="12">
      <t>マタ</t>
    </rPh>
    <phoneticPr fontId="3"/>
  </si>
  <si>
    <t>　　　は、青森県に支払を請求することはできません。</t>
    <phoneticPr fontId="3"/>
  </si>
  <si>
    <t xml:space="preserve">      (1) 枚　数</t>
    <phoneticPr fontId="3"/>
  </si>
  <si>
    <t>（通常葉書の作成）</t>
    <rPh sb="1" eb="3">
      <t>ツウジョウ</t>
    </rPh>
    <rPh sb="3" eb="5">
      <t>ハガキ</t>
    </rPh>
    <rPh sb="6" eb="8">
      <t>サクセイ</t>
    </rPh>
    <phoneticPr fontId="3"/>
  </si>
  <si>
    <t>　　別記請求内訳書のとおり</t>
    <rPh sb="2" eb="4">
      <t>ベッキ</t>
    </rPh>
    <rPh sb="4" eb="6">
      <t>セイキュウ</t>
    </rPh>
    <rPh sb="6" eb="9">
      <t>ウチワケショ</t>
    </rPh>
    <phoneticPr fontId="3"/>
  </si>
  <si>
    <t>別記請求内訳書</t>
    <rPh sb="0" eb="2">
      <t>ベッキ</t>
    </rPh>
    <rPh sb="2" eb="4">
      <t>セイキュウ</t>
    </rPh>
    <rPh sb="4" eb="7">
      <t>ウチワケショ</t>
    </rPh>
    <phoneticPr fontId="3"/>
  </si>
  <si>
    <t xml:space="preserve">    ２　 (E)欄には、確認書により確認された作成枚数を記載してください。</t>
    <phoneticPr fontId="3"/>
  </si>
  <si>
    <t>　　３　 (G)欄には、(A)欄と(D)欄とを比較して少ない方の額を記載してください。</t>
    <phoneticPr fontId="3"/>
  </si>
  <si>
    <t xml:space="preserve">    ４　 (H)欄には、(B)欄と(E)欄とを比較して少ない方の枚数を記載してください。</t>
    <phoneticPr fontId="3"/>
  </si>
  <si>
    <t xml:space="preserve">    ５　候補者が供託物を没収された場合には、青森県に支払を請求することはできません。</t>
    <phoneticPr fontId="3"/>
  </si>
  <si>
    <t>様式３３</t>
    <rPh sb="0" eb="2">
      <t>ヨウシキ</t>
    </rPh>
    <phoneticPr fontId="3"/>
  </si>
  <si>
    <t>様式３４</t>
    <rPh sb="0" eb="2">
      <t>ヨウシキ</t>
    </rPh>
    <phoneticPr fontId="3"/>
  </si>
  <si>
    <t>　次のポスター作成枚数につき、公職選挙法施行令第１１０条の４第２項の規定による確認</t>
    <rPh sb="15" eb="17">
      <t>コウショク</t>
    </rPh>
    <rPh sb="17" eb="20">
      <t>センキョホウ</t>
    </rPh>
    <rPh sb="20" eb="23">
      <t>セコウレイ</t>
    </rPh>
    <rPh sb="23" eb="24">
      <t>ダイ</t>
    </rPh>
    <rPh sb="27" eb="28">
      <t>ジョウ</t>
    </rPh>
    <rPh sb="30" eb="31">
      <t>ダイ</t>
    </rPh>
    <rPh sb="32" eb="33">
      <t>コウ</t>
    </rPh>
    <rPh sb="34" eb="36">
      <t>キテイ</t>
    </rPh>
    <rPh sb="39" eb="41">
      <t>カクニン</t>
    </rPh>
    <phoneticPr fontId="3"/>
  </si>
  <si>
    <t>様式３５</t>
    <rPh sb="0" eb="2">
      <t>ヨウシキ</t>
    </rPh>
    <phoneticPr fontId="3"/>
  </si>
  <si>
    <t>に定める枚数の範囲内のものであることを確認する。</t>
    <rPh sb="4" eb="6">
      <t>マイスウ</t>
    </rPh>
    <rPh sb="7" eb="10">
      <t>ハンイナイ</t>
    </rPh>
    <phoneticPr fontId="3"/>
  </si>
  <si>
    <t>様式３６</t>
    <rPh sb="0" eb="2">
      <t>ヨウシキ</t>
    </rPh>
    <phoneticPr fontId="3"/>
  </si>
  <si>
    <t>ポスター掲示場数</t>
    <phoneticPr fontId="3"/>
  </si>
  <si>
    <t>＝単価</t>
    <phoneticPr fontId="3"/>
  </si>
  <si>
    <t>様式３７</t>
    <rPh sb="0" eb="2">
      <t>ヨウシキ</t>
    </rPh>
    <phoneticPr fontId="3"/>
  </si>
  <si>
    <t>選挙区におけるポスター掲示場数</t>
    <rPh sb="0" eb="3">
      <t>センキョク</t>
    </rPh>
    <rPh sb="11" eb="13">
      <t>ケイジ</t>
    </rPh>
    <rPh sb="13" eb="14">
      <t>ジョウ</t>
    </rPh>
    <rPh sb="14" eb="15">
      <t>スウ</t>
    </rPh>
    <phoneticPr fontId="3"/>
  </si>
  <si>
    <t xml:space="preserve">    ７　候補者が供託物を没収された場合には、青森県に支払を請求することはできません。</t>
    <phoneticPr fontId="3"/>
  </si>
  <si>
    <t>備考１　この請求書は、候補者から受領したポスター作成枚数確認書及びポスター作成証明書とと</t>
    <rPh sb="24" eb="26">
      <t>サクセイ</t>
    </rPh>
    <rPh sb="37" eb="39">
      <t>サクセイ</t>
    </rPh>
    <rPh sb="39" eb="41">
      <t>ショウメイ</t>
    </rPh>
    <rPh sb="41" eb="42">
      <t>ショ</t>
    </rPh>
    <phoneticPr fontId="3"/>
  </si>
  <si>
    <t>　　２　「選挙区におけるポスター掲示場数」の欄には、ポスター作成証明書の「ポスター掲示場</t>
    <rPh sb="5" eb="8">
      <t>センキョク</t>
    </rPh>
    <rPh sb="16" eb="19">
      <t>ケイジジョウ</t>
    </rPh>
    <rPh sb="19" eb="20">
      <t>カズ</t>
    </rPh>
    <rPh sb="22" eb="23">
      <t>ラン</t>
    </rPh>
    <rPh sb="30" eb="32">
      <t>サクセイ</t>
    </rPh>
    <rPh sb="32" eb="35">
      <t>ショウメイショ</t>
    </rPh>
    <rPh sb="41" eb="44">
      <t>ケイジジョウ</t>
    </rPh>
    <phoneticPr fontId="3"/>
  </si>
  <si>
    <t>　　　もに選挙の期日後速やかに提出してください。</t>
    <phoneticPr fontId="3"/>
  </si>
  <si>
    <t>　　　数」欄に記載されたポスター掲示場数を記載してください。</t>
    <rPh sb="3" eb="4">
      <t>スウ</t>
    </rPh>
    <rPh sb="5" eb="6">
      <t>ラン</t>
    </rPh>
    <rPh sb="7" eb="9">
      <t>キサイ</t>
    </rPh>
    <rPh sb="16" eb="19">
      <t>ケイジジョウ</t>
    </rPh>
    <rPh sb="19" eb="20">
      <t>スウ</t>
    </rPh>
    <rPh sb="21" eb="23">
      <t>キサイ</t>
    </rPh>
    <phoneticPr fontId="3"/>
  </si>
  <si>
    <t xml:space="preserve">    ４　(E)欄には、確認書により確認された作成枚数を記載してください。</t>
    <phoneticPr fontId="3"/>
  </si>
  <si>
    <t>　　５　(G)欄には、(A)欄と(D)欄とを比較して少ない方の額を記載してください。</t>
    <phoneticPr fontId="3"/>
  </si>
  <si>
    <t xml:space="preserve"> 　 ６　(H)欄には、(B)欄と(E)欄とを比較して少ない方の枚数を記載してください。</t>
    <phoneticPr fontId="3"/>
  </si>
  <si>
    <t>ポスター掲示場数</t>
    <rPh sb="4" eb="7">
      <t>ケイジジョウ</t>
    </rPh>
    <rPh sb="7" eb="8">
      <t>スウ</t>
    </rPh>
    <phoneticPr fontId="3"/>
  </si>
  <si>
    <t>（１円未満の端数は切上げ）</t>
    <rPh sb="2" eb="3">
      <t>エン</t>
    </rPh>
    <rPh sb="3" eb="5">
      <t>ミマン</t>
    </rPh>
    <rPh sb="6" eb="8">
      <t>ハスウ</t>
    </rPh>
    <rPh sb="9" eb="11">
      <t>キリア</t>
    </rPh>
    <phoneticPr fontId="3"/>
  </si>
  <si>
    <t>　次のビラ作成枚数につき、公職選挙法施行令第１０９条の８において準用する第１０９条</t>
    <rPh sb="13" eb="15">
      <t>コウショク</t>
    </rPh>
    <rPh sb="15" eb="18">
      <t>センキョホウ</t>
    </rPh>
    <rPh sb="18" eb="21">
      <t>セコウレイ</t>
    </rPh>
    <rPh sb="21" eb="22">
      <t>ダイ</t>
    </rPh>
    <rPh sb="25" eb="26">
      <t>ジョウ</t>
    </rPh>
    <rPh sb="32" eb="34">
      <t>ジュンヨウ</t>
    </rPh>
    <rPh sb="36" eb="37">
      <t>ダイ</t>
    </rPh>
    <rPh sb="40" eb="41">
      <t>ジョウ</t>
    </rPh>
    <phoneticPr fontId="3"/>
  </si>
  <si>
    <t>の７第２項の規定による確認を受けたいので申請します。</t>
    <rPh sb="2" eb="3">
      <t>ダイ</t>
    </rPh>
    <rPh sb="4" eb="5">
      <t>コウ</t>
    </rPh>
    <rPh sb="20" eb="22">
      <t>シンセイ</t>
    </rPh>
    <phoneticPr fontId="3"/>
  </si>
  <si>
    <t>　公職選挙法施行令第１０９条の８において準用する第１０９条の７第２項の規定に基づき</t>
    <rPh sb="1" eb="3">
      <t>コウショク</t>
    </rPh>
    <rPh sb="3" eb="6">
      <t>センキョホウ</t>
    </rPh>
    <rPh sb="6" eb="9">
      <t>セコウレイ</t>
    </rPh>
    <rPh sb="9" eb="10">
      <t>ダイ</t>
    </rPh>
    <rPh sb="13" eb="14">
      <t>ジョウ</t>
    </rPh>
    <rPh sb="20" eb="22">
      <t>ジュンヨウ</t>
    </rPh>
    <rPh sb="24" eb="25">
      <t>ダイ</t>
    </rPh>
    <rPh sb="28" eb="29">
      <t>ジョウ</t>
    </rPh>
    <rPh sb="31" eb="32">
      <t>ダイ</t>
    </rPh>
    <rPh sb="33" eb="34">
      <t>コウ</t>
    </rPh>
    <rPh sb="35" eb="37">
      <t>キテイ</t>
    </rPh>
    <rPh sb="38" eb="39">
      <t>モト</t>
    </rPh>
    <phoneticPr fontId="3"/>
  </si>
  <si>
    <t>次のビラ作成枚数は、公職選挙法第１４２条第１項に定める枚数の範囲内のものであること</t>
    <rPh sb="4" eb="6">
      <t>サクセイ</t>
    </rPh>
    <rPh sb="6" eb="8">
      <t>マイスウ</t>
    </rPh>
    <rPh sb="10" eb="12">
      <t>コウショク</t>
    </rPh>
    <rPh sb="12" eb="15">
      <t>センキョホウ</t>
    </rPh>
    <rPh sb="15" eb="16">
      <t>ダイ</t>
    </rPh>
    <rPh sb="19" eb="20">
      <t>ジョウ</t>
    </rPh>
    <rPh sb="20" eb="21">
      <t>ダイ</t>
    </rPh>
    <rPh sb="22" eb="23">
      <t>コウ</t>
    </rPh>
    <rPh sb="27" eb="28">
      <t>マイ</t>
    </rPh>
    <phoneticPr fontId="3"/>
  </si>
  <si>
    <t>を確認する。</t>
    <phoneticPr fontId="3"/>
  </si>
  <si>
    <t>　公職選挙法施行令第１０９条の７第２項の規定により、次の金額の支払を請求します。</t>
    <rPh sb="1" eb="3">
      <t>コウショク</t>
    </rPh>
    <rPh sb="3" eb="6">
      <t>センキョホウ</t>
    </rPh>
    <rPh sb="6" eb="9">
      <t>セコウレイ</t>
    </rPh>
    <rPh sb="9" eb="10">
      <t>ダイ</t>
    </rPh>
    <rPh sb="13" eb="14">
      <t>ジョウ</t>
    </rPh>
    <rPh sb="16" eb="17">
      <t>ダイ</t>
    </rPh>
    <rPh sb="18" eb="19">
      <t>コウ</t>
    </rPh>
    <rPh sb="20" eb="22">
      <t>キテイ</t>
    </rPh>
    <rPh sb="26" eb="27">
      <t>ツギ</t>
    </rPh>
    <rPh sb="28" eb="30">
      <t>キンガク</t>
    </rPh>
    <rPh sb="31" eb="33">
      <t>シハライ</t>
    </rPh>
    <rPh sb="34" eb="36">
      <t>セイキュウ</t>
    </rPh>
    <phoneticPr fontId="3"/>
  </si>
  <si>
    <t xml:space="preserve">    ６　(H)欄には、(B)欄と(E)欄とを比較して少ない方の枚数を記載してください。</t>
    <phoneticPr fontId="3"/>
  </si>
  <si>
    <t>　　４　(E)欄には、確認書により確認された作成枚数を記載してください。</t>
    <phoneticPr fontId="3"/>
  </si>
  <si>
    <t>　　３　(D)欄には、次により算出した額を記載してください。</t>
    <rPh sb="7" eb="8">
      <t>ラン</t>
    </rPh>
    <rPh sb="11" eb="12">
      <t>ツギ</t>
    </rPh>
    <rPh sb="15" eb="17">
      <t>サンシュツ</t>
    </rPh>
    <rPh sb="19" eb="20">
      <t>ガク</t>
    </rPh>
    <rPh sb="21" eb="23">
      <t>キサイ</t>
    </rPh>
    <phoneticPr fontId="3"/>
  </si>
  <si>
    <t>　　 (2)　確認書により確認された作成枚数が50,000枚を超える場合</t>
    <rPh sb="7" eb="10">
      <t>カクニンショ</t>
    </rPh>
    <rPh sb="13" eb="15">
      <t>カクニン</t>
    </rPh>
    <rPh sb="18" eb="20">
      <t>サクセイ</t>
    </rPh>
    <rPh sb="20" eb="22">
      <t>マイスウ</t>
    </rPh>
    <rPh sb="29" eb="30">
      <t>マイ</t>
    </rPh>
    <rPh sb="31" eb="32">
      <t>コ</t>
    </rPh>
    <rPh sb="34" eb="36">
      <t>バアイ</t>
    </rPh>
    <phoneticPr fontId="3"/>
  </si>
  <si>
    <t>選挙事務所用立札・看板作成契約届出書</t>
    <rPh sb="0" eb="2">
      <t>センキョ</t>
    </rPh>
    <rPh sb="2" eb="4">
      <t>ジム</t>
    </rPh>
    <rPh sb="4" eb="6">
      <t>ショヨウ</t>
    </rPh>
    <rPh sb="6" eb="8">
      <t>タテフダ</t>
    </rPh>
    <rPh sb="9" eb="11">
      <t>カンバン</t>
    </rPh>
    <rPh sb="11" eb="13">
      <t>サクセイ</t>
    </rPh>
    <phoneticPr fontId="3"/>
  </si>
  <si>
    <t>　次のとおり選挙事務所用立札・看板の作成契約を締結したので届け出ます。</t>
    <rPh sb="1" eb="2">
      <t>ツギ</t>
    </rPh>
    <rPh sb="6" eb="8">
      <t>センキョ</t>
    </rPh>
    <rPh sb="8" eb="10">
      <t>ジム</t>
    </rPh>
    <rPh sb="10" eb="11">
      <t>ショ</t>
    </rPh>
    <rPh sb="11" eb="12">
      <t>ヨウ</t>
    </rPh>
    <rPh sb="12" eb="14">
      <t>タテフダ</t>
    </rPh>
    <rPh sb="15" eb="17">
      <t>カンバン</t>
    </rPh>
    <rPh sb="18" eb="20">
      <t>サクセイ</t>
    </rPh>
    <phoneticPr fontId="3"/>
  </si>
  <si>
    <t>　次の選挙事務所用立札・看板作成数につき、公職選挙法施行令第１１０条の２第２項の規</t>
    <rPh sb="3" eb="5">
      <t>センキョ</t>
    </rPh>
    <rPh sb="5" eb="7">
      <t>ジム</t>
    </rPh>
    <rPh sb="7" eb="8">
      <t>ショ</t>
    </rPh>
    <rPh sb="8" eb="9">
      <t>ヨウ</t>
    </rPh>
    <rPh sb="9" eb="11">
      <t>タテフダ</t>
    </rPh>
    <rPh sb="12" eb="14">
      <t>カンバン</t>
    </rPh>
    <rPh sb="21" eb="23">
      <t>コウショク</t>
    </rPh>
    <rPh sb="23" eb="26">
      <t>センキョホウ</t>
    </rPh>
    <rPh sb="26" eb="29">
      <t>セコウレイ</t>
    </rPh>
    <rPh sb="29" eb="30">
      <t>ダイ</t>
    </rPh>
    <rPh sb="33" eb="34">
      <t>ジョウ</t>
    </rPh>
    <rPh sb="36" eb="37">
      <t>ダイ</t>
    </rPh>
    <rPh sb="38" eb="39">
      <t>コウ</t>
    </rPh>
    <rPh sb="40" eb="41">
      <t>キ</t>
    </rPh>
    <phoneticPr fontId="3"/>
  </si>
  <si>
    <t>定による確認を受けたいので申請します。</t>
    <rPh sb="13" eb="15">
      <t>シンセイ</t>
    </rPh>
    <phoneticPr fontId="3"/>
  </si>
  <si>
    <t>３　確認申請数</t>
    <rPh sb="2" eb="4">
      <t>カクニン</t>
    </rPh>
    <rPh sb="4" eb="6">
      <t>シンセイ</t>
    </rPh>
    <rPh sb="6" eb="7">
      <t>スウ</t>
    </rPh>
    <phoneticPr fontId="3"/>
  </si>
  <si>
    <t>作成数</t>
    <rPh sb="0" eb="2">
      <t>サクセイ</t>
    </rPh>
    <rPh sb="2" eb="3">
      <t>スウ</t>
    </rPh>
    <phoneticPr fontId="3"/>
  </si>
  <si>
    <t>左のうち確認済又は確認申請数</t>
    <rPh sb="0" eb="1">
      <t>ヒダリ</t>
    </rPh>
    <rPh sb="4" eb="6">
      <t>カクニン</t>
    </rPh>
    <rPh sb="6" eb="7">
      <t>ズ</t>
    </rPh>
    <rPh sb="7" eb="8">
      <t>マタ</t>
    </rPh>
    <rPh sb="9" eb="11">
      <t>カクニン</t>
    </rPh>
    <rPh sb="11" eb="13">
      <t>シンセイ</t>
    </rPh>
    <rPh sb="13" eb="14">
      <t>スウ</t>
    </rPh>
    <phoneticPr fontId="3"/>
  </si>
  <si>
    <t>前回までの累積数（Ａ）</t>
    <rPh sb="0" eb="2">
      <t>ゼンカイ</t>
    </rPh>
    <rPh sb="5" eb="7">
      <t>ルイセキ</t>
    </rPh>
    <rPh sb="7" eb="8">
      <t>スウ</t>
    </rPh>
    <phoneticPr fontId="3"/>
  </si>
  <si>
    <t>今回の数（Ｂ）</t>
    <rPh sb="0" eb="2">
      <t>コンカイ</t>
    </rPh>
    <rPh sb="3" eb="4">
      <t>カズ</t>
    </rPh>
    <rPh sb="4" eb="5">
      <t>キンガク</t>
    </rPh>
    <phoneticPr fontId="3"/>
  </si>
  <si>
    <t>計（Ａ）＋（Ｂ）</t>
    <rPh sb="0" eb="1">
      <t>ケイ</t>
    </rPh>
    <phoneticPr fontId="3"/>
  </si>
  <si>
    <t>選挙事務所用立札・看板作成数確認書</t>
    <rPh sb="0" eb="2">
      <t>センキョ</t>
    </rPh>
    <rPh sb="2" eb="4">
      <t>ジム</t>
    </rPh>
    <rPh sb="4" eb="5">
      <t>ショ</t>
    </rPh>
    <rPh sb="5" eb="6">
      <t>ヨウ</t>
    </rPh>
    <rPh sb="6" eb="8">
      <t>タテフダ</t>
    </rPh>
    <rPh sb="9" eb="11">
      <t>カンバン</t>
    </rPh>
    <rPh sb="11" eb="13">
      <t>サクセイ</t>
    </rPh>
    <rPh sb="13" eb="14">
      <t>スウ</t>
    </rPh>
    <rPh sb="14" eb="17">
      <t>カクニンショ</t>
    </rPh>
    <phoneticPr fontId="3"/>
  </si>
  <si>
    <t>　公職選挙法施行令第１１０条の２第２項の規定に基づき、次の選挙事務所用立札・看板作</t>
    <rPh sb="1" eb="3">
      <t>コウショク</t>
    </rPh>
    <rPh sb="3" eb="6">
      <t>センキョホウ</t>
    </rPh>
    <rPh sb="6" eb="9">
      <t>セコウレイ</t>
    </rPh>
    <rPh sb="9" eb="10">
      <t>ダイ</t>
    </rPh>
    <rPh sb="13" eb="14">
      <t>ジョウ</t>
    </rPh>
    <rPh sb="16" eb="17">
      <t>ダイ</t>
    </rPh>
    <rPh sb="18" eb="19">
      <t>コウ</t>
    </rPh>
    <rPh sb="20" eb="22">
      <t>キテイ</t>
    </rPh>
    <rPh sb="23" eb="24">
      <t>モト</t>
    </rPh>
    <rPh sb="27" eb="28">
      <t>ツギ</t>
    </rPh>
    <rPh sb="29" eb="31">
      <t>センキョ</t>
    </rPh>
    <rPh sb="31" eb="33">
      <t>ジム</t>
    </rPh>
    <rPh sb="33" eb="34">
      <t>ショ</t>
    </rPh>
    <rPh sb="34" eb="35">
      <t>ヨウ</t>
    </rPh>
    <rPh sb="35" eb="37">
      <t>タテフダ</t>
    </rPh>
    <rPh sb="38" eb="40">
      <t>カンバン</t>
    </rPh>
    <rPh sb="40" eb="41">
      <t>サク</t>
    </rPh>
    <phoneticPr fontId="3"/>
  </si>
  <si>
    <t>成数は、同項に定める数の範囲内のものであることを確認する。</t>
    <rPh sb="0" eb="1">
      <t>ナリ</t>
    </rPh>
    <rPh sb="1" eb="2">
      <t>スウ</t>
    </rPh>
    <rPh sb="4" eb="5">
      <t>ドウ</t>
    </rPh>
    <rPh sb="5" eb="6">
      <t>コウ</t>
    </rPh>
    <rPh sb="24" eb="26">
      <t>カクニン</t>
    </rPh>
    <phoneticPr fontId="3"/>
  </si>
  <si>
    <t>選挙事務所用立札・看板作成証明書</t>
    <rPh sb="0" eb="2">
      <t>センキョ</t>
    </rPh>
    <rPh sb="2" eb="4">
      <t>ジム</t>
    </rPh>
    <rPh sb="4" eb="5">
      <t>ショ</t>
    </rPh>
    <rPh sb="5" eb="6">
      <t>ヨウ</t>
    </rPh>
    <rPh sb="6" eb="8">
      <t>タテフダ</t>
    </rPh>
    <rPh sb="9" eb="11">
      <t>カンバン</t>
    </rPh>
    <rPh sb="11" eb="13">
      <t>サクセイ</t>
    </rPh>
    <rPh sb="13" eb="16">
      <t>ショウメイショ</t>
    </rPh>
    <phoneticPr fontId="3"/>
  </si>
  <si>
    <t>　次のとおり選挙事務所用立札・看板を作成したものであることを証明します。</t>
    <rPh sb="1" eb="2">
      <t>ツギ</t>
    </rPh>
    <rPh sb="6" eb="8">
      <t>センキョ</t>
    </rPh>
    <rPh sb="8" eb="10">
      <t>ジム</t>
    </rPh>
    <rPh sb="10" eb="11">
      <t>ショ</t>
    </rPh>
    <rPh sb="11" eb="12">
      <t>ヨウ</t>
    </rPh>
    <rPh sb="12" eb="14">
      <t>タテフダ</t>
    </rPh>
    <rPh sb="15" eb="17">
      <t>カンバン</t>
    </rPh>
    <rPh sb="18" eb="20">
      <t>サクセイ</t>
    </rPh>
    <phoneticPr fontId="3"/>
  </si>
  <si>
    <t>立札・看板作成業者の氏名又</t>
    <rPh sb="0" eb="2">
      <t>タテフダ</t>
    </rPh>
    <rPh sb="3" eb="5">
      <t>カンバン</t>
    </rPh>
    <rPh sb="5" eb="7">
      <t>サクセイ</t>
    </rPh>
    <rPh sb="7" eb="9">
      <t>ギョウシャ</t>
    </rPh>
    <rPh sb="10" eb="12">
      <t>シメイ</t>
    </rPh>
    <rPh sb="12" eb="13">
      <t>マタ</t>
    </rPh>
    <phoneticPr fontId="3"/>
  </si>
  <si>
    <t>は名称及び住所並びに法人に</t>
    <rPh sb="2" eb="3">
      <t>ショウ</t>
    </rPh>
    <rPh sb="3" eb="4">
      <t>オヨ</t>
    </rPh>
    <rPh sb="5" eb="7">
      <t>ジュウショ</t>
    </rPh>
    <rPh sb="7" eb="8">
      <t>ナラ</t>
    </rPh>
    <rPh sb="10" eb="12">
      <t>ホウジン</t>
    </rPh>
    <phoneticPr fontId="3"/>
  </si>
  <si>
    <t>あっては代表者の氏名　　　　</t>
    <rPh sb="4" eb="7">
      <t>ダイヒョウシャ</t>
    </rPh>
    <rPh sb="8" eb="10">
      <t>シメイ</t>
    </rPh>
    <phoneticPr fontId="3"/>
  </si>
  <si>
    <t xml:space="preserve">      (1) 数　　　３</t>
    <phoneticPr fontId="3"/>
  </si>
  <si>
    <t>（選挙事務所用立札・看板の作成）</t>
    <rPh sb="1" eb="3">
      <t>センキョ</t>
    </rPh>
    <rPh sb="3" eb="5">
      <t>ジム</t>
    </rPh>
    <rPh sb="5" eb="6">
      <t>ショ</t>
    </rPh>
    <rPh sb="6" eb="7">
      <t>ヨウ</t>
    </rPh>
    <rPh sb="7" eb="9">
      <t>タテフダ</t>
    </rPh>
    <rPh sb="10" eb="12">
      <t>カンバン</t>
    </rPh>
    <rPh sb="13" eb="15">
      <t>サクセイ</t>
    </rPh>
    <phoneticPr fontId="3"/>
  </si>
  <si>
    <t>　公職選挙法施行令第１１０条の２第２項の規定により、次の金額の支払を請求します。</t>
    <rPh sb="1" eb="3">
      <t>コウショク</t>
    </rPh>
    <rPh sb="3" eb="6">
      <t>センキョホウ</t>
    </rPh>
    <rPh sb="6" eb="9">
      <t>セコウレイ</t>
    </rPh>
    <rPh sb="9" eb="10">
      <t>ダイ</t>
    </rPh>
    <rPh sb="13" eb="14">
      <t>ジョウ</t>
    </rPh>
    <rPh sb="16" eb="17">
      <t>ダイ</t>
    </rPh>
    <rPh sb="18" eb="19">
      <t>コウ</t>
    </rPh>
    <rPh sb="20" eb="22">
      <t>キテイ</t>
    </rPh>
    <rPh sb="26" eb="27">
      <t>ツギ</t>
    </rPh>
    <rPh sb="28" eb="30">
      <t>キンガク</t>
    </rPh>
    <rPh sb="31" eb="33">
      <t>シハライ</t>
    </rPh>
    <rPh sb="34" eb="36">
      <t>セイキュウ</t>
    </rPh>
    <phoneticPr fontId="3"/>
  </si>
  <si>
    <t>数</t>
    <rPh sb="0" eb="1">
      <t>スウ</t>
    </rPh>
    <phoneticPr fontId="3"/>
  </si>
  <si>
    <t xml:space="preserve">    ２　 (E)欄には、確認書により確認された作成数を記載してください。</t>
    <phoneticPr fontId="3"/>
  </si>
  <si>
    <t xml:space="preserve">    ４　 (H)欄には、(B)欄と(E)欄とを比較して少ない方の数を記載してください。</t>
    <phoneticPr fontId="3"/>
  </si>
  <si>
    <t>自動車等取付用立札・看板作成契約届出書</t>
    <rPh sb="0" eb="4">
      <t>ジドウシャトウ</t>
    </rPh>
    <rPh sb="4" eb="6">
      <t>トリツケ</t>
    </rPh>
    <rPh sb="6" eb="7">
      <t>ヨウ</t>
    </rPh>
    <rPh sb="7" eb="9">
      <t>タテフダ</t>
    </rPh>
    <rPh sb="10" eb="12">
      <t>カンバン</t>
    </rPh>
    <rPh sb="12" eb="14">
      <t>サクセイ</t>
    </rPh>
    <phoneticPr fontId="3"/>
  </si>
  <si>
    <t>　次のとおり自動車等取付用立札・看板の作成契約を締結したので届け出ます。</t>
    <rPh sb="1" eb="2">
      <t>ツギ</t>
    </rPh>
    <rPh sb="6" eb="10">
      <t>ジドウシャトウ</t>
    </rPh>
    <rPh sb="10" eb="12">
      <t>トリツケ</t>
    </rPh>
    <rPh sb="12" eb="13">
      <t>ヨウ</t>
    </rPh>
    <rPh sb="13" eb="15">
      <t>タテフダ</t>
    </rPh>
    <rPh sb="16" eb="18">
      <t>カンバン</t>
    </rPh>
    <rPh sb="19" eb="21">
      <t>サクセイ</t>
    </rPh>
    <phoneticPr fontId="3"/>
  </si>
  <si>
    <t>選挙事務所用立札・看板作成数確認申請書</t>
    <rPh sb="0" eb="2">
      <t>センキョ</t>
    </rPh>
    <rPh sb="2" eb="4">
      <t>ジム</t>
    </rPh>
    <rPh sb="4" eb="5">
      <t>ショ</t>
    </rPh>
    <rPh sb="5" eb="6">
      <t>ヨウ</t>
    </rPh>
    <rPh sb="6" eb="8">
      <t>タテフダ</t>
    </rPh>
    <rPh sb="9" eb="11">
      <t>カンバン</t>
    </rPh>
    <rPh sb="11" eb="13">
      <t>サクセイ</t>
    </rPh>
    <rPh sb="13" eb="14">
      <t>スウ</t>
    </rPh>
    <rPh sb="14" eb="16">
      <t>カクニン</t>
    </rPh>
    <rPh sb="16" eb="19">
      <t>シンセイショ</t>
    </rPh>
    <phoneticPr fontId="3"/>
  </si>
  <si>
    <t>自動車等取付用立札・看板作成数確認申請書</t>
    <rPh sb="0" eb="4">
      <t>ジドウシャトウ</t>
    </rPh>
    <rPh sb="4" eb="6">
      <t>トリツケ</t>
    </rPh>
    <rPh sb="6" eb="7">
      <t>ヨウ</t>
    </rPh>
    <rPh sb="7" eb="9">
      <t>タテフダ</t>
    </rPh>
    <rPh sb="10" eb="12">
      <t>カンバン</t>
    </rPh>
    <rPh sb="12" eb="14">
      <t>サクセイ</t>
    </rPh>
    <rPh sb="14" eb="15">
      <t>スウ</t>
    </rPh>
    <rPh sb="15" eb="17">
      <t>カクニン</t>
    </rPh>
    <rPh sb="17" eb="20">
      <t>シンセイショ</t>
    </rPh>
    <phoneticPr fontId="3"/>
  </si>
  <si>
    <t>　次の自動車等取付用立札・看板作成数につき、公職選挙法施行令第１１０条の３において</t>
    <rPh sb="3" eb="7">
      <t>ジドウシャトウ</t>
    </rPh>
    <rPh sb="7" eb="9">
      <t>トリツケ</t>
    </rPh>
    <rPh sb="9" eb="10">
      <t>ヨウ</t>
    </rPh>
    <rPh sb="10" eb="12">
      <t>タテフダ</t>
    </rPh>
    <rPh sb="13" eb="15">
      <t>カンバン</t>
    </rPh>
    <rPh sb="22" eb="24">
      <t>コウショク</t>
    </rPh>
    <rPh sb="24" eb="27">
      <t>センキョホウ</t>
    </rPh>
    <rPh sb="27" eb="30">
      <t>セコウレイ</t>
    </rPh>
    <rPh sb="30" eb="31">
      <t>ダイ</t>
    </rPh>
    <rPh sb="34" eb="35">
      <t>ジョウ</t>
    </rPh>
    <phoneticPr fontId="3"/>
  </si>
  <si>
    <t>準用する第１１０条の２第２項の規定による確認を受けたいので申請します。</t>
    <rPh sb="0" eb="2">
      <t>ジュンヨウ</t>
    </rPh>
    <rPh sb="4" eb="5">
      <t>ダイ</t>
    </rPh>
    <rPh sb="8" eb="9">
      <t>ジョウ</t>
    </rPh>
    <rPh sb="11" eb="12">
      <t>ダイ</t>
    </rPh>
    <rPh sb="13" eb="14">
      <t>コウ</t>
    </rPh>
    <rPh sb="15" eb="17">
      <t>キテイ</t>
    </rPh>
    <rPh sb="29" eb="31">
      <t>シンセイ</t>
    </rPh>
    <phoneticPr fontId="3"/>
  </si>
  <si>
    <t>自動車等取付用立札・看板作成数確認書</t>
    <rPh sb="0" eb="4">
      <t>ジドウシャトウ</t>
    </rPh>
    <rPh sb="4" eb="6">
      <t>トリツケ</t>
    </rPh>
    <rPh sb="6" eb="7">
      <t>ヨウ</t>
    </rPh>
    <rPh sb="7" eb="9">
      <t>タテフダ</t>
    </rPh>
    <rPh sb="10" eb="12">
      <t>カンバン</t>
    </rPh>
    <rPh sb="12" eb="14">
      <t>サクセイ</t>
    </rPh>
    <rPh sb="14" eb="15">
      <t>スウ</t>
    </rPh>
    <rPh sb="15" eb="18">
      <t>カクニンショ</t>
    </rPh>
    <phoneticPr fontId="3"/>
  </si>
  <si>
    <t>　公職選挙法施行令第１１０条の３において準用する第１１０条の２第２項の規定に基づき、</t>
    <rPh sb="1" eb="3">
      <t>コウショク</t>
    </rPh>
    <rPh sb="3" eb="6">
      <t>センキョホウ</t>
    </rPh>
    <rPh sb="6" eb="9">
      <t>セコウレイ</t>
    </rPh>
    <rPh sb="9" eb="10">
      <t>ダイ</t>
    </rPh>
    <rPh sb="13" eb="14">
      <t>ジョウ</t>
    </rPh>
    <rPh sb="20" eb="22">
      <t>ジュンヨウ</t>
    </rPh>
    <rPh sb="24" eb="25">
      <t>ダイ</t>
    </rPh>
    <rPh sb="28" eb="29">
      <t>ジョウ</t>
    </rPh>
    <rPh sb="31" eb="32">
      <t>ダイ</t>
    </rPh>
    <rPh sb="33" eb="34">
      <t>コウ</t>
    </rPh>
    <rPh sb="35" eb="37">
      <t>キテイ</t>
    </rPh>
    <rPh sb="38" eb="39">
      <t>モト</t>
    </rPh>
    <phoneticPr fontId="3"/>
  </si>
  <si>
    <t>次の自動車等取付用立札・看板作成数は、同項に定める数の範囲内のものであることを確認</t>
    <rPh sb="2" eb="6">
      <t>ジドウシャトウ</t>
    </rPh>
    <rPh sb="6" eb="8">
      <t>トリツケ</t>
    </rPh>
    <rPh sb="15" eb="16">
      <t>ナリ</t>
    </rPh>
    <rPh sb="16" eb="17">
      <t>スウ</t>
    </rPh>
    <rPh sb="19" eb="20">
      <t>ドウ</t>
    </rPh>
    <rPh sb="20" eb="21">
      <t>コウ</t>
    </rPh>
    <rPh sb="39" eb="41">
      <t>カクニン</t>
    </rPh>
    <phoneticPr fontId="3"/>
  </si>
  <si>
    <t>する。</t>
    <phoneticPr fontId="3"/>
  </si>
  <si>
    <t>自動車等取付用立札・看板作成証明書</t>
    <rPh sb="0" eb="4">
      <t>ジドウシャトウ</t>
    </rPh>
    <rPh sb="4" eb="6">
      <t>トリツケ</t>
    </rPh>
    <rPh sb="6" eb="7">
      <t>ヨウ</t>
    </rPh>
    <rPh sb="7" eb="9">
      <t>タテフダ</t>
    </rPh>
    <rPh sb="10" eb="12">
      <t>カンバン</t>
    </rPh>
    <rPh sb="12" eb="14">
      <t>サクセイ</t>
    </rPh>
    <rPh sb="14" eb="17">
      <t>ショウメイショ</t>
    </rPh>
    <phoneticPr fontId="3"/>
  </si>
  <si>
    <t xml:space="preserve">      (1) 数　　　４</t>
    <phoneticPr fontId="3"/>
  </si>
  <si>
    <t>（自動車等取付用立札・看板の作成）</t>
    <rPh sb="1" eb="5">
      <t>ジドウシャトウ</t>
    </rPh>
    <rPh sb="5" eb="7">
      <t>トリツケ</t>
    </rPh>
    <rPh sb="7" eb="8">
      <t>ヨウ</t>
    </rPh>
    <rPh sb="8" eb="10">
      <t>タテフダ</t>
    </rPh>
    <rPh sb="11" eb="13">
      <t>カンバン</t>
    </rPh>
    <rPh sb="14" eb="16">
      <t>サクセイ</t>
    </rPh>
    <phoneticPr fontId="3"/>
  </si>
  <si>
    <t>　公職選挙法施行令第１１０条の３において準用する第１１０条の２第２項の規定により、次</t>
    <rPh sb="1" eb="3">
      <t>コウショク</t>
    </rPh>
    <rPh sb="3" eb="6">
      <t>センキョホウ</t>
    </rPh>
    <rPh sb="6" eb="9">
      <t>セコウレイ</t>
    </rPh>
    <rPh sb="9" eb="10">
      <t>ダイ</t>
    </rPh>
    <rPh sb="13" eb="14">
      <t>ジョウ</t>
    </rPh>
    <rPh sb="20" eb="22">
      <t>ジュンヨウ</t>
    </rPh>
    <rPh sb="24" eb="25">
      <t>ダイ</t>
    </rPh>
    <rPh sb="28" eb="29">
      <t>ジョウ</t>
    </rPh>
    <rPh sb="31" eb="32">
      <t>ダイ</t>
    </rPh>
    <rPh sb="33" eb="34">
      <t>コウ</t>
    </rPh>
    <rPh sb="35" eb="37">
      <t>キテイ</t>
    </rPh>
    <rPh sb="41" eb="42">
      <t>ツギ</t>
    </rPh>
    <phoneticPr fontId="3"/>
  </si>
  <si>
    <t>の金額の支払を請求します。</t>
  </si>
  <si>
    <t>作成契約数</t>
    <rPh sb="0" eb="2">
      <t>サクセイ</t>
    </rPh>
    <rPh sb="2" eb="4">
      <t>ケイヤク</t>
    </rPh>
    <rPh sb="4" eb="5">
      <t>スウ</t>
    </rPh>
    <phoneticPr fontId="3"/>
  </si>
  <si>
    <t>個人演説会場用立札・看板作成数確認申請書</t>
    <rPh sb="0" eb="2">
      <t>コジン</t>
    </rPh>
    <rPh sb="2" eb="4">
      <t>エンゼツ</t>
    </rPh>
    <rPh sb="4" eb="5">
      <t>カイ</t>
    </rPh>
    <rPh sb="5" eb="6">
      <t>バ</t>
    </rPh>
    <rPh sb="6" eb="7">
      <t>ヨウ</t>
    </rPh>
    <rPh sb="7" eb="9">
      <t>タテフダ</t>
    </rPh>
    <rPh sb="10" eb="12">
      <t>カンバン</t>
    </rPh>
    <rPh sb="12" eb="14">
      <t>サクセイ</t>
    </rPh>
    <rPh sb="14" eb="15">
      <t>スウ</t>
    </rPh>
    <rPh sb="15" eb="17">
      <t>カクニン</t>
    </rPh>
    <rPh sb="17" eb="20">
      <t>シンセイショ</t>
    </rPh>
    <phoneticPr fontId="3"/>
  </si>
  <si>
    <t>　次の個人演説会場用立札・看板作成数につき、公職選挙法施行令第１２５条の３において</t>
    <rPh sb="3" eb="5">
      <t>コジン</t>
    </rPh>
    <rPh sb="5" eb="7">
      <t>エンゼツ</t>
    </rPh>
    <rPh sb="7" eb="8">
      <t>カイ</t>
    </rPh>
    <rPh sb="8" eb="9">
      <t>バ</t>
    </rPh>
    <rPh sb="9" eb="10">
      <t>ヨウ</t>
    </rPh>
    <rPh sb="10" eb="12">
      <t>タテフダ</t>
    </rPh>
    <rPh sb="13" eb="15">
      <t>カンバン</t>
    </rPh>
    <rPh sb="22" eb="24">
      <t>コウショク</t>
    </rPh>
    <rPh sb="24" eb="27">
      <t>センキョホウ</t>
    </rPh>
    <rPh sb="27" eb="30">
      <t>セコウレイ</t>
    </rPh>
    <rPh sb="30" eb="31">
      <t>ダイ</t>
    </rPh>
    <rPh sb="34" eb="35">
      <t>ジョウ</t>
    </rPh>
    <phoneticPr fontId="3"/>
  </si>
  <si>
    <t>　次のとおり個人演説会場用立札・看板の作成契約を締結したので届け出ます。</t>
    <rPh sb="1" eb="2">
      <t>ツギ</t>
    </rPh>
    <rPh sb="6" eb="8">
      <t>コジン</t>
    </rPh>
    <rPh sb="8" eb="10">
      <t>エンゼツ</t>
    </rPh>
    <rPh sb="10" eb="11">
      <t>カイ</t>
    </rPh>
    <rPh sb="11" eb="12">
      <t>バ</t>
    </rPh>
    <rPh sb="12" eb="13">
      <t>ヨウ</t>
    </rPh>
    <rPh sb="13" eb="15">
      <t>タテフダ</t>
    </rPh>
    <rPh sb="16" eb="18">
      <t>カンバン</t>
    </rPh>
    <rPh sb="19" eb="21">
      <t>サクセイ</t>
    </rPh>
    <phoneticPr fontId="3"/>
  </si>
  <si>
    <t>個人演説会場用立札・看板作成契約届出書</t>
    <rPh sb="0" eb="2">
      <t>コジン</t>
    </rPh>
    <rPh sb="2" eb="4">
      <t>エンゼツ</t>
    </rPh>
    <rPh sb="4" eb="5">
      <t>カイ</t>
    </rPh>
    <rPh sb="5" eb="6">
      <t>バ</t>
    </rPh>
    <rPh sb="6" eb="7">
      <t>ヨウ</t>
    </rPh>
    <rPh sb="7" eb="9">
      <t>タテフダ</t>
    </rPh>
    <rPh sb="10" eb="12">
      <t>カンバン</t>
    </rPh>
    <rPh sb="12" eb="14">
      <t>サクセイ</t>
    </rPh>
    <phoneticPr fontId="3"/>
  </si>
  <si>
    <t>個人演説会場用立札・看板作成数確認書</t>
    <rPh sb="0" eb="2">
      <t>コジン</t>
    </rPh>
    <rPh sb="2" eb="4">
      <t>エンゼツ</t>
    </rPh>
    <rPh sb="4" eb="6">
      <t>カイジョウ</t>
    </rPh>
    <rPh sb="6" eb="7">
      <t>ヨウ</t>
    </rPh>
    <rPh sb="7" eb="9">
      <t>タテフダ</t>
    </rPh>
    <rPh sb="10" eb="12">
      <t>カンバン</t>
    </rPh>
    <rPh sb="12" eb="14">
      <t>サクセイ</t>
    </rPh>
    <rPh sb="14" eb="15">
      <t>スウ</t>
    </rPh>
    <rPh sb="15" eb="18">
      <t>カクニンショ</t>
    </rPh>
    <phoneticPr fontId="3"/>
  </si>
  <si>
    <t>　公職選挙法施行令第１２５条の３において準用する第１１０条の２第２項の規定に基づき、</t>
    <rPh sb="1" eb="3">
      <t>コウショク</t>
    </rPh>
    <rPh sb="3" eb="6">
      <t>センキョホウ</t>
    </rPh>
    <rPh sb="6" eb="9">
      <t>セコウレイ</t>
    </rPh>
    <rPh sb="9" eb="10">
      <t>ダイ</t>
    </rPh>
    <rPh sb="13" eb="14">
      <t>ジョウ</t>
    </rPh>
    <rPh sb="20" eb="22">
      <t>ジュンヨウ</t>
    </rPh>
    <rPh sb="24" eb="25">
      <t>ダイ</t>
    </rPh>
    <rPh sb="28" eb="29">
      <t>ジョウ</t>
    </rPh>
    <rPh sb="31" eb="32">
      <t>ダイ</t>
    </rPh>
    <rPh sb="33" eb="34">
      <t>コウ</t>
    </rPh>
    <rPh sb="35" eb="37">
      <t>キテイ</t>
    </rPh>
    <rPh sb="38" eb="39">
      <t>モト</t>
    </rPh>
    <phoneticPr fontId="3"/>
  </si>
  <si>
    <t>次の個人演説会場用立札・看板作成数は、同項に定める数の範囲内のものであることを確認</t>
    <rPh sb="2" eb="4">
      <t>コジン</t>
    </rPh>
    <rPh sb="4" eb="6">
      <t>エンゼツ</t>
    </rPh>
    <rPh sb="6" eb="8">
      <t>カイジョウ</t>
    </rPh>
    <rPh sb="8" eb="9">
      <t>ヨウ</t>
    </rPh>
    <rPh sb="15" eb="16">
      <t>ナリ</t>
    </rPh>
    <rPh sb="16" eb="17">
      <t>スウ</t>
    </rPh>
    <rPh sb="19" eb="20">
      <t>ドウ</t>
    </rPh>
    <rPh sb="20" eb="21">
      <t>コウ</t>
    </rPh>
    <rPh sb="39" eb="41">
      <t>カクニン</t>
    </rPh>
    <phoneticPr fontId="3"/>
  </si>
  <si>
    <t>個人演説会場用立札・看板作成証明書</t>
    <rPh sb="0" eb="2">
      <t>コジン</t>
    </rPh>
    <rPh sb="2" eb="4">
      <t>エンゼツ</t>
    </rPh>
    <rPh sb="4" eb="6">
      <t>カイジョウ</t>
    </rPh>
    <rPh sb="6" eb="7">
      <t>ヨウ</t>
    </rPh>
    <rPh sb="7" eb="9">
      <t>タテフダ</t>
    </rPh>
    <rPh sb="10" eb="12">
      <t>カンバン</t>
    </rPh>
    <rPh sb="12" eb="14">
      <t>サクセイ</t>
    </rPh>
    <rPh sb="14" eb="17">
      <t>ショウメイショ</t>
    </rPh>
    <phoneticPr fontId="3"/>
  </si>
  <si>
    <t>　次のとおり個人演説会場用立札・看板を作成したものであることを証明します。</t>
    <rPh sb="1" eb="2">
      <t>ツギ</t>
    </rPh>
    <rPh sb="6" eb="8">
      <t>コジン</t>
    </rPh>
    <rPh sb="8" eb="10">
      <t>エンゼツ</t>
    </rPh>
    <rPh sb="10" eb="12">
      <t>カイジョウ</t>
    </rPh>
    <rPh sb="12" eb="13">
      <t>ヨウ</t>
    </rPh>
    <rPh sb="13" eb="15">
      <t>タテフダ</t>
    </rPh>
    <rPh sb="16" eb="18">
      <t>カンバン</t>
    </rPh>
    <rPh sb="19" eb="21">
      <t>サクセイ</t>
    </rPh>
    <phoneticPr fontId="3"/>
  </si>
  <si>
    <t xml:space="preserve">      (1) 数　　　５</t>
    <phoneticPr fontId="3"/>
  </si>
  <si>
    <t>様式３２</t>
    <rPh sb="0" eb="2">
      <t>ヨウシキ</t>
    </rPh>
    <phoneticPr fontId="3"/>
  </si>
  <si>
    <t>（個人演説会場用立札・看板の作成）</t>
    <rPh sb="1" eb="3">
      <t>コジン</t>
    </rPh>
    <rPh sb="3" eb="5">
      <t>エンゼツ</t>
    </rPh>
    <rPh sb="5" eb="7">
      <t>カイジョウ</t>
    </rPh>
    <rPh sb="7" eb="8">
      <t>ヨウ</t>
    </rPh>
    <rPh sb="8" eb="10">
      <t>タテフダ</t>
    </rPh>
    <rPh sb="11" eb="13">
      <t>カンバン</t>
    </rPh>
    <rPh sb="14" eb="16">
      <t>サクセイ</t>
    </rPh>
    <phoneticPr fontId="3"/>
  </si>
  <si>
    <t>　公職選挙法施行令第１２５条の３において準用する第１１０条の２第２項の規定により、次</t>
    <rPh sb="1" eb="3">
      <t>コウショク</t>
    </rPh>
    <rPh sb="3" eb="6">
      <t>センキョホウ</t>
    </rPh>
    <rPh sb="6" eb="9">
      <t>セコウレイ</t>
    </rPh>
    <rPh sb="9" eb="10">
      <t>ダイ</t>
    </rPh>
    <rPh sb="13" eb="14">
      <t>ジョウ</t>
    </rPh>
    <rPh sb="20" eb="22">
      <t>ジュンヨウ</t>
    </rPh>
    <rPh sb="24" eb="25">
      <t>ダイ</t>
    </rPh>
    <rPh sb="28" eb="29">
      <t>ジョウ</t>
    </rPh>
    <rPh sb="31" eb="32">
      <t>ダイ</t>
    </rPh>
    <rPh sb="33" eb="34">
      <t>コウ</t>
    </rPh>
    <rPh sb="35" eb="37">
      <t>キテイ</t>
    </rPh>
    <rPh sb="41" eb="42">
      <t>ツギ</t>
    </rPh>
    <phoneticPr fontId="3"/>
  </si>
  <si>
    <t>（以下「甲」と</t>
    <rPh sb="1" eb="3">
      <t>イカ</t>
    </rPh>
    <rPh sb="4" eb="5">
      <t>コウ</t>
    </rPh>
    <phoneticPr fontId="3"/>
  </si>
  <si>
    <t>いう。）と、　　　　　　　　　　　　　　　（以下「乙」という。）は、選挙運動のための</t>
    <rPh sb="22" eb="24">
      <t>イカ</t>
    </rPh>
    <rPh sb="25" eb="26">
      <t>オツ</t>
    </rPh>
    <rPh sb="34" eb="36">
      <t>センキョ</t>
    </rPh>
    <rPh sb="36" eb="38">
      <t>ウンドウ</t>
    </rPh>
    <phoneticPr fontId="3"/>
  </si>
  <si>
    <t>自動車の運送について次のとおり契約を締結する。</t>
    <rPh sb="0" eb="3">
      <t>ジドウシャ</t>
    </rPh>
    <rPh sb="4" eb="6">
      <t>ウンソウ</t>
    </rPh>
    <phoneticPr fontId="3"/>
  </si>
  <si>
    <t>衆議院議員小選挙区選出議員選挙</t>
    <rPh sb="0" eb="3">
      <t>シュウギイン</t>
    </rPh>
    <rPh sb="3" eb="5">
      <t>ギイン</t>
    </rPh>
    <rPh sb="5" eb="9">
      <t>ショウセンキョク</t>
    </rPh>
    <rPh sb="9" eb="11">
      <t>センシュツ</t>
    </rPh>
    <rPh sb="11" eb="13">
      <t>ギイン</t>
    </rPh>
    <rPh sb="13" eb="15">
      <t>センキョ</t>
    </rPh>
    <phoneticPr fontId="3"/>
  </si>
  <si>
    <t>いう。）と、　　　　　　　　　　　　　　　（以下「乙」という。）は、車輌の賃貸借につ</t>
    <rPh sb="22" eb="24">
      <t>イカ</t>
    </rPh>
    <rPh sb="25" eb="26">
      <t>オツ</t>
    </rPh>
    <rPh sb="34" eb="36">
      <t>シャリョウ</t>
    </rPh>
    <rPh sb="37" eb="40">
      <t>チンタイシャク</t>
    </rPh>
    <phoneticPr fontId="3"/>
  </si>
  <si>
    <t>いう。）と、　　　　　　　　　　　　　　　　　 （以下「乙」という。）は、選挙運動用自</t>
    <rPh sb="37" eb="39">
      <t>センキョ</t>
    </rPh>
    <rPh sb="39" eb="42">
      <t>ウンドウヨウ</t>
    </rPh>
    <rPh sb="42" eb="43">
      <t>ジ</t>
    </rPh>
    <phoneticPr fontId="3"/>
  </si>
  <si>
    <t>動車の燃料の供給について次のとおり契約を締結する。</t>
    <phoneticPr fontId="3"/>
  </si>
  <si>
    <t>いう。）と、　　　　　　　　　　　　　　　　　 （以下「乙」という。）は、甲が使用する</t>
    <rPh sb="37" eb="38">
      <t>コウ</t>
    </rPh>
    <rPh sb="39" eb="41">
      <t>シヨウ</t>
    </rPh>
    <phoneticPr fontId="3"/>
  </si>
  <si>
    <t>公職選挙法第１４１条に定める選挙運動用自動車の運転について次のとおり契約を締結する。</t>
    <rPh sb="0" eb="2">
      <t>コウショク</t>
    </rPh>
    <rPh sb="2" eb="5">
      <t>センキョホウ</t>
    </rPh>
    <rPh sb="5" eb="6">
      <t>ダイ</t>
    </rPh>
    <rPh sb="9" eb="10">
      <t>ジョウ</t>
    </rPh>
    <rPh sb="11" eb="12">
      <t>サダ</t>
    </rPh>
    <rPh sb="14" eb="16">
      <t>センキョ</t>
    </rPh>
    <rPh sb="16" eb="19">
      <t>ウンドウヨウ</t>
    </rPh>
    <rPh sb="19" eb="22">
      <t>ジドウシャ</t>
    </rPh>
    <rPh sb="23" eb="25">
      <t>ウンテン</t>
    </rPh>
    <phoneticPr fontId="3"/>
  </si>
  <si>
    <t>別紙８</t>
    <rPh sb="0" eb="2">
      <t>ベッシ</t>
    </rPh>
    <phoneticPr fontId="3"/>
  </si>
  <si>
    <t>選挙運動用通常葉書作成契約書</t>
    <rPh sb="0" eb="2">
      <t>センキョ</t>
    </rPh>
    <rPh sb="2" eb="5">
      <t>ウンドウヨウ</t>
    </rPh>
    <rPh sb="5" eb="7">
      <t>ツウジョウ</t>
    </rPh>
    <rPh sb="7" eb="9">
      <t>ハガキ</t>
    </rPh>
    <rPh sb="9" eb="11">
      <t>サクセイ</t>
    </rPh>
    <rPh sb="11" eb="14">
      <t>ケイヤクショ</t>
    </rPh>
    <phoneticPr fontId="3"/>
  </si>
  <si>
    <t>いう。）と、　　　　　　　　　　　　　　　　　 （以下「乙」という。）は、印刷物の作成</t>
    <rPh sb="37" eb="40">
      <t>インサツブツ</t>
    </rPh>
    <rPh sb="41" eb="43">
      <t>サクセイ</t>
    </rPh>
    <phoneticPr fontId="3"/>
  </si>
  <si>
    <t>について、次のとおり契約を締結する。</t>
    <phoneticPr fontId="3"/>
  </si>
  <si>
    <t xml:space="preserve">    公職選挙法第１４２条に定める選挙運動用通常葉書</t>
    <rPh sb="23" eb="25">
      <t>ツウジョウ</t>
    </rPh>
    <rPh sb="25" eb="27">
      <t>ハガキ</t>
    </rPh>
    <phoneticPr fontId="3"/>
  </si>
  <si>
    <t>別紙７</t>
    <rPh sb="0" eb="2">
      <t>ベッシ</t>
    </rPh>
    <phoneticPr fontId="3"/>
  </si>
  <si>
    <t>いう。）と、　　　　　　　　　　　　　　　　　 （以下「乙」という。）は、次の立札・看</t>
    <rPh sb="37" eb="38">
      <t>ツギ</t>
    </rPh>
    <rPh sb="39" eb="41">
      <t>タテフダ</t>
    </rPh>
    <rPh sb="42" eb="43">
      <t>カン</t>
    </rPh>
    <phoneticPr fontId="3"/>
  </si>
  <si>
    <t>板の作成について、次のとおり契約を締結する。</t>
    <rPh sb="0" eb="1">
      <t>イタ</t>
    </rPh>
    <rPh sb="2" eb="4">
      <t>サクセイ</t>
    </rPh>
    <phoneticPr fontId="3"/>
  </si>
  <si>
    <t>選挙事務所用立札・看板作成契約書</t>
    <rPh sb="0" eb="2">
      <t>センキョ</t>
    </rPh>
    <rPh sb="2" eb="4">
      <t>ジム</t>
    </rPh>
    <rPh sb="4" eb="5">
      <t>ショ</t>
    </rPh>
    <rPh sb="5" eb="6">
      <t>ヨウ</t>
    </rPh>
    <rPh sb="6" eb="8">
      <t>タテフダ</t>
    </rPh>
    <rPh sb="9" eb="11">
      <t>カンバン</t>
    </rPh>
    <rPh sb="11" eb="13">
      <t>サクセイ</t>
    </rPh>
    <rPh sb="13" eb="16">
      <t>ケイヤクショ</t>
    </rPh>
    <phoneticPr fontId="3"/>
  </si>
  <si>
    <t xml:space="preserve">    公職選挙法第１４３条に定める選挙事務所用立札・看板</t>
    <rPh sb="20" eb="22">
      <t>ジム</t>
    </rPh>
    <rPh sb="22" eb="23">
      <t>ショ</t>
    </rPh>
    <rPh sb="24" eb="26">
      <t>タテフダ</t>
    </rPh>
    <rPh sb="27" eb="29">
      <t>カンバン</t>
    </rPh>
    <phoneticPr fontId="3"/>
  </si>
  <si>
    <t>別紙１０</t>
    <rPh sb="0" eb="2">
      <t>ベッシ</t>
    </rPh>
    <phoneticPr fontId="3"/>
  </si>
  <si>
    <t>選挙運動用自動車等取付用立札・看板作成契約書</t>
    <rPh sb="0" eb="2">
      <t>センキョ</t>
    </rPh>
    <rPh sb="2" eb="5">
      <t>ウンドウヨウ</t>
    </rPh>
    <rPh sb="5" eb="9">
      <t>ジドウシャトウ</t>
    </rPh>
    <rPh sb="9" eb="11">
      <t>トリツケ</t>
    </rPh>
    <rPh sb="11" eb="12">
      <t>ヨウ</t>
    </rPh>
    <rPh sb="12" eb="14">
      <t>タテフダ</t>
    </rPh>
    <rPh sb="15" eb="17">
      <t>カンバン</t>
    </rPh>
    <rPh sb="17" eb="19">
      <t>サクセイ</t>
    </rPh>
    <rPh sb="19" eb="22">
      <t>ケイヤクショ</t>
    </rPh>
    <phoneticPr fontId="3"/>
  </si>
  <si>
    <t xml:space="preserve">    公職選挙法第１４３条に定める選挙運動用自動車等取付用立札・看板</t>
    <rPh sb="20" eb="23">
      <t>ウンドウヨウ</t>
    </rPh>
    <rPh sb="23" eb="27">
      <t>ジドウシャトウ</t>
    </rPh>
    <rPh sb="27" eb="29">
      <t>トリツケ</t>
    </rPh>
    <rPh sb="30" eb="32">
      <t>タテフダ</t>
    </rPh>
    <rPh sb="33" eb="35">
      <t>カンバン</t>
    </rPh>
    <phoneticPr fontId="3"/>
  </si>
  <si>
    <t>別紙９</t>
    <rPh sb="0" eb="2">
      <t>ベッシ</t>
    </rPh>
    <phoneticPr fontId="3"/>
  </si>
  <si>
    <t>個人演説会場用立札・看板作成契約書</t>
    <rPh sb="0" eb="2">
      <t>コジン</t>
    </rPh>
    <rPh sb="2" eb="4">
      <t>エンゼツ</t>
    </rPh>
    <rPh sb="4" eb="6">
      <t>カイジョウ</t>
    </rPh>
    <rPh sb="6" eb="7">
      <t>ヨウ</t>
    </rPh>
    <rPh sb="7" eb="9">
      <t>タテフダ</t>
    </rPh>
    <rPh sb="10" eb="12">
      <t>カンバン</t>
    </rPh>
    <rPh sb="12" eb="14">
      <t>サクセイ</t>
    </rPh>
    <rPh sb="14" eb="17">
      <t>ケイヤクショ</t>
    </rPh>
    <phoneticPr fontId="3"/>
  </si>
  <si>
    <t xml:space="preserve">    公職選挙法第１６４条の２に定める個人演説会場用立札・看板</t>
    <rPh sb="20" eb="22">
      <t>コジン</t>
    </rPh>
    <rPh sb="22" eb="24">
      <t>エンゼツ</t>
    </rPh>
    <rPh sb="24" eb="26">
      <t>カイジョウ</t>
    </rPh>
    <rPh sb="27" eb="29">
      <t>タテフダ</t>
    </rPh>
    <rPh sb="30" eb="32">
      <t>カンバン</t>
    </rPh>
    <phoneticPr fontId="3"/>
  </si>
  <si>
    <t>いう。）と、　　　　　　　　　　　　　　　　　 （以下「乙」という。）は、次のとおり契</t>
    <rPh sb="37" eb="38">
      <t>ツギ</t>
    </rPh>
    <rPh sb="42" eb="43">
      <t>ケイ</t>
    </rPh>
    <phoneticPr fontId="3"/>
  </si>
  <si>
    <t>選挙の名称</t>
    <rPh sb="0" eb="2">
      <t>センキョ</t>
    </rPh>
    <rPh sb="3" eb="5">
      <t>メイショウ</t>
    </rPh>
    <phoneticPr fontId="3"/>
  </si>
  <si>
    <t>様式1</t>
    <phoneticPr fontId="3"/>
  </si>
  <si>
    <t>様式2</t>
    <phoneticPr fontId="3"/>
  </si>
  <si>
    <t>様式3</t>
    <phoneticPr fontId="3"/>
  </si>
  <si>
    <t>様式4</t>
    <phoneticPr fontId="3"/>
  </si>
  <si>
    <t>様式5</t>
    <phoneticPr fontId="3"/>
  </si>
  <si>
    <t>様式6</t>
    <phoneticPr fontId="3"/>
  </si>
  <si>
    <t>様式7</t>
    <phoneticPr fontId="3"/>
  </si>
  <si>
    <t>様式8</t>
    <phoneticPr fontId="3"/>
  </si>
  <si>
    <t>様式9</t>
    <phoneticPr fontId="3"/>
  </si>
  <si>
    <t>様式10</t>
    <phoneticPr fontId="3"/>
  </si>
  <si>
    <t>様式11</t>
    <phoneticPr fontId="3"/>
  </si>
  <si>
    <t>様式12</t>
    <phoneticPr fontId="3"/>
  </si>
  <si>
    <t>様式13</t>
    <phoneticPr fontId="3"/>
  </si>
  <si>
    <t>様式14</t>
    <phoneticPr fontId="3"/>
  </si>
  <si>
    <t>様式15</t>
    <phoneticPr fontId="3"/>
  </si>
  <si>
    <t>様式16</t>
    <phoneticPr fontId="3"/>
  </si>
  <si>
    <t>様式17</t>
    <phoneticPr fontId="3"/>
  </si>
  <si>
    <t>様式18</t>
    <phoneticPr fontId="3"/>
  </si>
  <si>
    <t>様式19</t>
    <phoneticPr fontId="3"/>
  </si>
  <si>
    <t>様式20</t>
    <phoneticPr fontId="3"/>
  </si>
  <si>
    <t>様式21</t>
    <phoneticPr fontId="3"/>
  </si>
  <si>
    <t>様式22</t>
    <phoneticPr fontId="3"/>
  </si>
  <si>
    <t>候補者届出書（政党届出）</t>
    <rPh sb="0" eb="3">
      <t>コウホシャ</t>
    </rPh>
    <rPh sb="3" eb="6">
      <t>トドケデショ</t>
    </rPh>
    <rPh sb="7" eb="9">
      <t>セイトウ</t>
    </rPh>
    <rPh sb="9" eb="11">
      <t>トドケデ</t>
    </rPh>
    <phoneticPr fontId="3"/>
  </si>
  <si>
    <t>様式23</t>
  </si>
  <si>
    <t>様式24</t>
  </si>
  <si>
    <t>様式25</t>
  </si>
  <si>
    <t>様式26</t>
  </si>
  <si>
    <t>様式27</t>
  </si>
  <si>
    <t>様式28</t>
  </si>
  <si>
    <t>様式29</t>
  </si>
  <si>
    <t>様式31</t>
  </si>
  <si>
    <t>承諾書（添付書類１）</t>
    <rPh sb="0" eb="3">
      <t>ショウダクショ</t>
    </rPh>
    <rPh sb="4" eb="6">
      <t>テンプ</t>
    </rPh>
    <rPh sb="6" eb="8">
      <t>ショルイ</t>
    </rPh>
    <phoneticPr fontId="3"/>
  </si>
  <si>
    <t>宣誓書（添付書類２）</t>
    <rPh sb="0" eb="3">
      <t>センセイショ</t>
    </rPh>
    <rPh sb="4" eb="6">
      <t>テンプ</t>
    </rPh>
    <rPh sb="6" eb="8">
      <t>ショルイ</t>
    </rPh>
    <phoneticPr fontId="3"/>
  </si>
  <si>
    <t>候補者の重複届出をしていない旨の宣誓書</t>
    <rPh sb="0" eb="3">
      <t>コウホシャ</t>
    </rPh>
    <rPh sb="4" eb="6">
      <t>ジュウフク</t>
    </rPh>
    <rPh sb="6" eb="8">
      <t>トドケデ</t>
    </rPh>
    <rPh sb="14" eb="15">
      <t>ムネ</t>
    </rPh>
    <rPh sb="16" eb="19">
      <t>センセイショ</t>
    </rPh>
    <phoneticPr fontId="3"/>
  </si>
  <si>
    <t>候補者となることの同意書</t>
    <rPh sb="0" eb="3">
      <t>コウホシャ</t>
    </rPh>
    <rPh sb="9" eb="12">
      <t>ドウイショ</t>
    </rPh>
    <phoneticPr fontId="3"/>
  </si>
  <si>
    <t>候補者となることができない者でない旨の宣誓書</t>
    <rPh sb="0" eb="3">
      <t>コウホシャ</t>
    </rPh>
    <rPh sb="13" eb="14">
      <t>シャ</t>
    </rPh>
    <rPh sb="17" eb="18">
      <t>ムネ</t>
    </rPh>
    <rPh sb="19" eb="22">
      <t>センセイショ</t>
    </rPh>
    <phoneticPr fontId="3"/>
  </si>
  <si>
    <t>（通称認定申請）承諾書</t>
    <rPh sb="1" eb="3">
      <t>ツウショウ</t>
    </rPh>
    <rPh sb="3" eb="5">
      <t>ニンテイ</t>
    </rPh>
    <rPh sb="5" eb="7">
      <t>シンセイ</t>
    </rPh>
    <rPh sb="8" eb="11">
      <t>ショウダクショ</t>
    </rPh>
    <phoneticPr fontId="3"/>
  </si>
  <si>
    <t>（選挙立会人となるべき者の）承諾書</t>
    <rPh sb="1" eb="3">
      <t>センキョ</t>
    </rPh>
    <rPh sb="3" eb="5">
      <t>タチアイ</t>
    </rPh>
    <rPh sb="5" eb="6">
      <t>ニン</t>
    </rPh>
    <rPh sb="11" eb="12">
      <t>シャ</t>
    </rPh>
    <rPh sb="14" eb="17">
      <t>ショウダクショ</t>
    </rPh>
    <phoneticPr fontId="3"/>
  </si>
  <si>
    <t>（開票立会人となるべき者の）承諾書</t>
    <rPh sb="1" eb="3">
      <t>カイヒョウ</t>
    </rPh>
    <rPh sb="3" eb="5">
      <t>タチアイ</t>
    </rPh>
    <rPh sb="5" eb="6">
      <t>ニン</t>
    </rPh>
    <rPh sb="11" eb="12">
      <t>シャ</t>
    </rPh>
    <rPh sb="14" eb="17">
      <t>ショウダクショ</t>
    </rPh>
    <phoneticPr fontId="3"/>
  </si>
  <si>
    <t>選挙事務所設置届出書（候補者用）</t>
    <rPh sb="0" eb="2">
      <t>センキョ</t>
    </rPh>
    <rPh sb="2" eb="4">
      <t>ジム</t>
    </rPh>
    <rPh sb="4" eb="5">
      <t>ショ</t>
    </rPh>
    <rPh sb="5" eb="7">
      <t>セッチ</t>
    </rPh>
    <rPh sb="7" eb="10">
      <t>トドケデショ</t>
    </rPh>
    <rPh sb="11" eb="15">
      <t>コウホシャヨウ</t>
    </rPh>
    <phoneticPr fontId="3"/>
  </si>
  <si>
    <t>選挙事務所設置届出書（候補者届出政党用）</t>
    <rPh sb="0" eb="2">
      <t>センキョ</t>
    </rPh>
    <rPh sb="2" eb="4">
      <t>ジム</t>
    </rPh>
    <rPh sb="4" eb="5">
      <t>ショ</t>
    </rPh>
    <rPh sb="5" eb="7">
      <t>セッチ</t>
    </rPh>
    <rPh sb="7" eb="10">
      <t>トドケデショ</t>
    </rPh>
    <rPh sb="11" eb="14">
      <t>コウホシャ</t>
    </rPh>
    <rPh sb="14" eb="16">
      <t>トドケデ</t>
    </rPh>
    <rPh sb="16" eb="18">
      <t>セイトウ</t>
    </rPh>
    <rPh sb="18" eb="19">
      <t>ヨウ</t>
    </rPh>
    <phoneticPr fontId="3"/>
  </si>
  <si>
    <t>選挙事務所異動届出書（候補者用）</t>
    <rPh sb="0" eb="2">
      <t>センキョ</t>
    </rPh>
    <rPh sb="2" eb="4">
      <t>ジム</t>
    </rPh>
    <rPh sb="4" eb="5">
      <t>ショ</t>
    </rPh>
    <rPh sb="5" eb="7">
      <t>イドウ</t>
    </rPh>
    <rPh sb="7" eb="10">
      <t>トドケデショ</t>
    </rPh>
    <rPh sb="11" eb="15">
      <t>コウホシャヨウ</t>
    </rPh>
    <phoneticPr fontId="3"/>
  </si>
  <si>
    <t>選挙事務所異動届出書（候補者届出政党用）</t>
    <rPh sb="0" eb="2">
      <t>センキョ</t>
    </rPh>
    <rPh sb="2" eb="4">
      <t>ジム</t>
    </rPh>
    <rPh sb="4" eb="5">
      <t>ショ</t>
    </rPh>
    <rPh sb="5" eb="7">
      <t>イドウ</t>
    </rPh>
    <rPh sb="7" eb="10">
      <t>トドケデショ</t>
    </rPh>
    <rPh sb="11" eb="14">
      <t>コウホシャ</t>
    </rPh>
    <rPh sb="14" eb="16">
      <t>トドケデ</t>
    </rPh>
    <rPh sb="16" eb="18">
      <t>セイトウ</t>
    </rPh>
    <rPh sb="18" eb="19">
      <t>ヨウ</t>
    </rPh>
    <phoneticPr fontId="3"/>
  </si>
  <si>
    <t>出納責任者異動届</t>
    <rPh sb="0" eb="2">
      <t>スイトウ</t>
    </rPh>
    <rPh sb="2" eb="5">
      <t>セキニンシャ</t>
    </rPh>
    <rPh sb="5" eb="8">
      <t>イドウトドケ</t>
    </rPh>
    <phoneticPr fontId="3"/>
  </si>
  <si>
    <t>出納責任者職務代行者（廃止）届</t>
    <rPh sb="0" eb="2">
      <t>スイトウ</t>
    </rPh>
    <rPh sb="2" eb="5">
      <t>セキニンシャ</t>
    </rPh>
    <rPh sb="5" eb="7">
      <t>ショクム</t>
    </rPh>
    <rPh sb="7" eb="10">
      <t>ダイコウシャ</t>
    </rPh>
    <rPh sb="11" eb="13">
      <t>ハイシ</t>
    </rPh>
    <rPh sb="14" eb="15">
      <t>トド</t>
    </rPh>
    <phoneticPr fontId="3"/>
  </si>
  <si>
    <t>（報酬を支給する選挙運動のために使用する者の）届出書</t>
    <rPh sb="1" eb="3">
      <t>ホウシュウ</t>
    </rPh>
    <rPh sb="4" eb="6">
      <t>シキュウ</t>
    </rPh>
    <rPh sb="8" eb="10">
      <t>センキョ</t>
    </rPh>
    <rPh sb="10" eb="12">
      <t>ウンドウ</t>
    </rPh>
    <rPh sb="16" eb="18">
      <t>シヨウ</t>
    </rPh>
    <rPh sb="20" eb="21">
      <t>シャ</t>
    </rPh>
    <rPh sb="23" eb="26">
      <t>トドケデショ</t>
    </rPh>
    <phoneticPr fontId="3"/>
  </si>
  <si>
    <t>候補者経歴書</t>
    <rPh sb="0" eb="3">
      <t>コウホシャ</t>
    </rPh>
    <rPh sb="3" eb="6">
      <t>ケイレキショ</t>
    </rPh>
    <phoneticPr fontId="3"/>
  </si>
  <si>
    <t>選挙公報掲載申請書</t>
    <rPh sb="0" eb="2">
      <t>センキョ</t>
    </rPh>
    <rPh sb="2" eb="4">
      <t>コウホウ</t>
    </rPh>
    <rPh sb="4" eb="6">
      <t>ケイサイ</t>
    </rPh>
    <rPh sb="6" eb="9">
      <t>シンセイショ</t>
    </rPh>
    <phoneticPr fontId="3"/>
  </si>
  <si>
    <t>選挙公報掲載文修正申請書</t>
    <rPh sb="0" eb="2">
      <t>センキョ</t>
    </rPh>
    <rPh sb="2" eb="4">
      <t>コウホウ</t>
    </rPh>
    <rPh sb="4" eb="6">
      <t>ケイサイ</t>
    </rPh>
    <rPh sb="6" eb="7">
      <t>ブン</t>
    </rPh>
    <rPh sb="7" eb="9">
      <t>シュウセイ</t>
    </rPh>
    <rPh sb="9" eb="12">
      <t>シンセイショ</t>
    </rPh>
    <phoneticPr fontId="3"/>
  </si>
  <si>
    <t>選挙公報掲載文撤回申請書</t>
    <rPh sb="0" eb="2">
      <t>センキョ</t>
    </rPh>
    <rPh sb="2" eb="4">
      <t>コウホウ</t>
    </rPh>
    <rPh sb="4" eb="6">
      <t>ケイサイ</t>
    </rPh>
    <rPh sb="6" eb="7">
      <t>ブン</t>
    </rPh>
    <rPh sb="7" eb="9">
      <t>テッカイ</t>
    </rPh>
    <rPh sb="9" eb="12">
      <t>シンセイショ</t>
    </rPh>
    <phoneticPr fontId="3"/>
  </si>
  <si>
    <t>◎　様式中に黄色で塗りつぶしているセルがある場合は、当該様式に入力後印刷するか、印刷後に手書き等により必要事項を御記入ください。</t>
    <rPh sb="9" eb="10">
      <t>ヌ</t>
    </rPh>
    <rPh sb="22" eb="24">
      <t>バアイ</t>
    </rPh>
    <rPh sb="26" eb="28">
      <t>トウガイ</t>
    </rPh>
    <rPh sb="28" eb="30">
      <t>ヨウシキ</t>
    </rPh>
    <rPh sb="31" eb="34">
      <t>ニュウリョクゴ</t>
    </rPh>
    <rPh sb="34" eb="36">
      <t>インサツ</t>
    </rPh>
    <phoneticPr fontId="3"/>
  </si>
  <si>
    <t>◎　本ソフトは推薦届出には対応しておりませんので、推薦届出の場合は、手書きで必要書類を作成の上、提出してください。</t>
    <rPh sb="2" eb="3">
      <t>ホン</t>
    </rPh>
    <rPh sb="7" eb="9">
      <t>スイセン</t>
    </rPh>
    <rPh sb="9" eb="10">
      <t>トドケ</t>
    </rPh>
    <rPh sb="10" eb="11">
      <t>デ</t>
    </rPh>
    <rPh sb="13" eb="15">
      <t>タイオウ</t>
    </rPh>
    <rPh sb="25" eb="27">
      <t>スイセン</t>
    </rPh>
    <rPh sb="27" eb="29">
      <t>トドケデ</t>
    </rPh>
    <rPh sb="30" eb="32">
      <t>バアイ</t>
    </rPh>
    <rPh sb="34" eb="36">
      <t>テガ</t>
    </rPh>
    <rPh sb="38" eb="40">
      <t>ヒツヨウ</t>
    </rPh>
    <phoneticPr fontId="3"/>
  </si>
  <si>
    <t>◎　本人届出用は、別途作成しております。本人届出により立候補される方は、本人届出用のソフトを御利用くださるようお願いします。</t>
    <rPh sb="2" eb="4">
      <t>ホンニン</t>
    </rPh>
    <rPh sb="4" eb="6">
      <t>トドケデ</t>
    </rPh>
    <rPh sb="6" eb="7">
      <t>ヨウ</t>
    </rPh>
    <rPh sb="9" eb="11">
      <t>ベット</t>
    </rPh>
    <rPh sb="11" eb="13">
      <t>サクセイ</t>
    </rPh>
    <rPh sb="20" eb="22">
      <t>ホンニン</t>
    </rPh>
    <rPh sb="22" eb="24">
      <t>トドケデ</t>
    </rPh>
    <rPh sb="27" eb="30">
      <t>リッコウホ</t>
    </rPh>
    <rPh sb="33" eb="34">
      <t>カタ</t>
    </rPh>
    <rPh sb="36" eb="38">
      <t>ホンニン</t>
    </rPh>
    <rPh sb="38" eb="40">
      <t>トドケデ</t>
    </rPh>
    <rPh sb="40" eb="41">
      <t>ヨウ</t>
    </rPh>
    <rPh sb="46" eb="49">
      <t>ゴリヨウ</t>
    </rPh>
    <rPh sb="56" eb="57">
      <t>ネガ</t>
    </rPh>
    <phoneticPr fontId="3"/>
  </si>
  <si>
    <t>公営18</t>
    <rPh sb="0" eb="2">
      <t>コウエイ</t>
    </rPh>
    <phoneticPr fontId="3"/>
  </si>
  <si>
    <t>公営19</t>
    <rPh sb="0" eb="2">
      <t>コウエイ</t>
    </rPh>
    <phoneticPr fontId="3"/>
  </si>
  <si>
    <t>公営20</t>
    <rPh sb="0" eb="2">
      <t>コウエイ</t>
    </rPh>
    <phoneticPr fontId="3"/>
  </si>
  <si>
    <t>公営21</t>
    <rPh sb="0" eb="2">
      <t>コウエイ</t>
    </rPh>
    <phoneticPr fontId="3"/>
  </si>
  <si>
    <t>公営22</t>
    <rPh sb="0" eb="2">
      <t>コウエイ</t>
    </rPh>
    <phoneticPr fontId="3"/>
  </si>
  <si>
    <t>公営33</t>
    <rPh sb="0" eb="2">
      <t>コウエイ</t>
    </rPh>
    <phoneticPr fontId="3"/>
  </si>
  <si>
    <t>公営23</t>
    <rPh sb="0" eb="2">
      <t>コウエイ</t>
    </rPh>
    <phoneticPr fontId="3"/>
  </si>
  <si>
    <t>公営24</t>
    <rPh sb="0" eb="2">
      <t>コウエイ</t>
    </rPh>
    <phoneticPr fontId="3"/>
  </si>
  <si>
    <t>公営25</t>
    <rPh sb="0" eb="2">
      <t>コウエイ</t>
    </rPh>
    <phoneticPr fontId="3"/>
  </si>
  <si>
    <t>公営26</t>
    <rPh sb="0" eb="2">
      <t>コウエイ</t>
    </rPh>
    <phoneticPr fontId="3"/>
  </si>
  <si>
    <t>公営27</t>
    <rPh sb="0" eb="2">
      <t>コウエイ</t>
    </rPh>
    <phoneticPr fontId="3"/>
  </si>
  <si>
    <t>公営28</t>
    <rPh sb="0" eb="2">
      <t>コウエイ</t>
    </rPh>
    <phoneticPr fontId="3"/>
  </si>
  <si>
    <t>公営29</t>
    <rPh sb="0" eb="2">
      <t>コウエイ</t>
    </rPh>
    <phoneticPr fontId="3"/>
  </si>
  <si>
    <t>公営30</t>
    <rPh sb="0" eb="2">
      <t>コウエイ</t>
    </rPh>
    <phoneticPr fontId="3"/>
  </si>
  <si>
    <t>公営31</t>
    <rPh sb="0" eb="2">
      <t>コウエイ</t>
    </rPh>
    <phoneticPr fontId="3"/>
  </si>
  <si>
    <t>公営32</t>
    <rPh sb="0" eb="2">
      <t>コウエイ</t>
    </rPh>
    <phoneticPr fontId="3"/>
  </si>
  <si>
    <t>公営34</t>
    <rPh sb="0" eb="2">
      <t>コウエイ</t>
    </rPh>
    <phoneticPr fontId="3"/>
  </si>
  <si>
    <t>公営35</t>
    <rPh sb="0" eb="2">
      <t>コウエイ</t>
    </rPh>
    <phoneticPr fontId="3"/>
  </si>
  <si>
    <t>公営36</t>
    <rPh sb="0" eb="2">
      <t>コウエイ</t>
    </rPh>
    <phoneticPr fontId="3"/>
  </si>
  <si>
    <t>公営37</t>
    <rPh sb="0" eb="2">
      <t>コウエイ</t>
    </rPh>
    <phoneticPr fontId="3"/>
  </si>
  <si>
    <t>通常葉書作成契約届出書</t>
  </si>
  <si>
    <t>通常葉書作成枚数確認申請書</t>
  </si>
  <si>
    <t>通常葉書作成枚数確認書</t>
  </si>
  <si>
    <t>通常葉書作成証明書</t>
  </si>
  <si>
    <t>請求書（通常葉書の作成）</t>
  </si>
  <si>
    <t>選挙事務所用立札・看板作成契約届出書</t>
  </si>
  <si>
    <t>選挙事務所用立札・看板作成枚数確認申請書</t>
  </si>
  <si>
    <t>選挙事務所用立札・看板作成枚数確認書</t>
  </si>
  <si>
    <t>選挙事務所用立札・看板作成証明書</t>
  </si>
  <si>
    <t>請求書（選挙事務所用立札・看板の作成）</t>
  </si>
  <si>
    <t>ビラ作成契約届出書</t>
  </si>
  <si>
    <t>ビラ作成枚数確認申請書</t>
  </si>
  <si>
    <t>ビラ作成枚数確認書</t>
  </si>
  <si>
    <t>ビラ作成証明書</t>
  </si>
  <si>
    <t>自動車等取付用立札・看板作成契約届出書</t>
  </si>
  <si>
    <t>自動車等取付用立札・看板作成枚数確認申請書</t>
  </si>
  <si>
    <t>自動車等取付用立札・看板作成枚数確認書</t>
  </si>
  <si>
    <t>自動車等取付用立札・看板作成証明書</t>
  </si>
  <si>
    <t>請求書（自動車等取付用立札・看板の作成）</t>
  </si>
  <si>
    <t>個人演説会場用立札・看板作成契約届出書</t>
  </si>
  <si>
    <t>個人演説会場用立札・看板作成枚数確認申請書</t>
  </si>
  <si>
    <t>個人演説会場用立札・看板作成枚数確認書</t>
  </si>
  <si>
    <t>個人演説会場用立札・看板作成証明書</t>
  </si>
  <si>
    <t>請求書（個人演説会場用立札・看板の作成）</t>
  </si>
  <si>
    <t>ポスター作成枚数確認書</t>
  </si>
  <si>
    <t>ポスター作成証明書</t>
  </si>
  <si>
    <t>請求書（ポスターの作成）</t>
  </si>
  <si>
    <t>契約7</t>
    <rPh sb="0" eb="2">
      <t>ケイヤク</t>
    </rPh>
    <phoneticPr fontId="3"/>
  </si>
  <si>
    <t>契約8</t>
    <rPh sb="0" eb="2">
      <t>ケイヤク</t>
    </rPh>
    <phoneticPr fontId="3"/>
  </si>
  <si>
    <t>契約9</t>
    <rPh sb="0" eb="2">
      <t>ケイヤク</t>
    </rPh>
    <phoneticPr fontId="3"/>
  </si>
  <si>
    <t>契約10</t>
    <rPh sb="0" eb="2">
      <t>ケイヤク</t>
    </rPh>
    <phoneticPr fontId="3"/>
  </si>
  <si>
    <t>選挙運動用通常葉書作成契約書例</t>
    <rPh sb="5" eb="7">
      <t>ツウジョウ</t>
    </rPh>
    <rPh sb="7" eb="9">
      <t>ハガキ</t>
    </rPh>
    <phoneticPr fontId="3"/>
  </si>
  <si>
    <t>選挙事務所用立札・看板作成契約書例</t>
    <rPh sb="2" eb="4">
      <t>ジム</t>
    </rPh>
    <rPh sb="4" eb="5">
      <t>ショ</t>
    </rPh>
    <rPh sb="5" eb="6">
      <t>ヨウ</t>
    </rPh>
    <rPh sb="6" eb="8">
      <t>タテフダ</t>
    </rPh>
    <rPh sb="9" eb="11">
      <t>カンバン</t>
    </rPh>
    <phoneticPr fontId="3"/>
  </si>
  <si>
    <t>自動車等取付用立札・看板作成契約書例</t>
    <rPh sb="0" eb="4">
      <t>ジドウシャトウ</t>
    </rPh>
    <rPh sb="4" eb="6">
      <t>トリツケ</t>
    </rPh>
    <rPh sb="6" eb="7">
      <t>ヨウ</t>
    </rPh>
    <rPh sb="7" eb="9">
      <t>タテフダ</t>
    </rPh>
    <rPh sb="10" eb="12">
      <t>カンバン</t>
    </rPh>
    <phoneticPr fontId="3"/>
  </si>
  <si>
    <t>個人演説会場用立札・看板作成契約書例</t>
    <rPh sb="0" eb="2">
      <t>コジン</t>
    </rPh>
    <rPh sb="2" eb="4">
      <t>エンゼツ</t>
    </rPh>
    <rPh sb="4" eb="6">
      <t>カイジョウ</t>
    </rPh>
    <rPh sb="6" eb="7">
      <t>ヨウ</t>
    </rPh>
    <rPh sb="7" eb="9">
      <t>タテフダ</t>
    </rPh>
    <rPh sb="10" eb="12">
      <t>カンバン</t>
    </rPh>
    <phoneticPr fontId="3"/>
  </si>
  <si>
    <t>選挙運動のために頒布するビラ届出書</t>
    <rPh sb="0" eb="2">
      <t>センキョ</t>
    </rPh>
    <rPh sb="2" eb="4">
      <t>ウンドウ</t>
    </rPh>
    <rPh sb="8" eb="10">
      <t>ハンプ</t>
    </rPh>
    <rPh sb="14" eb="17">
      <t>トドケデショ</t>
    </rPh>
    <phoneticPr fontId="3"/>
  </si>
  <si>
    <t>立候補する選挙区名</t>
    <rPh sb="0" eb="3">
      <t>リッコウホ</t>
    </rPh>
    <rPh sb="5" eb="7">
      <t>センキョ</t>
    </rPh>
    <rPh sb="7" eb="8">
      <t>ク</t>
    </rPh>
    <rPh sb="8" eb="9">
      <t>メイ</t>
    </rPh>
    <phoneticPr fontId="3"/>
  </si>
  <si>
    <t>候補者届出政党等の名称</t>
    <rPh sb="0" eb="3">
      <t>コウホシャ</t>
    </rPh>
    <rPh sb="3" eb="5">
      <t>トドケデ</t>
    </rPh>
    <rPh sb="5" eb="7">
      <t>セイトウ</t>
    </rPh>
    <rPh sb="7" eb="8">
      <t>トウ</t>
    </rPh>
    <rPh sb="9" eb="11">
      <t>メイショウ</t>
    </rPh>
    <phoneticPr fontId="3"/>
  </si>
  <si>
    <t>候補者届出政党等の名称（ふりがな）</t>
    <rPh sb="0" eb="3">
      <t>コウホシャ</t>
    </rPh>
    <rPh sb="3" eb="5">
      <t>トドケデ</t>
    </rPh>
    <rPh sb="5" eb="7">
      <t>セイトウ</t>
    </rPh>
    <rPh sb="7" eb="8">
      <t>トウ</t>
    </rPh>
    <rPh sb="9" eb="11">
      <t>メイショウ</t>
    </rPh>
    <phoneticPr fontId="3"/>
  </si>
  <si>
    <t>本部の郵便番号（半角数字で入力してください。）</t>
    <rPh sb="0" eb="2">
      <t>ホンブ</t>
    </rPh>
    <rPh sb="3" eb="5">
      <t>ユウビン</t>
    </rPh>
    <rPh sb="5" eb="7">
      <t>バンゴウ</t>
    </rPh>
    <rPh sb="8" eb="10">
      <t>ハンカク</t>
    </rPh>
    <rPh sb="10" eb="12">
      <t>スウジ</t>
    </rPh>
    <rPh sb="13" eb="15">
      <t>ニュウリョク</t>
    </rPh>
    <phoneticPr fontId="3"/>
  </si>
  <si>
    <t>本部の電話番号（半角数字で入力してください。）</t>
    <rPh sb="0" eb="2">
      <t>ホンブ</t>
    </rPh>
    <rPh sb="3" eb="5">
      <t>デンワ</t>
    </rPh>
    <rPh sb="5" eb="7">
      <t>バンゴウ</t>
    </rPh>
    <rPh sb="8" eb="10">
      <t>ハンカク</t>
    </rPh>
    <rPh sb="10" eb="12">
      <t>スウジ</t>
    </rPh>
    <rPh sb="13" eb="15">
      <t>ニュウリョク</t>
    </rPh>
    <phoneticPr fontId="3"/>
  </si>
  <si>
    <t>衆議院比例代表選出議員選挙の名簿登載者</t>
    <rPh sb="0" eb="3">
      <t>シュウギイン</t>
    </rPh>
    <rPh sb="3" eb="5">
      <t>ヒレイ</t>
    </rPh>
    <rPh sb="5" eb="7">
      <t>ダイヒョウ</t>
    </rPh>
    <rPh sb="7" eb="9">
      <t>センシュツ</t>
    </rPh>
    <rPh sb="9" eb="11">
      <t>ギイン</t>
    </rPh>
    <rPh sb="11" eb="13">
      <t>センキョ</t>
    </rPh>
    <rPh sb="14" eb="16">
      <t>メイボ</t>
    </rPh>
    <rPh sb="16" eb="18">
      <t>トウサイ</t>
    </rPh>
    <rPh sb="18" eb="19">
      <t>シャ</t>
    </rPh>
    <phoneticPr fontId="3"/>
  </si>
  <si>
    <t>⇒選挙長名（自動表示）</t>
    <rPh sb="1" eb="3">
      <t>センキョ</t>
    </rPh>
    <rPh sb="3" eb="4">
      <t>チョウ</t>
    </rPh>
    <rPh sb="4" eb="5">
      <t>ナ</t>
    </rPh>
    <rPh sb="6" eb="8">
      <t>ジドウ</t>
    </rPh>
    <rPh sb="8" eb="10">
      <t>ヒョウジ</t>
    </rPh>
    <phoneticPr fontId="3"/>
  </si>
  <si>
    <t>ポスター掲示場数</t>
    <rPh sb="4" eb="6">
      <t>ケイジ</t>
    </rPh>
    <rPh sb="6" eb="7">
      <t>バ</t>
    </rPh>
    <rPh sb="7" eb="8">
      <t>スウ</t>
    </rPh>
    <phoneticPr fontId="3"/>
  </si>
  <si>
    <t>ポスター作成単価（円）</t>
    <rPh sb="4" eb="6">
      <t>サクセイ</t>
    </rPh>
    <rPh sb="6" eb="8">
      <t>タンカ</t>
    </rPh>
    <rPh sb="9" eb="10">
      <t>エン</t>
    </rPh>
    <phoneticPr fontId="3"/>
  </si>
  <si>
    <t>⇒選挙区ごとのポスター作成単価（限度額・自動表示）</t>
    <rPh sb="1" eb="4">
      <t>センキョク</t>
    </rPh>
    <rPh sb="11" eb="13">
      <t>サクセイ</t>
    </rPh>
    <rPh sb="13" eb="15">
      <t>タンカ</t>
    </rPh>
    <rPh sb="16" eb="18">
      <t>ゲンド</t>
    </rPh>
    <rPh sb="18" eb="19">
      <t>ガク</t>
    </rPh>
    <rPh sb="20" eb="22">
      <t>ジドウ</t>
    </rPh>
    <rPh sb="22" eb="24">
      <t>ヒョウジ</t>
    </rPh>
    <phoneticPr fontId="3"/>
  </si>
  <si>
    <t>⇒選挙区ごとのポスター掲示場数（自動表示）</t>
    <rPh sb="1" eb="4">
      <t>センキョク</t>
    </rPh>
    <rPh sb="11" eb="13">
      <t>ケイジ</t>
    </rPh>
    <rPh sb="13" eb="14">
      <t>ジョウ</t>
    </rPh>
    <rPh sb="14" eb="15">
      <t>カズ</t>
    </rPh>
    <rPh sb="16" eb="18">
      <t>ジドウ</t>
    </rPh>
    <rPh sb="18" eb="20">
      <t>ヒョウジ</t>
    </rPh>
    <phoneticPr fontId="3"/>
  </si>
  <si>
    <t>中央選挙管理会に名称保護の届出を行っているか</t>
    <rPh sb="0" eb="2">
      <t>チュウオウ</t>
    </rPh>
    <rPh sb="2" eb="4">
      <t>センキョ</t>
    </rPh>
    <rPh sb="4" eb="6">
      <t>カンリ</t>
    </rPh>
    <rPh sb="6" eb="7">
      <t>カイ</t>
    </rPh>
    <rPh sb="8" eb="10">
      <t>メイショウ</t>
    </rPh>
    <rPh sb="10" eb="12">
      <t>ホゴ</t>
    </rPh>
    <rPh sb="13" eb="15">
      <t>トドケデ</t>
    </rPh>
    <rPh sb="16" eb="17">
      <t>オコナ</t>
    </rPh>
    <phoneticPr fontId="3"/>
  </si>
  <si>
    <t>衆議院名称保護届出政党につき、上記１、２の書類の添付を省略</t>
    <rPh sb="0" eb="3">
      <t>シュウギイン</t>
    </rPh>
    <rPh sb="3" eb="5">
      <t>メイショウ</t>
    </rPh>
    <rPh sb="5" eb="7">
      <t>ホゴ</t>
    </rPh>
    <rPh sb="7" eb="9">
      <t>トドケデ</t>
    </rPh>
    <rPh sb="9" eb="11">
      <t>セイトウ</t>
    </rPh>
    <rPh sb="15" eb="17">
      <t>ジョウキ</t>
    </rPh>
    <rPh sb="21" eb="23">
      <t>ショルイ</t>
    </rPh>
    <rPh sb="24" eb="26">
      <t>テンプ</t>
    </rPh>
    <rPh sb="27" eb="29">
      <t>ショウリャク</t>
    </rPh>
    <phoneticPr fontId="3"/>
  </si>
  <si>
    <t>記載内容</t>
    <rPh sb="0" eb="2">
      <t>キサイ</t>
    </rPh>
    <rPh sb="2" eb="4">
      <t>ナイヨウ</t>
    </rPh>
    <phoneticPr fontId="3"/>
  </si>
  <si>
    <t>中央選挙管理会への名称保護届出</t>
    <rPh sb="0" eb="2">
      <t>チュウオウ</t>
    </rPh>
    <rPh sb="2" eb="4">
      <t>センキョ</t>
    </rPh>
    <rPh sb="4" eb="6">
      <t>カンリ</t>
    </rPh>
    <rPh sb="6" eb="7">
      <t>カイ</t>
    </rPh>
    <rPh sb="9" eb="11">
      <t>メイショウ</t>
    </rPh>
    <rPh sb="11" eb="13">
      <t>ホゴ</t>
    </rPh>
    <rPh sb="13" eb="15">
      <t>トドケデ</t>
    </rPh>
    <phoneticPr fontId="3"/>
  </si>
  <si>
    <t>行っていない</t>
    <rPh sb="0" eb="1">
      <t>オコナ</t>
    </rPh>
    <phoneticPr fontId="3"/>
  </si>
  <si>
    <t>　　　　</t>
    <phoneticPr fontId="3"/>
  </si>
  <si>
    <t>に</t>
    <phoneticPr fontId="3"/>
  </si>
  <si>
    <t>衆議院議員</t>
  </si>
  <si>
    <t>として候補者届出要件該</t>
    <rPh sb="3" eb="6">
      <t>コウホシャ</t>
    </rPh>
    <rPh sb="6" eb="8">
      <t>トドケデ</t>
    </rPh>
    <rPh sb="8" eb="10">
      <t>ヨウケン</t>
    </rPh>
    <rPh sb="10" eb="11">
      <t>ガイ</t>
    </rPh>
    <phoneticPr fontId="3"/>
  </si>
  <si>
    <t>当確認書に記載されることを承諾します。</t>
    <rPh sb="3" eb="4">
      <t>ショ</t>
    </rPh>
    <rPh sb="5" eb="7">
      <t>キサイ</t>
    </rPh>
    <rPh sb="13" eb="15">
      <t>ショウダク</t>
    </rPh>
    <phoneticPr fontId="3"/>
  </si>
  <si>
    <t>において、重ねて候補者の届出をしていないことを誓います。</t>
    <rPh sb="5" eb="6">
      <t>カサ</t>
    </rPh>
    <rPh sb="8" eb="11">
      <t>コウホシャ</t>
    </rPh>
    <rPh sb="12" eb="14">
      <t>トドケデ</t>
    </rPh>
    <rPh sb="23" eb="24">
      <t>チカ</t>
    </rPh>
    <phoneticPr fontId="3"/>
  </si>
  <si>
    <t>候補者届出要件該当確認書（公選法第86条第1項第1号該当の場合）</t>
    <rPh sb="0" eb="3">
      <t>コウホシャ</t>
    </rPh>
    <rPh sb="3" eb="5">
      <t>トドケデ</t>
    </rPh>
    <rPh sb="5" eb="7">
      <t>ヨウケン</t>
    </rPh>
    <rPh sb="7" eb="9">
      <t>ガイトウ</t>
    </rPh>
    <rPh sb="9" eb="12">
      <t>カクニンショ</t>
    </rPh>
    <rPh sb="13" eb="16">
      <t>コウセンホウ</t>
    </rPh>
    <rPh sb="16" eb="17">
      <t>ダイ</t>
    </rPh>
    <rPh sb="19" eb="20">
      <t>ジョウ</t>
    </rPh>
    <rPh sb="20" eb="21">
      <t>ダイ</t>
    </rPh>
    <rPh sb="22" eb="23">
      <t>コウ</t>
    </rPh>
    <rPh sb="23" eb="24">
      <t>ダイ</t>
    </rPh>
    <rPh sb="25" eb="26">
      <t>ゴウ</t>
    </rPh>
    <rPh sb="26" eb="28">
      <t>ガイトウ</t>
    </rPh>
    <rPh sb="29" eb="31">
      <t>バアイ</t>
    </rPh>
    <phoneticPr fontId="3"/>
  </si>
  <si>
    <t>候補者届出要件該当確認書（公選法第86条第1項第2号該当の場合）</t>
    <rPh sb="0" eb="3">
      <t>コウホシャ</t>
    </rPh>
    <rPh sb="3" eb="5">
      <t>トドケデ</t>
    </rPh>
    <rPh sb="5" eb="7">
      <t>ヨウケン</t>
    </rPh>
    <rPh sb="7" eb="9">
      <t>ガイトウ</t>
    </rPh>
    <rPh sb="9" eb="12">
      <t>カクニンショ</t>
    </rPh>
    <phoneticPr fontId="3"/>
  </si>
  <si>
    <t>青森県選挙管理委員会事務局（電話：０１７－７３４－９０７６）</t>
    <rPh sb="0" eb="2">
      <t>アオモリ</t>
    </rPh>
    <rPh sb="2" eb="3">
      <t>ケン</t>
    </rPh>
    <rPh sb="3" eb="5">
      <t>センキョ</t>
    </rPh>
    <rPh sb="5" eb="7">
      <t>カンリ</t>
    </rPh>
    <rPh sb="7" eb="10">
      <t>イインカイ</t>
    </rPh>
    <rPh sb="10" eb="13">
      <t>ジムキョク</t>
    </rPh>
    <phoneticPr fontId="11"/>
  </si>
  <si>
    <t>　の届出に係る候補者となることに同意します。</t>
    <rPh sb="2" eb="4">
      <t>トドケデ</t>
    </rPh>
    <rPh sb="5" eb="6">
      <t>カカ</t>
    </rPh>
    <rPh sb="7" eb="10">
      <t>コウホシャ</t>
    </rPh>
    <rPh sb="16" eb="18">
      <t>ドウイ</t>
    </rPh>
    <phoneticPr fontId="3"/>
  </si>
  <si>
    <t>において候補者となることができない</t>
    <phoneticPr fontId="3"/>
  </si>
  <si>
    <t>者でないことを誓います。</t>
    <rPh sb="0" eb="1">
      <t>シャ</t>
    </rPh>
    <rPh sb="7" eb="8">
      <t>チカ</t>
    </rPh>
    <phoneticPr fontId="3"/>
  </si>
  <si>
    <t>における候補</t>
    <rPh sb="4" eb="6">
      <t>コウホ</t>
    </rPh>
    <phoneticPr fontId="3"/>
  </si>
  <si>
    <t>者となるべき者の選定機関及び選定手続については、下記のとおりです。</t>
    <rPh sb="8" eb="10">
      <t>センテイ</t>
    </rPh>
    <rPh sb="10" eb="12">
      <t>キカン</t>
    </rPh>
    <rPh sb="12" eb="13">
      <t>オヨ</t>
    </rPh>
    <rPh sb="14" eb="16">
      <t>センテイ</t>
    </rPh>
    <rPh sb="16" eb="18">
      <t>テツヅ</t>
    </rPh>
    <rPh sb="24" eb="26">
      <t>カキ</t>
    </rPh>
    <phoneticPr fontId="3"/>
  </si>
  <si>
    <t>おける選挙立会人となるべきことを承諾します。</t>
    <phoneticPr fontId="3"/>
  </si>
  <si>
    <t>生年月日西暦表示</t>
    <rPh sb="0" eb="2">
      <t>セイネン</t>
    </rPh>
    <rPh sb="2" eb="4">
      <t>ガッピ</t>
    </rPh>
    <rPh sb="4" eb="6">
      <t>セイレキ</t>
    </rPh>
    <rPh sb="6" eb="8">
      <t>ヒョウジ</t>
    </rPh>
    <phoneticPr fontId="3"/>
  </si>
  <si>
    <t>生年月日和暦表示</t>
    <rPh sb="0" eb="2">
      <t>セイネン</t>
    </rPh>
    <rPh sb="2" eb="4">
      <t>ガッピ</t>
    </rPh>
    <rPh sb="4" eb="6">
      <t>ワレキ</t>
    </rPh>
    <rPh sb="6" eb="8">
      <t>ヒョウジ</t>
    </rPh>
    <phoneticPr fontId="3"/>
  </si>
  <si>
    <t>ける開票立会人となるべきことを承諾します。</t>
    <rPh sb="2" eb="4">
      <t>カイヒョウ</t>
    </rPh>
    <phoneticPr fontId="3"/>
  </si>
  <si>
    <t>候補者用選挙事務所建物の名称</t>
    <rPh sb="6" eb="8">
      <t>ジム</t>
    </rPh>
    <rPh sb="8" eb="9">
      <t>ショ</t>
    </rPh>
    <rPh sb="9" eb="11">
      <t>タテモノ</t>
    </rPh>
    <rPh sb="12" eb="14">
      <t>メイショウ</t>
    </rPh>
    <phoneticPr fontId="3"/>
  </si>
  <si>
    <t>候補者用選挙事務所電話番号</t>
    <rPh sb="6" eb="8">
      <t>ジム</t>
    </rPh>
    <rPh sb="8" eb="9">
      <t>ショ</t>
    </rPh>
    <rPh sb="9" eb="11">
      <t>デンワ</t>
    </rPh>
    <rPh sb="11" eb="13">
      <t>バンゴウ</t>
    </rPh>
    <phoneticPr fontId="3"/>
  </si>
  <si>
    <t>候補者用選挙事務所異動年月日</t>
    <rPh sb="6" eb="8">
      <t>ジム</t>
    </rPh>
    <rPh sb="8" eb="9">
      <t>ショ</t>
    </rPh>
    <rPh sb="9" eb="11">
      <t>イドウ</t>
    </rPh>
    <rPh sb="11" eb="14">
      <t>ネンガッピ</t>
    </rPh>
    <phoneticPr fontId="3"/>
  </si>
  <si>
    <t>候補者用選挙事務所異動設置市町村</t>
    <rPh sb="6" eb="8">
      <t>ジム</t>
    </rPh>
    <rPh sb="8" eb="9">
      <t>ショ</t>
    </rPh>
    <rPh sb="9" eb="11">
      <t>イドウ</t>
    </rPh>
    <rPh sb="11" eb="13">
      <t>セッチ</t>
    </rPh>
    <rPh sb="13" eb="16">
      <t>シチョウソン</t>
    </rPh>
    <phoneticPr fontId="3"/>
  </si>
  <si>
    <t>候補者用選挙事務所建物の名称（異動後）</t>
    <rPh sb="6" eb="8">
      <t>ジム</t>
    </rPh>
    <rPh sb="8" eb="9">
      <t>ショ</t>
    </rPh>
    <rPh sb="9" eb="11">
      <t>タテモノ</t>
    </rPh>
    <rPh sb="12" eb="14">
      <t>メイショウ</t>
    </rPh>
    <rPh sb="15" eb="17">
      <t>イドウ</t>
    </rPh>
    <rPh sb="17" eb="18">
      <t>ゴ</t>
    </rPh>
    <phoneticPr fontId="3"/>
  </si>
  <si>
    <t>候補者用選挙事務所電話番号（異動後）</t>
    <rPh sb="6" eb="8">
      <t>ジム</t>
    </rPh>
    <rPh sb="8" eb="9">
      <t>ショ</t>
    </rPh>
    <rPh sb="9" eb="11">
      <t>デンワ</t>
    </rPh>
    <rPh sb="11" eb="13">
      <t>バンゴウ</t>
    </rPh>
    <rPh sb="14" eb="16">
      <t>イドウ</t>
    </rPh>
    <rPh sb="16" eb="17">
      <t>ゴ</t>
    </rPh>
    <phoneticPr fontId="3"/>
  </si>
  <si>
    <t>候補者用選挙事務所設置市町村</t>
    <rPh sb="0" eb="3">
      <t>コウホシャ</t>
    </rPh>
    <rPh sb="3" eb="4">
      <t>ヨウ</t>
    </rPh>
    <rPh sb="4" eb="6">
      <t>センキョ</t>
    </rPh>
    <rPh sb="6" eb="8">
      <t>ジム</t>
    </rPh>
    <rPh sb="8" eb="9">
      <t>ショ</t>
    </rPh>
    <rPh sb="9" eb="11">
      <t>セッチ</t>
    </rPh>
    <rPh sb="11" eb="14">
      <t>シチョウソン</t>
    </rPh>
    <phoneticPr fontId="3"/>
  </si>
  <si>
    <t>候補者用選挙事務所設置年月日</t>
    <rPh sb="0" eb="4">
      <t>コウホシャヨウ</t>
    </rPh>
    <rPh sb="4" eb="6">
      <t>センキョ</t>
    </rPh>
    <rPh sb="6" eb="8">
      <t>ジム</t>
    </rPh>
    <rPh sb="8" eb="9">
      <t>ショ</t>
    </rPh>
    <rPh sb="9" eb="11">
      <t>セッチ</t>
    </rPh>
    <rPh sb="11" eb="14">
      <t>ネンガッピ</t>
    </rPh>
    <phoneticPr fontId="3"/>
  </si>
  <si>
    <t>候補者届出政党用選挙事務所設置年月日</t>
    <rPh sb="0" eb="3">
      <t>コウホシャ</t>
    </rPh>
    <rPh sb="3" eb="5">
      <t>トドケデ</t>
    </rPh>
    <rPh sb="5" eb="7">
      <t>セイトウ</t>
    </rPh>
    <rPh sb="7" eb="8">
      <t>ヨウ</t>
    </rPh>
    <rPh sb="8" eb="10">
      <t>センキョ</t>
    </rPh>
    <rPh sb="10" eb="12">
      <t>ジム</t>
    </rPh>
    <rPh sb="12" eb="13">
      <t>ショ</t>
    </rPh>
    <rPh sb="13" eb="15">
      <t>セッチ</t>
    </rPh>
    <rPh sb="15" eb="18">
      <t>ネンガッピ</t>
    </rPh>
    <phoneticPr fontId="3"/>
  </si>
  <si>
    <t>候補者用選挙事務所異動届提出年月日</t>
    <rPh sb="6" eb="8">
      <t>ジム</t>
    </rPh>
    <rPh sb="8" eb="9">
      <t>ショ</t>
    </rPh>
    <rPh sb="9" eb="11">
      <t>イドウ</t>
    </rPh>
    <rPh sb="11" eb="12">
      <t>トド</t>
    </rPh>
    <rPh sb="12" eb="14">
      <t>テイシュツ</t>
    </rPh>
    <rPh sb="14" eb="17">
      <t>ネンガッピ</t>
    </rPh>
    <phoneticPr fontId="3"/>
  </si>
  <si>
    <t>候補者届出政党用選挙事務所異動届提出年月日</t>
    <rPh sb="3" eb="5">
      <t>トドケデ</t>
    </rPh>
    <rPh sb="5" eb="7">
      <t>セイトウ</t>
    </rPh>
    <rPh sb="10" eb="12">
      <t>ジム</t>
    </rPh>
    <rPh sb="12" eb="13">
      <t>ショ</t>
    </rPh>
    <rPh sb="13" eb="15">
      <t>イドウ</t>
    </rPh>
    <rPh sb="15" eb="16">
      <t>トド</t>
    </rPh>
    <rPh sb="16" eb="18">
      <t>テイシュツ</t>
    </rPh>
    <rPh sb="18" eb="21">
      <t>ネンガッピ</t>
    </rPh>
    <phoneticPr fontId="3"/>
  </si>
  <si>
    <t>（候補者用選挙事務所の異動があった場合のみ入力）</t>
    <rPh sb="7" eb="9">
      <t>ジム</t>
    </rPh>
    <rPh sb="9" eb="10">
      <t>ショ</t>
    </rPh>
    <rPh sb="11" eb="13">
      <t>イドウ</t>
    </rPh>
    <rPh sb="17" eb="19">
      <t>バアイ</t>
    </rPh>
    <rPh sb="21" eb="23">
      <t>ニュウリョク</t>
    </rPh>
    <phoneticPr fontId="3"/>
  </si>
  <si>
    <t>（手入力・半角）</t>
    <rPh sb="1" eb="2">
      <t>テ</t>
    </rPh>
    <rPh sb="2" eb="4">
      <t>ニュウリョク</t>
    </rPh>
    <rPh sb="5" eb="7">
      <t>ハンカク</t>
    </rPh>
    <phoneticPr fontId="3"/>
  </si>
  <si>
    <t>（候補者が選任する場合）</t>
    <rPh sb="1" eb="4">
      <t>コウホシャ</t>
    </rPh>
    <rPh sb="5" eb="7">
      <t>センニン</t>
    </rPh>
    <rPh sb="9" eb="11">
      <t>バアイ</t>
    </rPh>
    <phoneticPr fontId="3"/>
  </si>
  <si>
    <t>（候補者届出政党が選任する場合）</t>
    <rPh sb="1" eb="4">
      <t>コウホシャ</t>
    </rPh>
    <rPh sb="4" eb="6">
      <t>トドケデ</t>
    </rPh>
    <rPh sb="6" eb="8">
      <t>セイトウ</t>
    </rPh>
    <rPh sb="9" eb="11">
      <t>センニン</t>
    </rPh>
    <rPh sb="13" eb="15">
      <t>バアイ</t>
    </rPh>
    <phoneticPr fontId="3"/>
  </si>
  <si>
    <t>（代表者）</t>
    <rPh sb="1" eb="2">
      <t>ダイ</t>
    </rPh>
    <rPh sb="2" eb="3">
      <t>ヒョウ</t>
    </rPh>
    <rPh sb="3" eb="4">
      <t>シャ</t>
    </rPh>
    <phoneticPr fontId="3"/>
  </si>
  <si>
    <t>（候補者が選任した場合）</t>
    <rPh sb="1" eb="4">
      <t>コウホシャ</t>
    </rPh>
    <rPh sb="5" eb="7">
      <t>センニン</t>
    </rPh>
    <rPh sb="9" eb="11">
      <t>バアイ</t>
    </rPh>
    <phoneticPr fontId="3"/>
  </si>
  <si>
    <t>出納責任者異動届提出年月日</t>
    <rPh sb="0" eb="2">
      <t>スイトウ</t>
    </rPh>
    <rPh sb="2" eb="5">
      <t>セキニンシャ</t>
    </rPh>
    <rPh sb="5" eb="8">
      <t>イドウトドケ</t>
    </rPh>
    <rPh sb="8" eb="10">
      <t>テイシュツ</t>
    </rPh>
    <rPh sb="10" eb="13">
      <t>ネンガッピ</t>
    </rPh>
    <phoneticPr fontId="3"/>
  </si>
  <si>
    <t>（候補者届出政党が選任した場合）</t>
    <rPh sb="1" eb="4">
      <t>コウホシャ</t>
    </rPh>
    <rPh sb="4" eb="6">
      <t>トドケデ</t>
    </rPh>
    <rPh sb="6" eb="8">
      <t>セイトウ</t>
    </rPh>
    <rPh sb="9" eb="11">
      <t>センニン</t>
    </rPh>
    <rPh sb="13" eb="15">
      <t>バアイ</t>
    </rPh>
    <phoneticPr fontId="3"/>
  </si>
  <si>
    <t>衆議院小選挙区選出議員選挙</t>
    <rPh sb="0" eb="3">
      <t>シュウギイン</t>
    </rPh>
    <rPh sb="3" eb="7">
      <t>ショウセンキョク</t>
    </rPh>
    <rPh sb="7" eb="9">
      <t>センシュツ</t>
    </rPh>
    <rPh sb="9" eb="11">
      <t>ギイン</t>
    </rPh>
    <rPh sb="11" eb="13">
      <t>センキョ</t>
    </rPh>
    <phoneticPr fontId="3"/>
  </si>
  <si>
    <t>出納責任者選任承諾年月日</t>
    <rPh sb="0" eb="2">
      <t>スイトウ</t>
    </rPh>
    <rPh sb="2" eb="5">
      <t>セキニンシャ</t>
    </rPh>
    <rPh sb="5" eb="7">
      <t>センニン</t>
    </rPh>
    <rPh sb="7" eb="9">
      <t>ショウダク</t>
    </rPh>
    <rPh sb="9" eb="12">
      <t>ネンガッピ</t>
    </rPh>
    <phoneticPr fontId="3"/>
  </si>
  <si>
    <t>職務代行者届等提出年月日</t>
    <rPh sb="0" eb="2">
      <t>ショクム</t>
    </rPh>
    <rPh sb="2" eb="5">
      <t>ダイコウシャ</t>
    </rPh>
    <rPh sb="5" eb="6">
      <t>トドケ</t>
    </rPh>
    <rPh sb="6" eb="7">
      <t>トウ</t>
    </rPh>
    <rPh sb="7" eb="9">
      <t>テイシュツ</t>
    </rPh>
    <rPh sb="9" eb="12">
      <t>ネンガッピ</t>
    </rPh>
    <phoneticPr fontId="3"/>
  </si>
  <si>
    <t>漢数字表記</t>
    <rPh sb="0" eb="3">
      <t>カンスウジ</t>
    </rPh>
    <rPh sb="3" eb="5">
      <t>ヒョウキ</t>
    </rPh>
    <phoneticPr fontId="3"/>
  </si>
  <si>
    <t>青森県第一区</t>
    <rPh sb="0" eb="3">
      <t>アオモリケン</t>
    </rPh>
    <rPh sb="3" eb="4">
      <t>ダイ</t>
    </rPh>
    <rPh sb="4" eb="6">
      <t>１ク</t>
    </rPh>
    <phoneticPr fontId="3"/>
  </si>
  <si>
    <t>青森県第二区</t>
    <rPh sb="0" eb="3">
      <t>アオモリケン</t>
    </rPh>
    <rPh sb="3" eb="6">
      <t>ダイニク</t>
    </rPh>
    <phoneticPr fontId="3"/>
  </si>
  <si>
    <t>青森県第三区</t>
    <rPh sb="0" eb="3">
      <t>アオモリケン</t>
    </rPh>
    <rPh sb="3" eb="4">
      <t>ダイ</t>
    </rPh>
    <rPh sb="4" eb="6">
      <t>３ク</t>
    </rPh>
    <phoneticPr fontId="3"/>
  </si>
  <si>
    <t>⇒漢数字表記</t>
    <rPh sb="1" eb="4">
      <t>カンスウジ</t>
    </rPh>
    <rPh sb="4" eb="6">
      <t>ヒョウキ</t>
    </rPh>
    <phoneticPr fontId="3"/>
  </si>
  <si>
    <t>候補者電話番号（半角数字で入力してください。）</t>
    <rPh sb="0" eb="3">
      <t>コウホシャ</t>
    </rPh>
    <rPh sb="3" eb="5">
      <t>デンワ</t>
    </rPh>
    <rPh sb="5" eb="7">
      <t>バンゴウ</t>
    </rPh>
    <rPh sb="8" eb="10">
      <t>ハンカク</t>
    </rPh>
    <rPh sb="10" eb="12">
      <t>スウジ</t>
    </rPh>
    <rPh sb="13" eb="15">
      <t>ニュウリョク</t>
    </rPh>
    <phoneticPr fontId="3"/>
  </si>
  <si>
    <t>職務代行開始（廃止）年月日</t>
    <rPh sb="0" eb="2">
      <t>ショクム</t>
    </rPh>
    <rPh sb="2" eb="4">
      <t>ダイコウ</t>
    </rPh>
    <rPh sb="4" eb="6">
      <t>カイシ</t>
    </rPh>
    <rPh sb="7" eb="9">
      <t>ハイシ</t>
    </rPh>
    <rPh sb="10" eb="13">
      <t>ネンガッピ</t>
    </rPh>
    <phoneticPr fontId="3"/>
  </si>
  <si>
    <t>（出納責任者の職務代行があった場合のみ入力）</t>
    <rPh sb="1" eb="3">
      <t>スイトウ</t>
    </rPh>
    <rPh sb="3" eb="6">
      <t>セキニンシャ</t>
    </rPh>
    <rPh sb="7" eb="9">
      <t>ショクム</t>
    </rPh>
    <rPh sb="9" eb="11">
      <t>ダイコウ</t>
    </rPh>
    <rPh sb="15" eb="17">
      <t>バアイ</t>
    </rPh>
    <rPh sb="19" eb="21">
      <t>ニュウリョク</t>
    </rPh>
    <phoneticPr fontId="3"/>
  </si>
  <si>
    <t>小選挙区選出議員選挙</t>
    <rPh sb="2" eb="3">
      <t>キョ</t>
    </rPh>
    <rPh sb="3" eb="4">
      <t>ク</t>
    </rPh>
    <rPh sb="4" eb="6">
      <t>センシュツ</t>
    </rPh>
    <rPh sb="6" eb="8">
      <t>ギイン</t>
    </rPh>
    <rPh sb="8" eb="10">
      <t>センキョ</t>
    </rPh>
    <phoneticPr fontId="3"/>
  </si>
  <si>
    <t>おいらせ町</t>
  </si>
  <si>
    <t>政党演説会開催市町村名</t>
    <rPh sb="0" eb="2">
      <t>セイトウ</t>
    </rPh>
    <rPh sb="2" eb="4">
      <t>エンゼツ</t>
    </rPh>
    <rPh sb="4" eb="5">
      <t>カイ</t>
    </rPh>
    <rPh sb="5" eb="7">
      <t>カイサイ</t>
    </rPh>
    <rPh sb="7" eb="10">
      <t>シチョウソン</t>
    </rPh>
    <rPh sb="10" eb="11">
      <t>メイ</t>
    </rPh>
    <phoneticPr fontId="3"/>
  </si>
  <si>
    <t>様式１</t>
    <rPh sb="0" eb="1">
      <t>サマ</t>
    </rPh>
    <rPh sb="1" eb="2">
      <t>シキ</t>
    </rPh>
    <phoneticPr fontId="3"/>
  </si>
  <si>
    <t>衆・小（青森県）</t>
    <rPh sb="0" eb="1">
      <t>シュウ</t>
    </rPh>
    <rPh sb="2" eb="3">
      <t>ショウ</t>
    </rPh>
    <rPh sb="4" eb="7">
      <t>アオモリケン</t>
    </rPh>
    <phoneticPr fontId="3"/>
  </si>
  <si>
    <t>都道府県名</t>
    <rPh sb="0" eb="4">
      <t>トドウフケン</t>
    </rPh>
    <rPh sb="4" eb="5">
      <t>メイ</t>
    </rPh>
    <phoneticPr fontId="3"/>
  </si>
  <si>
    <t>　上記のとおり政見放送の申込みをします。</t>
    <rPh sb="1" eb="3">
      <t>ジョウキ</t>
    </rPh>
    <rPh sb="7" eb="9">
      <t>セイケン</t>
    </rPh>
    <rPh sb="9" eb="11">
      <t>ホウソウ</t>
    </rPh>
    <rPh sb="12" eb="14">
      <t>モウシコ</t>
    </rPh>
    <phoneticPr fontId="3"/>
  </si>
  <si>
    <t>届出候補者の数</t>
    <rPh sb="0" eb="2">
      <t>トドケデ</t>
    </rPh>
    <rPh sb="2" eb="5">
      <t>コウホシャ</t>
    </rPh>
    <rPh sb="6" eb="7">
      <t>カズ</t>
    </rPh>
    <phoneticPr fontId="3"/>
  </si>
  <si>
    <t>政見放送担当責任者の氏名、連絡場所及び電話番号</t>
    <rPh sb="0" eb="2">
      <t>セイケン</t>
    </rPh>
    <rPh sb="2" eb="4">
      <t>ホウソウ</t>
    </rPh>
    <rPh sb="4" eb="6">
      <t>タントウ</t>
    </rPh>
    <rPh sb="6" eb="9">
      <t>セキニンシャ</t>
    </rPh>
    <rPh sb="10" eb="12">
      <t>シメイ</t>
    </rPh>
    <rPh sb="13" eb="15">
      <t>レンラク</t>
    </rPh>
    <rPh sb="15" eb="17">
      <t>バショ</t>
    </rPh>
    <rPh sb="17" eb="18">
      <t>オヨ</t>
    </rPh>
    <rPh sb="19" eb="21">
      <t>デンワ</t>
    </rPh>
    <rPh sb="21" eb="23">
      <t>バンゴウ</t>
    </rPh>
    <phoneticPr fontId="3"/>
  </si>
  <si>
    <t>放送回数</t>
    <rPh sb="0" eb="2">
      <t>ホウソウ</t>
    </rPh>
    <rPh sb="2" eb="4">
      <t>カイスウ</t>
    </rPh>
    <phoneticPr fontId="3"/>
  </si>
  <si>
    <t>テレビ</t>
    <phoneticPr fontId="3"/>
  </si>
  <si>
    <t>政党提出</t>
    <rPh sb="0" eb="2">
      <t>セイトウ</t>
    </rPh>
    <rPh sb="2" eb="4">
      <t>テイシュツ</t>
    </rPh>
    <phoneticPr fontId="3"/>
  </si>
  <si>
    <t>（持ち込み）</t>
    <rPh sb="1" eb="2">
      <t>モ</t>
    </rPh>
    <rPh sb="3" eb="4">
      <t>コ</t>
    </rPh>
    <phoneticPr fontId="3"/>
  </si>
  <si>
    <t>録画方式</t>
    <rPh sb="0" eb="2">
      <t>ロクガ</t>
    </rPh>
    <rPh sb="2" eb="4">
      <t>ホウシキ</t>
    </rPh>
    <phoneticPr fontId="3"/>
  </si>
  <si>
    <t>（局収録）</t>
    <rPh sb="1" eb="2">
      <t>キョク</t>
    </rPh>
    <rPh sb="2" eb="4">
      <t>シュウロク</t>
    </rPh>
    <phoneticPr fontId="3"/>
  </si>
  <si>
    <t>種類</t>
    <rPh sb="0" eb="2">
      <t>シュルイ</t>
    </rPh>
    <phoneticPr fontId="3"/>
  </si>
  <si>
    <t>方式）</t>
    <rPh sb="0" eb="2">
      <t>ホウシキ</t>
    </rPh>
    <phoneticPr fontId="3"/>
  </si>
  <si>
    <t>選　　　択</t>
    <rPh sb="0" eb="1">
      <t>セン</t>
    </rPh>
    <rPh sb="4" eb="5">
      <t>タク</t>
    </rPh>
    <phoneticPr fontId="3"/>
  </si>
  <si>
    <t>別紙１の</t>
    <rPh sb="0" eb="2">
      <t>ベッシ</t>
    </rPh>
    <phoneticPr fontId="3"/>
  </si>
  <si>
    <t>と お り</t>
    <phoneticPr fontId="3"/>
  </si>
  <si>
    <t>連絡場所</t>
    <rPh sb="0" eb="2">
      <t>レンラク</t>
    </rPh>
    <rPh sb="2" eb="4">
      <t>バショ</t>
    </rPh>
    <phoneticPr fontId="3"/>
  </si>
  <si>
    <t>氏　　名</t>
    <rPh sb="0" eb="1">
      <t>シ</t>
    </rPh>
    <rPh sb="3" eb="4">
      <t>メイ</t>
    </rPh>
    <phoneticPr fontId="3"/>
  </si>
  <si>
    <t>人</t>
    <rPh sb="0" eb="1">
      <t>ヒト</t>
    </rPh>
    <phoneticPr fontId="3"/>
  </si>
  <si>
    <t>(実施放送局）</t>
    <rPh sb="1" eb="3">
      <t>ジッシ</t>
    </rPh>
    <rPh sb="3" eb="6">
      <t>ホウソウキョク</t>
    </rPh>
    <phoneticPr fontId="3"/>
  </si>
  <si>
    <t>代表者の氏名（ふりがな）</t>
    <rPh sb="0" eb="3">
      <t>ダイヒョウシャ</t>
    </rPh>
    <rPh sb="4" eb="6">
      <t>シメイ</t>
    </rPh>
    <phoneticPr fontId="3"/>
  </si>
  <si>
    <t>　殿</t>
    <rPh sb="1" eb="2">
      <t>ドノ</t>
    </rPh>
    <phoneticPr fontId="3"/>
  </si>
  <si>
    <t>代理人証明書</t>
    <rPh sb="0" eb="3">
      <t>ダイリニン</t>
    </rPh>
    <rPh sb="3" eb="5">
      <t>ショウメイ</t>
    </rPh>
    <rPh sb="5" eb="6">
      <t>ウケショ</t>
    </rPh>
    <phoneticPr fontId="3"/>
  </si>
  <si>
    <t>　上記の者は、</t>
    <rPh sb="1" eb="3">
      <t>ジョウキ</t>
    </rPh>
    <rPh sb="4" eb="5">
      <t>シャ</t>
    </rPh>
    <phoneticPr fontId="3"/>
  </si>
  <si>
    <t>の政見放送担当責任者</t>
    <rPh sb="1" eb="3">
      <t>セイケン</t>
    </rPh>
    <rPh sb="3" eb="5">
      <t>ホウソウ</t>
    </rPh>
    <rPh sb="5" eb="7">
      <t>タントウ</t>
    </rPh>
    <rPh sb="7" eb="10">
      <t>セキニンシャ</t>
    </rPh>
    <phoneticPr fontId="3"/>
  </si>
  <si>
    <t>に</t>
    <phoneticPr fontId="3"/>
  </si>
  <si>
    <t>代わって政見放送の申込みに関する事務を行うものであることを証明します。</t>
    <rPh sb="0" eb="1">
      <t>カ</t>
    </rPh>
    <rPh sb="4" eb="6">
      <t>セイケン</t>
    </rPh>
    <rPh sb="6" eb="8">
      <t>ホウソウ</t>
    </rPh>
    <rPh sb="9" eb="11">
      <t>モウシコ</t>
    </rPh>
    <rPh sb="13" eb="14">
      <t>カン</t>
    </rPh>
    <rPh sb="16" eb="18">
      <t>ジム</t>
    </rPh>
    <rPh sb="19" eb="20">
      <t>オコナ</t>
    </rPh>
    <rPh sb="29" eb="31">
      <t>ショウメイ</t>
    </rPh>
    <phoneticPr fontId="3"/>
  </si>
  <si>
    <t>政見放送担当責任者の氏名</t>
    <rPh sb="0" eb="2">
      <t>セイケン</t>
    </rPh>
    <rPh sb="2" eb="4">
      <t>ホウソウ</t>
    </rPh>
    <rPh sb="4" eb="6">
      <t>タントウ</t>
    </rPh>
    <rPh sb="6" eb="9">
      <t>セキニンシャ</t>
    </rPh>
    <rPh sb="10" eb="12">
      <t>シメイ</t>
    </rPh>
    <phoneticPr fontId="3"/>
  </si>
  <si>
    <t>　　　　年　　　月　　　日生</t>
    <rPh sb="4" eb="5">
      <t>ネン</t>
    </rPh>
    <rPh sb="8" eb="9">
      <t>ツキ</t>
    </rPh>
    <rPh sb="12" eb="13">
      <t>ニチ</t>
    </rPh>
    <rPh sb="13" eb="14">
      <t>ナマ</t>
    </rPh>
    <phoneticPr fontId="3"/>
  </si>
  <si>
    <t>（衆・小（青森県）</t>
    <rPh sb="1" eb="2">
      <t>シュウ</t>
    </rPh>
    <rPh sb="3" eb="4">
      <t>ショウ</t>
    </rPh>
    <rPh sb="5" eb="8">
      <t>アオモリケン</t>
    </rPh>
    <phoneticPr fontId="3"/>
  </si>
  <si>
    <t>確　約　書</t>
    <rPh sb="0" eb="1">
      <t>アキラ</t>
    </rPh>
    <rPh sb="2" eb="3">
      <t>ヤク</t>
    </rPh>
    <rPh sb="4" eb="5">
      <t>ショ</t>
    </rPh>
    <phoneticPr fontId="3"/>
  </si>
  <si>
    <t>（実施放送局）</t>
    <rPh sb="1" eb="3">
      <t>ジッシ</t>
    </rPh>
    <rPh sb="3" eb="6">
      <t>ホウソウキョク</t>
    </rPh>
    <phoneticPr fontId="3"/>
  </si>
  <si>
    <t>代表者の氏名</t>
    <rPh sb="0" eb="1">
      <t>ダイ</t>
    </rPh>
    <rPh sb="1" eb="2">
      <t>ヒョウ</t>
    </rPh>
    <rPh sb="2" eb="3">
      <t>シャ</t>
    </rPh>
    <rPh sb="4" eb="6">
      <t>シメイ</t>
    </rPh>
    <phoneticPr fontId="3"/>
  </si>
  <si>
    <t>　衆議院小選挙区選出議員選挙における候補者の届出にあたり、候補者届出政党の名称</t>
    <rPh sb="1" eb="4">
      <t>シュウギイン</t>
    </rPh>
    <rPh sb="4" eb="8">
      <t>ショウセンキョク</t>
    </rPh>
    <rPh sb="8" eb="10">
      <t>センシュツ</t>
    </rPh>
    <rPh sb="10" eb="12">
      <t>ギイン</t>
    </rPh>
    <rPh sb="12" eb="14">
      <t>センキョ</t>
    </rPh>
    <rPh sb="18" eb="21">
      <t>コウホシャ</t>
    </rPh>
    <rPh sb="22" eb="24">
      <t>トドケデ</t>
    </rPh>
    <rPh sb="29" eb="32">
      <t>コウホシャ</t>
    </rPh>
    <rPh sb="32" eb="34">
      <t>トドケデ</t>
    </rPh>
    <rPh sb="34" eb="36">
      <t>セイトウ</t>
    </rPh>
    <rPh sb="37" eb="39">
      <t>メイショウ</t>
    </rPh>
    <phoneticPr fontId="3"/>
  </si>
  <si>
    <t>及び届出候補者数について、下記のとおり、選挙長に届け出ることを約束します。</t>
    <rPh sb="0" eb="1">
      <t>オヨ</t>
    </rPh>
    <rPh sb="2" eb="4">
      <t>トドケデ</t>
    </rPh>
    <rPh sb="4" eb="7">
      <t>コウホシャ</t>
    </rPh>
    <rPh sb="7" eb="8">
      <t>スウ</t>
    </rPh>
    <rPh sb="13" eb="15">
      <t>カキ</t>
    </rPh>
    <rPh sb="20" eb="22">
      <t>センキョ</t>
    </rPh>
    <rPh sb="22" eb="23">
      <t>チョウ</t>
    </rPh>
    <rPh sb="24" eb="25">
      <t>トド</t>
    </rPh>
    <rPh sb="26" eb="27">
      <t>デ</t>
    </rPh>
    <rPh sb="31" eb="33">
      <t>ヤクソク</t>
    </rPh>
    <phoneticPr fontId="3"/>
  </si>
  <si>
    <t>候補者届出政党の名称</t>
    <rPh sb="0" eb="7">
      <t>コウホシャトドケデセイトウ</t>
    </rPh>
    <rPh sb="8" eb="10">
      <t>メイショウ</t>
    </rPh>
    <phoneticPr fontId="3"/>
  </si>
  <si>
    <t>様式４</t>
    <rPh sb="0" eb="1">
      <t>サマ</t>
    </rPh>
    <rPh sb="1" eb="2">
      <t>シキ</t>
    </rPh>
    <phoneticPr fontId="3"/>
  </si>
  <si>
    <t>出席者の肩書及び氏名</t>
    <rPh sb="0" eb="3">
      <t>シュッセキシャ</t>
    </rPh>
    <rPh sb="4" eb="6">
      <t>カタガキ</t>
    </rPh>
    <rPh sb="6" eb="7">
      <t>オヨ</t>
    </rPh>
    <rPh sb="8" eb="10">
      <t>シメイ</t>
    </rPh>
    <phoneticPr fontId="3"/>
  </si>
  <si>
    <t>（ふりがな）</t>
    <phoneticPr fontId="3"/>
  </si>
  <si>
    <t>（肩書）</t>
    <rPh sb="1" eb="3">
      <t>カタガキ</t>
    </rPh>
    <phoneticPr fontId="3"/>
  </si>
  <si>
    <t>（氏名）</t>
    <rPh sb="1" eb="3">
      <t>シメイ</t>
    </rPh>
    <phoneticPr fontId="3"/>
  </si>
  <si>
    <t>（満　　　歳）</t>
    <rPh sb="1" eb="2">
      <t>マン</t>
    </rPh>
    <rPh sb="5" eb="6">
      <t>サイ</t>
    </rPh>
    <phoneticPr fontId="3"/>
  </si>
  <si>
    <t>単独方式又は対談方式の場合</t>
    <rPh sb="0" eb="2">
      <t>タンドク</t>
    </rPh>
    <rPh sb="2" eb="4">
      <t>ホウシキ</t>
    </rPh>
    <rPh sb="4" eb="5">
      <t>マタ</t>
    </rPh>
    <rPh sb="6" eb="8">
      <t>タイダン</t>
    </rPh>
    <rPh sb="8" eb="10">
      <t>ホウシキ</t>
    </rPh>
    <rPh sb="11" eb="13">
      <t>バアイ</t>
    </rPh>
    <phoneticPr fontId="3"/>
  </si>
  <si>
    <t>（該当するものに○印を付けてください。）</t>
    <rPh sb="1" eb="3">
      <t>ガイトウ</t>
    </rPh>
    <rPh sb="9" eb="10">
      <t>シルシ</t>
    </rPh>
    <rPh sb="11" eb="12">
      <t>ツ</t>
    </rPh>
    <phoneticPr fontId="3"/>
  </si>
  <si>
    <t>ア　希望する（　　　　人）。</t>
    <rPh sb="2" eb="4">
      <t>キボウ</t>
    </rPh>
    <rPh sb="11" eb="12">
      <t>ヒト</t>
    </rPh>
    <phoneticPr fontId="3"/>
  </si>
  <si>
    <t>イ　希望しない。</t>
    <rPh sb="2" eb="4">
      <t>キボウ</t>
    </rPh>
    <phoneticPr fontId="3"/>
  </si>
  <si>
    <t>紹介する届出候補者の紹介順位</t>
    <rPh sb="0" eb="2">
      <t>ショウカイ</t>
    </rPh>
    <rPh sb="4" eb="6">
      <t>トドケデ</t>
    </rPh>
    <rPh sb="6" eb="9">
      <t>コウホシャ</t>
    </rPh>
    <rPh sb="10" eb="12">
      <t>ショウカイ</t>
    </rPh>
    <rPh sb="12" eb="14">
      <t>ジュンイ</t>
    </rPh>
    <phoneticPr fontId="3"/>
  </si>
  <si>
    <t>及び氏名は添付書類１のとおり</t>
  </si>
  <si>
    <t>字幕による届出候補者の紹介</t>
    <rPh sb="0" eb="2">
      <t>ジマク</t>
    </rPh>
    <rPh sb="5" eb="7">
      <t>トドケデ</t>
    </rPh>
    <rPh sb="7" eb="10">
      <t>コウホシャ</t>
    </rPh>
    <rPh sb="11" eb="13">
      <t>ショウカイ</t>
    </rPh>
    <phoneticPr fontId="3"/>
  </si>
  <si>
    <t>司会者の肩書及び氏名</t>
    <rPh sb="0" eb="2">
      <t>シカイ</t>
    </rPh>
    <rPh sb="2" eb="3">
      <t>シャ</t>
    </rPh>
    <rPh sb="4" eb="6">
      <t>カタガキ</t>
    </rPh>
    <rPh sb="6" eb="7">
      <t>オヨ</t>
    </rPh>
    <rPh sb="8" eb="10">
      <t>シメイ</t>
    </rPh>
    <phoneticPr fontId="3"/>
  </si>
  <si>
    <t>出席する届出候補者数</t>
    <rPh sb="0" eb="2">
      <t>シュッセキ</t>
    </rPh>
    <rPh sb="4" eb="6">
      <t>トドケデ</t>
    </rPh>
    <rPh sb="6" eb="9">
      <t>コウホシャ</t>
    </rPh>
    <rPh sb="9" eb="10">
      <t>スウ</t>
    </rPh>
    <phoneticPr fontId="3"/>
  </si>
  <si>
    <t>出席者氏名</t>
    <rPh sb="0" eb="3">
      <t>シュッセキシャ</t>
    </rPh>
    <rPh sb="3" eb="5">
      <t>シメイ</t>
    </rPh>
    <phoneticPr fontId="3"/>
  </si>
  <si>
    <t>添付書類２のとおり</t>
    <rPh sb="0" eb="2">
      <t>テンプ</t>
    </rPh>
    <rPh sb="2" eb="4">
      <t>ショルイ</t>
    </rPh>
    <phoneticPr fontId="3"/>
  </si>
  <si>
    <t>ア　希望しない。</t>
    <rPh sb="2" eb="4">
      <t>キボウ</t>
    </rPh>
    <phoneticPr fontId="3"/>
  </si>
  <si>
    <t>イ　希望する。</t>
    <rPh sb="2" eb="4">
      <t>キボウ</t>
    </rPh>
    <phoneticPr fontId="3"/>
  </si>
  <si>
    <t>（</t>
    <phoneticPr fontId="3"/>
  </si>
  <si>
    <t>ラジオ　　別録音</t>
    <rPh sb="5" eb="6">
      <t>ベツ</t>
    </rPh>
    <rPh sb="6" eb="8">
      <t>ロクオン</t>
    </rPh>
    <phoneticPr fontId="3"/>
  </si>
  <si>
    <t>複数方式の場合</t>
    <rPh sb="0" eb="2">
      <t>フクスウ</t>
    </rPh>
    <rPh sb="2" eb="4">
      <t>ホウシキ</t>
    </rPh>
    <rPh sb="5" eb="7">
      <t>バアイ</t>
    </rPh>
    <phoneticPr fontId="3"/>
  </si>
  <si>
    <t>　　２　出席者又は司会者が届出候補者である場合において、当該出席者又は司会者に選挙長の認</t>
    <rPh sb="4" eb="7">
      <t>シュッセキシャ</t>
    </rPh>
    <rPh sb="7" eb="8">
      <t>マタ</t>
    </rPh>
    <rPh sb="9" eb="12">
      <t>シカイシャ</t>
    </rPh>
    <rPh sb="13" eb="15">
      <t>トドケデ</t>
    </rPh>
    <rPh sb="15" eb="18">
      <t>コウホシャ</t>
    </rPh>
    <rPh sb="21" eb="23">
      <t>バアイ</t>
    </rPh>
    <rPh sb="28" eb="30">
      <t>トウガイ</t>
    </rPh>
    <rPh sb="30" eb="33">
      <t>シュッセキシャ</t>
    </rPh>
    <rPh sb="33" eb="34">
      <t>マタ</t>
    </rPh>
    <rPh sb="35" eb="38">
      <t>シカイシャ</t>
    </rPh>
    <rPh sb="39" eb="41">
      <t>センキョ</t>
    </rPh>
    <rPh sb="41" eb="42">
      <t>チョウ</t>
    </rPh>
    <rPh sb="43" eb="44">
      <t>ニン</t>
    </rPh>
    <phoneticPr fontId="3"/>
  </si>
  <si>
    <t>　　　定した通称がある場合には、氏名欄には当該通称を記入してください。</t>
    <rPh sb="3" eb="4">
      <t>サダ</t>
    </rPh>
    <rPh sb="6" eb="8">
      <t>ツウショウ</t>
    </rPh>
    <rPh sb="11" eb="13">
      <t>バアイ</t>
    </rPh>
    <rPh sb="16" eb="18">
      <t>シメイ</t>
    </rPh>
    <rPh sb="18" eb="19">
      <t>ラン</t>
    </rPh>
    <rPh sb="21" eb="23">
      <t>トウガイ</t>
    </rPh>
    <rPh sb="23" eb="25">
      <t>ツウショウ</t>
    </rPh>
    <rPh sb="26" eb="28">
      <t>キニュウ</t>
    </rPh>
    <phoneticPr fontId="3"/>
  </si>
  <si>
    <t>　　　　また、年齢は選挙期日現在の年齢を記入してください。</t>
    <rPh sb="7" eb="9">
      <t>ネンレイ</t>
    </rPh>
    <rPh sb="10" eb="12">
      <t>センキョ</t>
    </rPh>
    <rPh sb="12" eb="14">
      <t>キジツ</t>
    </rPh>
    <rPh sb="14" eb="16">
      <t>ゲンザイ</t>
    </rPh>
    <rPh sb="17" eb="19">
      <t>ネンレイ</t>
    </rPh>
    <rPh sb="20" eb="22">
      <t>キニュウ</t>
    </rPh>
    <phoneticPr fontId="3"/>
  </si>
  <si>
    <t>様式５</t>
    <rPh sb="0" eb="1">
      <t>サマ</t>
    </rPh>
    <rPh sb="1" eb="2">
      <t>シキ</t>
    </rPh>
    <phoneticPr fontId="3"/>
  </si>
  <si>
    <t>添付書類１</t>
    <rPh sb="0" eb="2">
      <t>テンプ</t>
    </rPh>
    <rPh sb="2" eb="4">
      <t>ショルイ</t>
    </rPh>
    <phoneticPr fontId="3"/>
  </si>
  <si>
    <t>字幕により届出候補者を紹介する場合の紹介順位及び氏名</t>
    <rPh sb="0" eb="2">
      <t>ジマク</t>
    </rPh>
    <rPh sb="5" eb="7">
      <t>トドケデ</t>
    </rPh>
    <rPh sb="7" eb="10">
      <t>コウホシャ</t>
    </rPh>
    <rPh sb="11" eb="13">
      <t>ショウカイ</t>
    </rPh>
    <rPh sb="15" eb="17">
      <t>バアイ</t>
    </rPh>
    <rPh sb="18" eb="20">
      <t>ショウカイ</t>
    </rPh>
    <rPh sb="20" eb="22">
      <t>ジュンイ</t>
    </rPh>
    <rPh sb="22" eb="23">
      <t>オヨ</t>
    </rPh>
    <rPh sb="24" eb="26">
      <t>シメイ</t>
    </rPh>
    <phoneticPr fontId="3"/>
  </si>
  <si>
    <t>紹　介　順　位　及　び　氏　名</t>
    <rPh sb="0" eb="1">
      <t>タスク</t>
    </rPh>
    <rPh sb="2" eb="3">
      <t>スケ</t>
    </rPh>
    <rPh sb="4" eb="5">
      <t>ジュン</t>
    </rPh>
    <rPh sb="6" eb="7">
      <t>イ</t>
    </rPh>
    <rPh sb="8" eb="9">
      <t>オヨ</t>
    </rPh>
    <rPh sb="12" eb="13">
      <t>シ</t>
    </rPh>
    <rPh sb="14" eb="15">
      <t>メイ</t>
    </rPh>
    <phoneticPr fontId="3"/>
  </si>
  <si>
    <t>紹介順位</t>
    <rPh sb="0" eb="2">
      <t>ショウカイ</t>
    </rPh>
    <rPh sb="2" eb="4">
      <t>ジュンイ</t>
    </rPh>
    <phoneticPr fontId="3"/>
  </si>
  <si>
    <t>氏　名　又　は　通　称</t>
    <rPh sb="0" eb="1">
      <t>シ</t>
    </rPh>
    <rPh sb="2" eb="3">
      <t>ナ</t>
    </rPh>
    <rPh sb="4" eb="5">
      <t>マタ</t>
    </rPh>
    <rPh sb="8" eb="9">
      <t>ツウ</t>
    </rPh>
    <rPh sb="10" eb="11">
      <t>ショウ</t>
    </rPh>
    <phoneticPr fontId="3"/>
  </si>
  <si>
    <t>２</t>
  </si>
  <si>
    <t>３</t>
  </si>
  <si>
    <t>４</t>
  </si>
  <si>
    <t>５</t>
  </si>
  <si>
    <t>６</t>
  </si>
  <si>
    <t>７</t>
  </si>
  <si>
    <t>８</t>
  </si>
  <si>
    <t>９</t>
  </si>
  <si>
    <t>１０</t>
  </si>
  <si>
    <t>備考１　この様式は（別紙１）１枚ごとにそれぞれ作成してください。</t>
    <rPh sb="0" eb="2">
      <t>ビコウ</t>
    </rPh>
    <rPh sb="6" eb="8">
      <t>ヨウシキ</t>
    </rPh>
    <rPh sb="10" eb="12">
      <t>ベッシ</t>
    </rPh>
    <rPh sb="15" eb="16">
      <t>マイ</t>
    </rPh>
    <rPh sb="23" eb="25">
      <t>サクセイ</t>
    </rPh>
    <phoneticPr fontId="3"/>
  </si>
  <si>
    <t>　　２　選挙長の認定した通称がある場合には、「氏名又は通称」欄には当該通称を記入してくだ</t>
    <rPh sb="4" eb="6">
      <t>センキョ</t>
    </rPh>
    <rPh sb="6" eb="7">
      <t>チョウ</t>
    </rPh>
    <rPh sb="8" eb="10">
      <t>ニンテイ</t>
    </rPh>
    <rPh sb="12" eb="14">
      <t>ツウショウ</t>
    </rPh>
    <rPh sb="17" eb="19">
      <t>バアイ</t>
    </rPh>
    <rPh sb="23" eb="25">
      <t>シメイ</t>
    </rPh>
    <rPh sb="25" eb="26">
      <t>マタ</t>
    </rPh>
    <rPh sb="27" eb="29">
      <t>ツウショウ</t>
    </rPh>
    <rPh sb="30" eb="31">
      <t>ラン</t>
    </rPh>
    <rPh sb="33" eb="35">
      <t>トウガイ</t>
    </rPh>
    <rPh sb="35" eb="37">
      <t>ツウショウ</t>
    </rPh>
    <rPh sb="38" eb="40">
      <t>キニュウ</t>
    </rPh>
    <phoneticPr fontId="3"/>
  </si>
  <si>
    <t>様式６</t>
    <rPh sb="0" eb="1">
      <t>サマ</t>
    </rPh>
    <rPh sb="1" eb="2">
      <t>シキ</t>
    </rPh>
    <phoneticPr fontId="3"/>
  </si>
  <si>
    <t>添付書類２</t>
    <rPh sb="0" eb="2">
      <t>テンプ</t>
    </rPh>
    <rPh sb="2" eb="4">
      <t>ショルイ</t>
    </rPh>
    <phoneticPr fontId="3"/>
  </si>
  <si>
    <t>複数方式に出席する届出候補者の氏名</t>
    <rPh sb="0" eb="2">
      <t>フクスウ</t>
    </rPh>
    <rPh sb="2" eb="4">
      <t>ホウシキ</t>
    </rPh>
    <rPh sb="5" eb="7">
      <t>シュッセキ</t>
    </rPh>
    <rPh sb="9" eb="11">
      <t>トドケデ</t>
    </rPh>
    <rPh sb="11" eb="14">
      <t>コウホシャ</t>
    </rPh>
    <rPh sb="15" eb="17">
      <t>シメイ</t>
    </rPh>
    <phoneticPr fontId="3"/>
  </si>
  <si>
    <t>出席する届出候補者の氏名又は通称</t>
    <rPh sb="0" eb="2">
      <t>シュッセキ</t>
    </rPh>
    <rPh sb="4" eb="6">
      <t>トドケデ</t>
    </rPh>
    <rPh sb="6" eb="9">
      <t>コウホシャ</t>
    </rPh>
    <rPh sb="10" eb="12">
      <t>シメイ</t>
    </rPh>
    <rPh sb="12" eb="13">
      <t>マタ</t>
    </rPh>
    <rPh sb="14" eb="16">
      <t>ツウショウ</t>
    </rPh>
    <phoneticPr fontId="3"/>
  </si>
  <si>
    <t>備考１　この様式は（別紙１）１枚ごと、テレビ・ラジオの別ごとにそれぞれ作成してください。</t>
    <rPh sb="0" eb="2">
      <t>ビコウ</t>
    </rPh>
    <rPh sb="6" eb="8">
      <t>ヨウシキ</t>
    </rPh>
    <rPh sb="10" eb="12">
      <t>ベッシ</t>
    </rPh>
    <rPh sb="15" eb="16">
      <t>マイ</t>
    </rPh>
    <rPh sb="27" eb="28">
      <t>ベツ</t>
    </rPh>
    <rPh sb="35" eb="37">
      <t>サクセイ</t>
    </rPh>
    <phoneticPr fontId="3"/>
  </si>
  <si>
    <t>　　２　選挙長の認定した通称がある場合には、「出席する届出候補者の氏名又は通称」欄には</t>
    <rPh sb="4" eb="6">
      <t>センキョ</t>
    </rPh>
    <rPh sb="6" eb="7">
      <t>チョウ</t>
    </rPh>
    <rPh sb="8" eb="10">
      <t>ニンテイ</t>
    </rPh>
    <rPh sb="12" eb="14">
      <t>ツウショウ</t>
    </rPh>
    <rPh sb="17" eb="19">
      <t>バアイ</t>
    </rPh>
    <rPh sb="23" eb="25">
      <t>シュッセキ</t>
    </rPh>
    <rPh sb="27" eb="29">
      <t>トドケデ</t>
    </rPh>
    <rPh sb="29" eb="32">
      <t>コウホシャ</t>
    </rPh>
    <rPh sb="33" eb="35">
      <t>シメイ</t>
    </rPh>
    <rPh sb="35" eb="36">
      <t>マタ</t>
    </rPh>
    <rPh sb="37" eb="39">
      <t>ツウショウ</t>
    </rPh>
    <rPh sb="40" eb="41">
      <t>ラン</t>
    </rPh>
    <phoneticPr fontId="3"/>
  </si>
  <si>
    <t>　　　当該通称を記入してください。</t>
    <phoneticPr fontId="3"/>
  </si>
  <si>
    <t>テレビジョン放送、ラジオ放送の別</t>
    <rPh sb="6" eb="8">
      <t>ホウソウ</t>
    </rPh>
    <rPh sb="12" eb="14">
      <t>ホウソウ</t>
    </rPh>
    <rPh sb="15" eb="16">
      <t>ベツ</t>
    </rPh>
    <phoneticPr fontId="3"/>
  </si>
  <si>
    <t>ア　テレビジョン放送</t>
    <rPh sb="8" eb="10">
      <t>ホウソウ</t>
    </rPh>
    <phoneticPr fontId="3"/>
  </si>
  <si>
    <t>イ　ラジオ放送</t>
    <rPh sb="5" eb="7">
      <t>ホウソウ</t>
    </rPh>
    <phoneticPr fontId="3"/>
  </si>
  <si>
    <t>録　音　物　使　用　申　請　書</t>
    <rPh sb="0" eb="1">
      <t>ロク</t>
    </rPh>
    <rPh sb="2" eb="3">
      <t>オン</t>
    </rPh>
    <rPh sb="4" eb="5">
      <t>ブツ</t>
    </rPh>
    <rPh sb="6" eb="7">
      <t>シ</t>
    </rPh>
    <rPh sb="8" eb="9">
      <t>ヨウ</t>
    </rPh>
    <rPh sb="10" eb="11">
      <t>サル</t>
    </rPh>
    <rPh sb="12" eb="13">
      <t>ショウ</t>
    </rPh>
    <rPh sb="14" eb="15">
      <t>ショ</t>
    </rPh>
    <phoneticPr fontId="3"/>
  </si>
  <si>
    <t>様式７－１</t>
    <rPh sb="0" eb="1">
      <t>サマ</t>
    </rPh>
    <rPh sb="1" eb="2">
      <t>シキ</t>
    </rPh>
    <phoneticPr fontId="3"/>
  </si>
  <si>
    <t>（テレビジョン放送）による政見放送のために行う録音（録画）に録音物を使用したいので申請します。</t>
    <rPh sb="7" eb="9">
      <t>ホウソウ</t>
    </rPh>
    <rPh sb="13" eb="15">
      <t>セイケン</t>
    </rPh>
    <rPh sb="15" eb="17">
      <t>ホウソウ</t>
    </rPh>
    <rPh sb="21" eb="22">
      <t>オコナ</t>
    </rPh>
    <rPh sb="23" eb="25">
      <t>ロクオン</t>
    </rPh>
    <rPh sb="26" eb="28">
      <t>ロクガ</t>
    </rPh>
    <rPh sb="30" eb="32">
      <t>ロクオン</t>
    </rPh>
    <rPh sb="32" eb="33">
      <t>ブツ</t>
    </rPh>
    <rPh sb="34" eb="36">
      <t>シヨウ</t>
    </rPh>
    <rPh sb="41" eb="43">
      <t>シンセイ</t>
    </rPh>
    <phoneticPr fontId="3"/>
  </si>
  <si>
    <t>候補者届出政党</t>
    <rPh sb="0" eb="3">
      <t>コウホシャ</t>
    </rPh>
    <rPh sb="3" eb="5">
      <t>トドケデ</t>
    </rPh>
    <rPh sb="5" eb="7">
      <t>セイトウ</t>
    </rPh>
    <phoneticPr fontId="3"/>
  </si>
  <si>
    <t>本</t>
    <rPh sb="0" eb="1">
      <t>ホン</t>
    </rPh>
    <phoneticPr fontId="3"/>
  </si>
  <si>
    <t>部</t>
    <rPh sb="0" eb="1">
      <t>ブ</t>
    </rPh>
    <phoneticPr fontId="3"/>
  </si>
  <si>
    <t>の</t>
    <phoneticPr fontId="3"/>
  </si>
  <si>
    <t>所</t>
    <rPh sb="0" eb="1">
      <t>ショ</t>
    </rPh>
    <phoneticPr fontId="3"/>
  </si>
  <si>
    <t>在</t>
    <rPh sb="0" eb="1">
      <t>ザイ</t>
    </rPh>
    <phoneticPr fontId="3"/>
  </si>
  <si>
    <t>地</t>
    <rPh sb="0" eb="1">
      <t>チ</t>
    </rPh>
    <phoneticPr fontId="3"/>
  </si>
  <si>
    <t>の</t>
    <phoneticPr fontId="3"/>
  </si>
  <si>
    <t>代</t>
    <rPh sb="0" eb="1">
      <t>ダイ</t>
    </rPh>
    <phoneticPr fontId="3"/>
  </si>
  <si>
    <t>表</t>
    <rPh sb="0" eb="1">
      <t>オモテ</t>
    </rPh>
    <phoneticPr fontId="3"/>
  </si>
  <si>
    <t>者</t>
    <rPh sb="0" eb="1">
      <t>シャ</t>
    </rPh>
    <phoneticPr fontId="3"/>
  </si>
  <si>
    <t>氏</t>
    <rPh sb="0" eb="1">
      <t>ウジ</t>
    </rPh>
    <phoneticPr fontId="3"/>
  </si>
  <si>
    <t>名</t>
    <rPh sb="0" eb="1">
      <t>ナ</t>
    </rPh>
    <phoneticPr fontId="3"/>
  </si>
  <si>
    <t>称</t>
    <rPh sb="0" eb="1">
      <t>ショウ</t>
    </rPh>
    <phoneticPr fontId="3"/>
  </si>
  <si>
    <t>（自動変換）</t>
    <rPh sb="1" eb="3">
      <t>ジドウ</t>
    </rPh>
    <rPh sb="3" eb="5">
      <t>ヘンカン</t>
    </rPh>
    <phoneticPr fontId="3"/>
  </si>
  <si>
    <t>本部の所在地（数字は半角で入力してください。）</t>
    <rPh sb="0" eb="2">
      <t>ホンブ</t>
    </rPh>
    <rPh sb="3" eb="6">
      <t>ショザイチ</t>
    </rPh>
    <rPh sb="7" eb="9">
      <t>スウジ</t>
    </rPh>
    <rPh sb="10" eb="12">
      <t>ハンカク</t>
    </rPh>
    <rPh sb="13" eb="15">
      <t>ニュウリョク</t>
    </rPh>
    <phoneticPr fontId="3"/>
  </si>
  <si>
    <t>選挙立会人住所（数字は半角で入力してください。）</t>
    <rPh sb="0" eb="2">
      <t>センキョ</t>
    </rPh>
    <rPh sb="2" eb="4">
      <t>タチアイ</t>
    </rPh>
    <rPh sb="4" eb="5">
      <t>ニン</t>
    </rPh>
    <rPh sb="5" eb="7">
      <t>ジュウショ</t>
    </rPh>
    <rPh sb="8" eb="10">
      <t>スウジ</t>
    </rPh>
    <rPh sb="11" eb="13">
      <t>ハンカク</t>
    </rPh>
    <rPh sb="14" eb="16">
      <t>ニュウリョク</t>
    </rPh>
    <phoneticPr fontId="3"/>
  </si>
  <si>
    <t>候補者用選挙事務所異動後住所（数字は半角）</t>
    <rPh sb="6" eb="8">
      <t>ジム</t>
    </rPh>
    <rPh sb="8" eb="9">
      <t>ショ</t>
    </rPh>
    <rPh sb="9" eb="11">
      <t>イドウ</t>
    </rPh>
    <rPh sb="11" eb="12">
      <t>ゴ</t>
    </rPh>
    <rPh sb="12" eb="14">
      <t>ジュウショ</t>
    </rPh>
    <rPh sb="15" eb="17">
      <t>スウジ</t>
    </rPh>
    <rPh sb="18" eb="20">
      <t>ハンカク</t>
    </rPh>
    <phoneticPr fontId="3"/>
  </si>
  <si>
    <t>新出納責任者の住所（数字は半角）</t>
    <rPh sb="0" eb="1">
      <t>シン</t>
    </rPh>
    <rPh sb="1" eb="3">
      <t>スイトウ</t>
    </rPh>
    <rPh sb="3" eb="6">
      <t>セキニンシャ</t>
    </rPh>
    <rPh sb="7" eb="9">
      <t>ジュウショ</t>
    </rPh>
    <rPh sb="10" eb="12">
      <t>スウジ</t>
    </rPh>
    <rPh sb="13" eb="15">
      <t>ハンカク</t>
    </rPh>
    <phoneticPr fontId="3"/>
  </si>
  <si>
    <t>職務代行者の住所（数字は半角）</t>
    <rPh sb="0" eb="2">
      <t>ショクム</t>
    </rPh>
    <rPh sb="2" eb="5">
      <t>ダイコウシャ</t>
    </rPh>
    <rPh sb="6" eb="8">
      <t>ジュウショ</t>
    </rPh>
    <rPh sb="9" eb="11">
      <t>スウジ</t>
    </rPh>
    <rPh sb="12" eb="14">
      <t>ハンカク</t>
    </rPh>
    <phoneticPr fontId="3"/>
  </si>
  <si>
    <t>候補者用選挙事務所住所（数字は半角）</t>
    <rPh sb="6" eb="8">
      <t>ジム</t>
    </rPh>
    <rPh sb="8" eb="9">
      <t>ショ</t>
    </rPh>
    <rPh sb="9" eb="11">
      <t>ジュウショ</t>
    </rPh>
    <rPh sb="12" eb="14">
      <t>スウジ</t>
    </rPh>
    <rPh sb="15" eb="17">
      <t>ハンカク</t>
    </rPh>
    <phoneticPr fontId="3"/>
  </si>
  <si>
    <t>候補者本籍（数字は半角で入力）</t>
    <rPh sb="0" eb="3">
      <t>コウホシャ</t>
    </rPh>
    <rPh sb="3" eb="5">
      <t>ホンセキ</t>
    </rPh>
    <rPh sb="6" eb="8">
      <t>スウジ</t>
    </rPh>
    <rPh sb="9" eb="11">
      <t>ハンカク</t>
    </rPh>
    <rPh sb="12" eb="14">
      <t>ニュウリョク</t>
    </rPh>
    <phoneticPr fontId="3"/>
  </si>
  <si>
    <t>候補者住所（数字は半角で入力）</t>
    <rPh sb="0" eb="3">
      <t>コウホシャ</t>
    </rPh>
    <rPh sb="3" eb="5">
      <t>ジュウショ</t>
    </rPh>
    <rPh sb="6" eb="8">
      <t>スウジ</t>
    </rPh>
    <rPh sb="9" eb="11">
      <t>ハンカク</t>
    </rPh>
    <rPh sb="12" eb="14">
      <t>ニュウリョク</t>
    </rPh>
    <phoneticPr fontId="3"/>
  </si>
  <si>
    <t>本部の所在地（漢数字変換その1）</t>
    <rPh sb="0" eb="2">
      <t>ホンブ</t>
    </rPh>
    <rPh sb="3" eb="6">
      <t>ショザイチ</t>
    </rPh>
    <rPh sb="7" eb="10">
      <t>カンスウジ</t>
    </rPh>
    <rPh sb="10" eb="12">
      <t>ヘンカン</t>
    </rPh>
    <phoneticPr fontId="3"/>
  </si>
  <si>
    <t>本部の所在地（漢数字変換その2）</t>
    <rPh sb="0" eb="2">
      <t>ホンブ</t>
    </rPh>
    <rPh sb="3" eb="6">
      <t>ショザイチ</t>
    </rPh>
    <rPh sb="7" eb="10">
      <t>カンスウジ</t>
    </rPh>
    <rPh sb="10" eb="12">
      <t>ヘンカン</t>
    </rPh>
    <phoneticPr fontId="3"/>
  </si>
  <si>
    <t>備考一　候補者届出政党が政見放送の申込みをする際にこの申請書を提出してください。</t>
    <rPh sb="0" eb="2">
      <t>ビコウ</t>
    </rPh>
    <rPh sb="2" eb="3">
      <t>イチ</t>
    </rPh>
    <rPh sb="4" eb="7">
      <t>コウホシャ</t>
    </rPh>
    <rPh sb="7" eb="9">
      <t>トドケデ</t>
    </rPh>
    <rPh sb="9" eb="11">
      <t>セイトウ</t>
    </rPh>
    <rPh sb="12" eb="14">
      <t>セイケン</t>
    </rPh>
    <rPh sb="14" eb="16">
      <t>ホウソウ</t>
    </rPh>
    <rPh sb="17" eb="19">
      <t>モウシコ</t>
    </rPh>
    <rPh sb="23" eb="24">
      <t>サイ</t>
    </rPh>
    <rPh sb="27" eb="30">
      <t>シンセイショ</t>
    </rPh>
    <rPh sb="31" eb="33">
      <t>テイシュツ</t>
    </rPh>
    <phoneticPr fontId="3"/>
  </si>
  <si>
    <t>　　二　提出する場合には、身体障害者手帳若しくは政見放送及び経歴放送実施規程第九条第一項第一号に</t>
    <rPh sb="2" eb="3">
      <t>ニ</t>
    </rPh>
    <rPh sb="4" eb="6">
      <t>テイシュツ</t>
    </rPh>
    <rPh sb="8" eb="10">
      <t>バアイ</t>
    </rPh>
    <rPh sb="13" eb="15">
      <t>シンタイ</t>
    </rPh>
    <rPh sb="15" eb="18">
      <t>ショウガイシャ</t>
    </rPh>
    <rPh sb="18" eb="20">
      <t>テチョウ</t>
    </rPh>
    <rPh sb="20" eb="21">
      <t>モ</t>
    </rPh>
    <rPh sb="24" eb="26">
      <t>セイケン</t>
    </rPh>
    <rPh sb="26" eb="28">
      <t>ホウソウ</t>
    </rPh>
    <rPh sb="28" eb="29">
      <t>オヨ</t>
    </rPh>
    <rPh sb="30" eb="32">
      <t>ケイレキ</t>
    </rPh>
    <rPh sb="32" eb="34">
      <t>ホウソウ</t>
    </rPh>
    <rPh sb="34" eb="36">
      <t>ジッシ</t>
    </rPh>
    <rPh sb="36" eb="38">
      <t>キテイ</t>
    </rPh>
    <rPh sb="38" eb="39">
      <t>ダイ</t>
    </rPh>
    <rPh sb="39" eb="41">
      <t>９ジョウ</t>
    </rPh>
    <rPh sb="41" eb="42">
      <t>ダイ</t>
    </rPh>
    <rPh sb="42" eb="44">
      <t>１コウ</t>
    </rPh>
    <rPh sb="44" eb="45">
      <t>ダイ</t>
    </rPh>
    <rPh sb="45" eb="47">
      <t>１ゴウ</t>
    </rPh>
    <phoneticPr fontId="3"/>
  </si>
  <si>
    <t>　　　規定する音声機能等の障害の程度を証する書面又は戦傷病者手帳若しくは同項第二号に規定する音声</t>
    <rPh sb="7" eb="9">
      <t>オンセイ</t>
    </rPh>
    <rPh sb="9" eb="12">
      <t>キノウトウ</t>
    </rPh>
    <rPh sb="13" eb="15">
      <t>ショウガイ</t>
    </rPh>
    <rPh sb="16" eb="18">
      <t>テイド</t>
    </rPh>
    <rPh sb="19" eb="20">
      <t>ショウ</t>
    </rPh>
    <rPh sb="22" eb="24">
      <t>ショメン</t>
    </rPh>
    <rPh sb="24" eb="25">
      <t>マタ</t>
    </rPh>
    <rPh sb="26" eb="28">
      <t>センショウ</t>
    </rPh>
    <rPh sb="28" eb="30">
      <t>ビョウシャ</t>
    </rPh>
    <rPh sb="30" eb="32">
      <t>テチョウ</t>
    </rPh>
    <rPh sb="32" eb="33">
      <t>モ</t>
    </rPh>
    <rPh sb="36" eb="37">
      <t>ドウ</t>
    </rPh>
    <rPh sb="37" eb="38">
      <t>コウ</t>
    </rPh>
    <rPh sb="38" eb="39">
      <t>ダイ</t>
    </rPh>
    <rPh sb="39" eb="41">
      <t>２ゴウ</t>
    </rPh>
    <rPh sb="42" eb="44">
      <t>キテイ</t>
    </rPh>
    <rPh sb="46" eb="48">
      <t>オンセイ</t>
    </rPh>
    <phoneticPr fontId="3"/>
  </si>
  <si>
    <t>政党等政見録音等出席者</t>
    <rPh sb="0" eb="2">
      <t>セイトウ</t>
    </rPh>
    <rPh sb="2" eb="3">
      <t>トウ</t>
    </rPh>
    <rPh sb="3" eb="5">
      <t>セイケン</t>
    </rPh>
    <rPh sb="5" eb="8">
      <t>ロクオントウ</t>
    </rPh>
    <rPh sb="8" eb="11">
      <t>シュッセキシャ</t>
    </rPh>
    <phoneticPr fontId="3"/>
  </si>
  <si>
    <t>住　　　　　　　　　所</t>
    <rPh sb="0" eb="1">
      <t>ジュウ</t>
    </rPh>
    <rPh sb="10" eb="11">
      <t>ショ</t>
    </rPh>
    <phoneticPr fontId="3"/>
  </si>
  <si>
    <t>様式７－２</t>
    <rPh sb="0" eb="1">
      <t>サマ</t>
    </rPh>
    <rPh sb="1" eb="2">
      <t>シキ</t>
    </rPh>
    <phoneticPr fontId="3"/>
  </si>
  <si>
    <t>（衆議院小選挙区選出議員選挙用）</t>
    <rPh sb="1" eb="4">
      <t>シュウギイン</t>
    </rPh>
    <rPh sb="4" eb="8">
      <t>ショウセンキョク</t>
    </rPh>
    <rPh sb="8" eb="10">
      <t>センシュツ</t>
    </rPh>
    <rPh sb="10" eb="12">
      <t>ギイン</t>
    </rPh>
    <rPh sb="12" eb="15">
      <t>センキョヨウ</t>
    </rPh>
    <phoneticPr fontId="3"/>
  </si>
  <si>
    <t>録音物使用申請者氏名</t>
    <rPh sb="0" eb="2">
      <t>ロクオン</t>
    </rPh>
    <rPh sb="2" eb="3">
      <t>ブツ</t>
    </rPh>
    <rPh sb="3" eb="5">
      <t>シヨウ</t>
    </rPh>
    <rPh sb="5" eb="7">
      <t>シンセイ</t>
    </rPh>
    <rPh sb="7" eb="8">
      <t>シャ</t>
    </rPh>
    <rPh sb="8" eb="10">
      <t>シメイ</t>
    </rPh>
    <phoneticPr fontId="3"/>
  </si>
  <si>
    <t>（その１）</t>
    <phoneticPr fontId="3"/>
  </si>
  <si>
    <t>（その２）</t>
    <phoneticPr fontId="3"/>
  </si>
  <si>
    <t>（その３）</t>
    <phoneticPr fontId="3"/>
  </si>
  <si>
    <t>（その４）</t>
    <phoneticPr fontId="3"/>
  </si>
  <si>
    <t>（その５）</t>
    <phoneticPr fontId="3"/>
  </si>
  <si>
    <t>（その６）</t>
    <phoneticPr fontId="3"/>
  </si>
  <si>
    <t>（その７）</t>
    <phoneticPr fontId="3"/>
  </si>
  <si>
    <t>（その８）</t>
    <phoneticPr fontId="3"/>
  </si>
  <si>
    <t>　右のとおり提出します。</t>
    <rPh sb="1" eb="2">
      <t>ミギ</t>
    </rPh>
    <rPh sb="6" eb="8">
      <t>テイシュツ</t>
    </rPh>
    <phoneticPr fontId="3"/>
  </si>
  <si>
    <t>本部の所在地</t>
    <rPh sb="0" eb="2">
      <t>ホンブ</t>
    </rPh>
    <rPh sb="3" eb="5">
      <t>ショザイ</t>
    </rPh>
    <rPh sb="5" eb="6">
      <t>チ</t>
    </rPh>
    <phoneticPr fontId="3"/>
  </si>
  <si>
    <t>（その９）</t>
    <phoneticPr fontId="3"/>
  </si>
  <si>
    <t>録音物使用申請者の住所</t>
    <rPh sb="0" eb="2">
      <t>ロクオン</t>
    </rPh>
    <rPh sb="2" eb="3">
      <t>ブツ</t>
    </rPh>
    <rPh sb="3" eb="5">
      <t>シヨウ</t>
    </rPh>
    <rPh sb="5" eb="7">
      <t>シンセイ</t>
    </rPh>
    <rPh sb="7" eb="8">
      <t>シャ</t>
    </rPh>
    <rPh sb="9" eb="11">
      <t>ジュウショ</t>
    </rPh>
    <phoneticPr fontId="3"/>
  </si>
  <si>
    <t>備考一　録音用原稿は、この用紙により政見放送の申込みの際、録音物使用申請書等と</t>
    <rPh sb="0" eb="2">
      <t>ビコウ</t>
    </rPh>
    <rPh sb="2" eb="3">
      <t>１</t>
    </rPh>
    <rPh sb="4" eb="7">
      <t>ロクオンヨウ</t>
    </rPh>
    <rPh sb="7" eb="9">
      <t>ゲンコウ</t>
    </rPh>
    <rPh sb="13" eb="15">
      <t>ヨウシ</t>
    </rPh>
    <rPh sb="18" eb="20">
      <t>セイケン</t>
    </rPh>
    <rPh sb="20" eb="22">
      <t>ホウソウ</t>
    </rPh>
    <rPh sb="23" eb="25">
      <t>モウシコ</t>
    </rPh>
    <rPh sb="27" eb="28">
      <t>サイ</t>
    </rPh>
    <rPh sb="29" eb="31">
      <t>ロクオン</t>
    </rPh>
    <rPh sb="31" eb="32">
      <t>ブツ</t>
    </rPh>
    <rPh sb="32" eb="34">
      <t>シヨウ</t>
    </rPh>
    <rPh sb="34" eb="38">
      <t>シンセイショトウ</t>
    </rPh>
    <phoneticPr fontId="3"/>
  </si>
  <si>
    <t>　　　ともに提出してください。</t>
    <phoneticPr fontId="3"/>
  </si>
  <si>
    <t>　　二　録音用原稿は、当該政見放送の録音または録画において録音物を使用する政党</t>
    <rPh sb="2" eb="3">
      <t>２</t>
    </rPh>
    <rPh sb="4" eb="7">
      <t>ロクオンヨウ</t>
    </rPh>
    <rPh sb="7" eb="9">
      <t>ゲンコウ</t>
    </rPh>
    <rPh sb="11" eb="13">
      <t>トウガイ</t>
    </rPh>
    <rPh sb="13" eb="15">
      <t>セイケン</t>
    </rPh>
    <rPh sb="15" eb="17">
      <t>ホウソウ</t>
    </rPh>
    <rPh sb="18" eb="20">
      <t>ロクオン</t>
    </rPh>
    <rPh sb="23" eb="25">
      <t>ロクガ</t>
    </rPh>
    <rPh sb="29" eb="31">
      <t>ロクオン</t>
    </rPh>
    <rPh sb="31" eb="32">
      <t>ブツ</t>
    </rPh>
    <rPh sb="33" eb="35">
      <t>シヨウ</t>
    </rPh>
    <rPh sb="37" eb="39">
      <t>セイトウ</t>
    </rPh>
    <phoneticPr fontId="3"/>
  </si>
  <si>
    <t>　　　等政見録音等出席者のすべてを通じて、二千五百字以内で記載し、固有名詞等に</t>
    <rPh sb="3" eb="4">
      <t>トウ</t>
    </rPh>
    <rPh sb="4" eb="6">
      <t>セイケン</t>
    </rPh>
    <rPh sb="6" eb="9">
      <t>ロクオントウ</t>
    </rPh>
    <rPh sb="9" eb="12">
      <t>シュッセキシャ</t>
    </rPh>
    <rPh sb="17" eb="18">
      <t>ツウ</t>
    </rPh>
    <rPh sb="21" eb="26">
      <t>ニセンゴヒャクジ</t>
    </rPh>
    <rPh sb="26" eb="28">
      <t>イナイ</t>
    </rPh>
    <rPh sb="29" eb="31">
      <t>キサイ</t>
    </rPh>
    <rPh sb="33" eb="35">
      <t>コユウ</t>
    </rPh>
    <rPh sb="35" eb="38">
      <t>メイシトウ</t>
    </rPh>
    <phoneticPr fontId="3"/>
  </si>
  <si>
    <t>　　　はふりがなを付けてください</t>
    <rPh sb="9" eb="10">
      <t>ツ</t>
    </rPh>
    <phoneticPr fontId="3"/>
  </si>
  <si>
    <t>様式７－３</t>
    <rPh sb="0" eb="1">
      <t>サマ</t>
    </rPh>
    <rPh sb="1" eb="2">
      <t>シキ</t>
    </rPh>
    <phoneticPr fontId="3"/>
  </si>
  <si>
    <t>　　　　　　　　　出　　席　　証　　明　　書</t>
    <rPh sb="9" eb="10">
      <t>デ</t>
    </rPh>
    <rPh sb="12" eb="13">
      <t>セキ</t>
    </rPh>
    <rPh sb="15" eb="16">
      <t>アカシ</t>
    </rPh>
    <rPh sb="18" eb="19">
      <t>メイ</t>
    </rPh>
    <rPh sb="21" eb="22">
      <t>ショ</t>
    </rPh>
    <phoneticPr fontId="3"/>
  </si>
  <si>
    <t>放送（テレビジョン放送）による政見放送のために行う録音（録画）に出席する者であることを証明する。</t>
    <rPh sb="0" eb="2">
      <t>ホウソウ</t>
    </rPh>
    <rPh sb="9" eb="11">
      <t>ホウソウ</t>
    </rPh>
    <rPh sb="15" eb="17">
      <t>セイケン</t>
    </rPh>
    <rPh sb="17" eb="19">
      <t>ホウソウ</t>
    </rPh>
    <rPh sb="23" eb="24">
      <t>オコナ</t>
    </rPh>
    <rPh sb="25" eb="27">
      <t>ロクオン</t>
    </rPh>
    <rPh sb="28" eb="30">
      <t>ロクガ</t>
    </rPh>
    <rPh sb="32" eb="34">
      <t>シュッセキ</t>
    </rPh>
    <rPh sb="36" eb="37">
      <t>シャ</t>
    </rPh>
    <rPh sb="43" eb="45">
      <t>ショウメイ</t>
    </rPh>
    <phoneticPr fontId="3"/>
  </si>
  <si>
    <t>候</t>
    <rPh sb="0" eb="1">
      <t>コウ</t>
    </rPh>
    <phoneticPr fontId="3"/>
  </si>
  <si>
    <t>補</t>
    <rPh sb="0" eb="1">
      <t>ホ</t>
    </rPh>
    <phoneticPr fontId="3"/>
  </si>
  <si>
    <t>届</t>
    <rPh sb="0" eb="1">
      <t>トド</t>
    </rPh>
    <phoneticPr fontId="3"/>
  </si>
  <si>
    <t>出</t>
    <rPh sb="0" eb="1">
      <t>デ</t>
    </rPh>
    <phoneticPr fontId="3"/>
  </si>
  <si>
    <t>政</t>
    <rPh sb="0" eb="1">
      <t>セイ</t>
    </rPh>
    <phoneticPr fontId="3"/>
  </si>
  <si>
    <t>党</t>
    <rPh sb="0" eb="1">
      <t>トウ</t>
    </rPh>
    <phoneticPr fontId="3"/>
  </si>
  <si>
    <t>政党等政見録音等　　　　出席者</t>
    <rPh sb="0" eb="2">
      <t>セイトウ</t>
    </rPh>
    <rPh sb="2" eb="3">
      <t>トウ</t>
    </rPh>
    <rPh sb="3" eb="5">
      <t>セイケン</t>
    </rPh>
    <rPh sb="5" eb="8">
      <t>ロクオントウ</t>
    </rPh>
    <rPh sb="12" eb="15">
      <t>シュッセキシャ</t>
    </rPh>
    <phoneticPr fontId="3"/>
  </si>
  <si>
    <t>第</t>
    <rPh sb="0" eb="1">
      <t>ダイ</t>
    </rPh>
    <phoneticPr fontId="3"/>
  </si>
  <si>
    <t>号</t>
    <rPh sb="0" eb="1">
      <t>ゴウ</t>
    </rPh>
    <phoneticPr fontId="3"/>
  </si>
  <si>
    <t>発行</t>
    <rPh sb="0" eb="2">
      <t>ハッコウ</t>
    </rPh>
    <phoneticPr fontId="3"/>
  </si>
  <si>
    <t>政見放送担当責任者氏名</t>
    <rPh sb="0" eb="2">
      <t>セイケン</t>
    </rPh>
    <rPh sb="2" eb="4">
      <t>ホウソウ</t>
    </rPh>
    <rPh sb="4" eb="6">
      <t>タントウ</t>
    </rPh>
    <rPh sb="6" eb="9">
      <t>セキニンシャ</t>
    </rPh>
    <rPh sb="9" eb="11">
      <t>シメイ</t>
    </rPh>
    <phoneticPr fontId="3"/>
  </si>
  <si>
    <t>青　森　県</t>
    <rPh sb="0" eb="1">
      <t>アオ</t>
    </rPh>
    <rPh sb="2" eb="3">
      <t>モリ</t>
    </rPh>
    <rPh sb="4" eb="5">
      <t>ケン</t>
    </rPh>
    <phoneticPr fontId="3"/>
  </si>
  <si>
    <t>（電話）</t>
    <rPh sb="1" eb="3">
      <t>デンワ</t>
    </rPh>
    <phoneticPr fontId="3"/>
  </si>
  <si>
    <t>（内線）</t>
    <rPh sb="1" eb="3">
      <t>ナイセン</t>
    </rPh>
    <phoneticPr fontId="3"/>
  </si>
  <si>
    <t>　政見放送の録画（録音）を下記のとおり実施します。</t>
    <rPh sb="1" eb="3">
      <t>セイケン</t>
    </rPh>
    <rPh sb="3" eb="5">
      <t>ホウソウ</t>
    </rPh>
    <rPh sb="6" eb="8">
      <t>ロクガ</t>
    </rPh>
    <rPh sb="9" eb="11">
      <t>ロクオン</t>
    </rPh>
    <rPh sb="13" eb="15">
      <t>カキ</t>
    </rPh>
    <rPh sb="19" eb="21">
      <t>ジッシ</t>
    </rPh>
    <phoneticPr fontId="3"/>
  </si>
  <si>
    <t>録画（録音）日時</t>
    <rPh sb="0" eb="2">
      <t>ロクガ</t>
    </rPh>
    <rPh sb="3" eb="5">
      <t>ロクオン</t>
    </rPh>
    <rPh sb="6" eb="8">
      <t>ニチジ</t>
    </rPh>
    <phoneticPr fontId="3"/>
  </si>
  <si>
    <t>録画（録音）方式</t>
    <rPh sb="0" eb="2">
      <t>ロクガ</t>
    </rPh>
    <rPh sb="3" eb="5">
      <t>ロクオン</t>
    </rPh>
    <rPh sb="6" eb="8">
      <t>ホウシキ</t>
    </rPh>
    <phoneticPr fontId="3"/>
  </si>
  <si>
    <t>来</t>
    <rPh sb="0" eb="1">
      <t>ライ</t>
    </rPh>
    <phoneticPr fontId="3"/>
  </si>
  <si>
    <t>着</t>
    <rPh sb="0" eb="1">
      <t>チャク</t>
    </rPh>
    <phoneticPr fontId="3"/>
  </si>
  <si>
    <t>時</t>
    <rPh sb="0" eb="1">
      <t>ジ</t>
    </rPh>
    <phoneticPr fontId="3"/>
  </si>
  <si>
    <t>分</t>
    <rPh sb="0" eb="1">
      <t>フン</t>
    </rPh>
    <phoneticPr fontId="3"/>
  </si>
  <si>
    <t>（</t>
    <phoneticPr fontId="3"/>
  </si>
  <si>
    <t>）</t>
    <phoneticPr fontId="3"/>
  </si>
  <si>
    <t>収録場所</t>
    <rPh sb="0" eb="2">
      <t>シュウロク</t>
    </rPh>
    <rPh sb="2" eb="4">
      <t>バショ</t>
    </rPh>
    <phoneticPr fontId="3"/>
  </si>
  <si>
    <t>政見放送受付責任者</t>
    <rPh sb="0" eb="2">
      <t>セイケン</t>
    </rPh>
    <rPh sb="2" eb="4">
      <t>ホウソウ</t>
    </rPh>
    <rPh sb="4" eb="6">
      <t>ウケツケ</t>
    </rPh>
    <rPh sb="6" eb="9">
      <t>セキニンシャ</t>
    </rPh>
    <phoneticPr fontId="3"/>
  </si>
  <si>
    <t>様式９</t>
    <rPh sb="0" eb="1">
      <t>サマ</t>
    </rPh>
    <rPh sb="1" eb="2">
      <t>シキ</t>
    </rPh>
    <phoneticPr fontId="3"/>
  </si>
  <si>
    <t>テレビジョン放送</t>
    <rPh sb="6" eb="8">
      <t>ホウソウ</t>
    </rPh>
    <phoneticPr fontId="3"/>
  </si>
  <si>
    <t>ラジオ放送</t>
    <rPh sb="3" eb="5">
      <t>ホウソウ</t>
    </rPh>
    <phoneticPr fontId="3"/>
  </si>
  <si>
    <t>代表者（政見放送担当責任者）の氏名</t>
    <rPh sb="0" eb="3">
      <t>ダイヒョウシャ</t>
    </rPh>
    <rPh sb="4" eb="6">
      <t>セイケン</t>
    </rPh>
    <rPh sb="6" eb="8">
      <t>ホウソウ</t>
    </rPh>
    <rPh sb="8" eb="10">
      <t>タントウ</t>
    </rPh>
    <rPh sb="10" eb="13">
      <t>セキニンシャ</t>
    </rPh>
    <rPh sb="15" eb="17">
      <t>シメイ</t>
    </rPh>
    <phoneticPr fontId="3"/>
  </si>
  <si>
    <t>備考１　この通知書は、　　　までに提出してください。</t>
    <rPh sb="0" eb="2">
      <t>ビコウ</t>
    </rPh>
    <rPh sb="6" eb="9">
      <t>ツウチショ</t>
    </rPh>
    <rPh sb="17" eb="19">
      <t>テイシュツ</t>
    </rPh>
    <phoneticPr fontId="3"/>
  </si>
  <si>
    <t>　　２　放送日時については、その政見放送枠の開始時刻を記入してください。</t>
    <rPh sb="4" eb="6">
      <t>ホウソウ</t>
    </rPh>
    <rPh sb="6" eb="8">
      <t>ニチジ</t>
    </rPh>
    <rPh sb="16" eb="18">
      <t>セイケン</t>
    </rPh>
    <rPh sb="18" eb="20">
      <t>ホウソウ</t>
    </rPh>
    <rPh sb="20" eb="21">
      <t>ワク</t>
    </rPh>
    <rPh sb="22" eb="24">
      <t>カイシ</t>
    </rPh>
    <rPh sb="24" eb="26">
      <t>ジコク</t>
    </rPh>
    <rPh sb="27" eb="29">
      <t>キニュウ</t>
    </rPh>
    <phoneticPr fontId="3"/>
  </si>
  <si>
    <t>様式１１</t>
    <rPh sb="0" eb="1">
      <t>サマ</t>
    </rPh>
    <rPh sb="1" eb="2">
      <t>シキ</t>
    </rPh>
    <phoneticPr fontId="3"/>
  </si>
  <si>
    <t>政見放送用の録音・録画の契約届出書</t>
    <rPh sb="0" eb="2">
      <t>セイケン</t>
    </rPh>
    <rPh sb="2" eb="5">
      <t>ホウソウヨウ</t>
    </rPh>
    <rPh sb="6" eb="8">
      <t>ロクオン</t>
    </rPh>
    <rPh sb="9" eb="11">
      <t>ロクガ</t>
    </rPh>
    <rPh sb="12" eb="14">
      <t>ケイヤク</t>
    </rPh>
    <rPh sb="14" eb="17">
      <t>トドケデショ</t>
    </rPh>
    <phoneticPr fontId="3"/>
  </si>
  <si>
    <t>　次のとおり政見放送用の録音・録画の契約を締結したので届け出ます。</t>
    <rPh sb="1" eb="2">
      <t>ツギ</t>
    </rPh>
    <rPh sb="6" eb="8">
      <t>セイケン</t>
    </rPh>
    <rPh sb="8" eb="11">
      <t>ホウソウヨウ</t>
    </rPh>
    <rPh sb="12" eb="14">
      <t>ロクオン</t>
    </rPh>
    <rPh sb="15" eb="17">
      <t>ロクガ</t>
    </rPh>
    <rPh sb="18" eb="20">
      <t>ケイヤク</t>
    </rPh>
    <rPh sb="21" eb="23">
      <t>テイケツ</t>
    </rPh>
    <rPh sb="27" eb="28">
      <t>トド</t>
    </rPh>
    <rPh sb="29" eb="30">
      <t>デ</t>
    </rPh>
    <phoneticPr fontId="3"/>
  </si>
  <si>
    <t>（青森県）</t>
    <rPh sb="1" eb="4">
      <t>アオモリケン</t>
    </rPh>
    <phoneticPr fontId="3"/>
  </si>
  <si>
    <t>政見放送用の録画</t>
    <rPh sb="0" eb="2">
      <t>セイケン</t>
    </rPh>
    <rPh sb="2" eb="5">
      <t>ホウソウヨウ</t>
    </rPh>
    <rPh sb="6" eb="8">
      <t>ロクガ</t>
    </rPh>
    <phoneticPr fontId="3"/>
  </si>
  <si>
    <t>政見放送用の録音</t>
    <rPh sb="0" eb="2">
      <t>セイケン</t>
    </rPh>
    <rPh sb="2" eb="5">
      <t>ホウソウヨウ</t>
    </rPh>
    <rPh sb="6" eb="8">
      <t>ロクオン</t>
    </rPh>
    <phoneticPr fontId="3"/>
  </si>
  <si>
    <t>契約の相手方の氏名又は名称及び住所並びに法人にあってはその代表者の氏名</t>
    <rPh sb="0" eb="2">
      <t>ケイヤク</t>
    </rPh>
    <rPh sb="3" eb="6">
      <t>アイテガタ</t>
    </rPh>
    <rPh sb="7" eb="9">
      <t>シメイ</t>
    </rPh>
    <rPh sb="9" eb="10">
      <t>マタ</t>
    </rPh>
    <rPh sb="11" eb="13">
      <t>メイショウ</t>
    </rPh>
    <rPh sb="13" eb="14">
      <t>オヨ</t>
    </rPh>
    <rPh sb="15" eb="17">
      <t>ジュウショ</t>
    </rPh>
    <rPh sb="17" eb="18">
      <t>ナラ</t>
    </rPh>
    <rPh sb="20" eb="22">
      <t>ホウジン</t>
    </rPh>
    <rPh sb="29" eb="32">
      <t>ダイヒョウシャ</t>
    </rPh>
    <rPh sb="33" eb="35">
      <t>シメイ</t>
    </rPh>
    <phoneticPr fontId="3"/>
  </si>
  <si>
    <t>録音・録画の種類</t>
    <rPh sb="0" eb="2">
      <t>ロクオン</t>
    </rPh>
    <rPh sb="3" eb="5">
      <t>ロクガ</t>
    </rPh>
    <rPh sb="6" eb="8">
      <t>シュルイ</t>
    </rPh>
    <phoneticPr fontId="3"/>
  </si>
  <si>
    <t>録音・録画一種類の契約単価</t>
    <rPh sb="0" eb="2">
      <t>ロクオン</t>
    </rPh>
    <rPh sb="3" eb="5">
      <t>ロクガ</t>
    </rPh>
    <rPh sb="5" eb="8">
      <t>イッシュルイ</t>
    </rPh>
    <rPh sb="9" eb="11">
      <t>ケイヤク</t>
    </rPh>
    <rPh sb="11" eb="13">
      <t>タンカ</t>
    </rPh>
    <phoneticPr fontId="3"/>
  </si>
  <si>
    <t>複製数</t>
    <rPh sb="0" eb="2">
      <t>フクセイ</t>
    </rPh>
    <rPh sb="2" eb="3">
      <t>スウ</t>
    </rPh>
    <phoneticPr fontId="3"/>
  </si>
  <si>
    <t>契　約　内　容</t>
    <rPh sb="0" eb="1">
      <t>チギリ</t>
    </rPh>
    <rPh sb="2" eb="3">
      <t>ヤク</t>
    </rPh>
    <rPh sb="4" eb="5">
      <t>ウチ</t>
    </rPh>
    <rPh sb="6" eb="7">
      <t>カタチ</t>
    </rPh>
    <phoneticPr fontId="3"/>
  </si>
  <si>
    <t>　年　月　日</t>
    <rPh sb="1" eb="2">
      <t>ネン</t>
    </rPh>
    <rPh sb="3" eb="4">
      <t>ツキ</t>
    </rPh>
    <rPh sb="5" eb="6">
      <t>ニチ</t>
    </rPh>
    <phoneticPr fontId="3"/>
  </si>
  <si>
    <t>複製契約　金額</t>
    <rPh sb="0" eb="2">
      <t>フクセイ</t>
    </rPh>
    <rPh sb="2" eb="4">
      <t>ケイヤク</t>
    </rPh>
    <rPh sb="5" eb="7">
      <t>キンガク</t>
    </rPh>
    <phoneticPr fontId="3"/>
  </si>
  <si>
    <t>備考１　契約届出書には、契約書の写しを添付してください。</t>
    <rPh sb="0" eb="2">
      <t>ビコウ</t>
    </rPh>
    <rPh sb="4" eb="6">
      <t>ケイヤク</t>
    </rPh>
    <rPh sb="6" eb="9">
      <t>トドケデショ</t>
    </rPh>
    <rPh sb="12" eb="15">
      <t>ケイヤクショ</t>
    </rPh>
    <rPh sb="16" eb="17">
      <t>ウツ</t>
    </rPh>
    <rPh sb="19" eb="21">
      <t>テンプ</t>
    </rPh>
    <phoneticPr fontId="3"/>
  </si>
  <si>
    <t>　　２　「契約内容」欄の「録音・録画の種類」には、契約の相手方ごとに、全国を通じて１から</t>
    <rPh sb="5" eb="7">
      <t>ケイヤク</t>
    </rPh>
    <rPh sb="7" eb="9">
      <t>ナイヨウ</t>
    </rPh>
    <rPh sb="10" eb="11">
      <t>ラン</t>
    </rPh>
    <rPh sb="13" eb="15">
      <t>ロクオン</t>
    </rPh>
    <rPh sb="16" eb="18">
      <t>ロクガ</t>
    </rPh>
    <rPh sb="19" eb="21">
      <t>シュルイ</t>
    </rPh>
    <rPh sb="25" eb="27">
      <t>ケイヤク</t>
    </rPh>
    <rPh sb="28" eb="31">
      <t>アイテガタ</t>
    </rPh>
    <rPh sb="35" eb="37">
      <t>ゼンコク</t>
    </rPh>
    <rPh sb="38" eb="39">
      <t>ツウ</t>
    </rPh>
    <phoneticPr fontId="3"/>
  </si>
  <si>
    <t>　　　始まる番号を記載してください。</t>
    <rPh sb="3" eb="4">
      <t>ハジ</t>
    </rPh>
    <rPh sb="6" eb="8">
      <t>バンゴウ</t>
    </rPh>
    <rPh sb="9" eb="11">
      <t>キサイ</t>
    </rPh>
    <phoneticPr fontId="3"/>
  </si>
  <si>
    <t>　　３　二以上の都道府県において同一種類の録音・録画を提出した場合には、「契約内容」欄の</t>
    <rPh sb="4" eb="5">
      <t>ニ</t>
    </rPh>
    <rPh sb="5" eb="7">
      <t>イジョウ</t>
    </rPh>
    <rPh sb="8" eb="12">
      <t>トドウフケン</t>
    </rPh>
    <rPh sb="16" eb="18">
      <t>ドウイツ</t>
    </rPh>
    <rPh sb="18" eb="20">
      <t>シュルイ</t>
    </rPh>
    <rPh sb="21" eb="23">
      <t>ロクオン</t>
    </rPh>
    <rPh sb="24" eb="26">
      <t>ロクガ</t>
    </rPh>
    <rPh sb="27" eb="29">
      <t>テイシュツ</t>
    </rPh>
    <rPh sb="31" eb="33">
      <t>バアイ</t>
    </rPh>
    <rPh sb="37" eb="39">
      <t>ケイヤク</t>
    </rPh>
    <rPh sb="39" eb="41">
      <t>ナイヨウ</t>
    </rPh>
    <rPh sb="42" eb="43">
      <t>ラン</t>
    </rPh>
    <phoneticPr fontId="3"/>
  </si>
  <si>
    <t>　　　「録音・録画一種類の契約単価」は、いずれか一の都道府県選挙管理委員会に対する契約届</t>
    <rPh sb="4" eb="6">
      <t>ロクオン</t>
    </rPh>
    <rPh sb="7" eb="9">
      <t>ロクガ</t>
    </rPh>
    <rPh sb="9" eb="12">
      <t>イッシュルイ</t>
    </rPh>
    <rPh sb="13" eb="15">
      <t>ケイヤク</t>
    </rPh>
    <rPh sb="15" eb="17">
      <t>タンカ</t>
    </rPh>
    <rPh sb="24" eb="25">
      <t>イチ</t>
    </rPh>
    <rPh sb="26" eb="30">
      <t>トドウフケン</t>
    </rPh>
    <rPh sb="30" eb="32">
      <t>センキョ</t>
    </rPh>
    <rPh sb="32" eb="34">
      <t>カンリ</t>
    </rPh>
    <rPh sb="34" eb="37">
      <t>イインカイ</t>
    </rPh>
    <rPh sb="38" eb="39">
      <t>タイ</t>
    </rPh>
    <rPh sb="41" eb="43">
      <t>ケイヤク</t>
    </rPh>
    <rPh sb="43" eb="44">
      <t>トドケ</t>
    </rPh>
    <phoneticPr fontId="3"/>
  </si>
  <si>
    <t>　　　出書にのみ記載してください。</t>
    <rPh sb="3" eb="4">
      <t>デ</t>
    </rPh>
    <rPh sb="4" eb="5">
      <t>ショ</t>
    </rPh>
    <rPh sb="8" eb="10">
      <t>キサイ</t>
    </rPh>
    <phoneticPr fontId="3"/>
  </si>
  <si>
    <t>政見放送用録音・録画証明書</t>
    <rPh sb="0" eb="2">
      <t>セイケン</t>
    </rPh>
    <rPh sb="2" eb="5">
      <t>ホウソウヨウ</t>
    </rPh>
    <rPh sb="5" eb="7">
      <t>ロクオン</t>
    </rPh>
    <rPh sb="8" eb="10">
      <t>ロクガ</t>
    </rPh>
    <rPh sb="10" eb="13">
      <t>ショウメイショ</t>
    </rPh>
    <phoneticPr fontId="3"/>
  </si>
  <si>
    <t>　次のとおり政見放送用に録音又は録画したものであることを証明します。</t>
    <rPh sb="1" eb="2">
      <t>ツギ</t>
    </rPh>
    <rPh sb="6" eb="8">
      <t>セイケン</t>
    </rPh>
    <rPh sb="8" eb="11">
      <t>ホウソウヨウ</t>
    </rPh>
    <rPh sb="12" eb="14">
      <t>ロクオン</t>
    </rPh>
    <rPh sb="14" eb="15">
      <t>マタ</t>
    </rPh>
    <rPh sb="16" eb="18">
      <t>ロクガ</t>
    </rPh>
    <rPh sb="28" eb="30">
      <t>ショウメイ</t>
    </rPh>
    <phoneticPr fontId="3"/>
  </si>
  <si>
    <t>録音・録画一種類の単価</t>
    <rPh sb="0" eb="2">
      <t>ロクオン</t>
    </rPh>
    <rPh sb="3" eb="5">
      <t>ロクガ</t>
    </rPh>
    <rPh sb="5" eb="8">
      <t>イッシュルイ</t>
    </rPh>
    <rPh sb="9" eb="11">
      <t>タンカ</t>
    </rPh>
    <phoneticPr fontId="3"/>
  </si>
  <si>
    <t>複製金額</t>
    <rPh sb="0" eb="2">
      <t>フクセイ</t>
    </rPh>
    <rPh sb="2" eb="4">
      <t>キンガク</t>
    </rPh>
    <phoneticPr fontId="3"/>
  </si>
  <si>
    <t>録音・録画業者の氏名又は名称及び住所並びに法人にあってはその代表者の氏名</t>
    <rPh sb="0" eb="2">
      <t>ロクオン</t>
    </rPh>
    <rPh sb="3" eb="5">
      <t>ロクガ</t>
    </rPh>
    <rPh sb="5" eb="7">
      <t>ギョウシャ</t>
    </rPh>
    <rPh sb="8" eb="10">
      <t>シメイ</t>
    </rPh>
    <rPh sb="10" eb="11">
      <t>マタ</t>
    </rPh>
    <rPh sb="12" eb="14">
      <t>メイショウ</t>
    </rPh>
    <rPh sb="14" eb="15">
      <t>オヨ</t>
    </rPh>
    <rPh sb="16" eb="18">
      <t>ジュウショ</t>
    </rPh>
    <rPh sb="18" eb="19">
      <t>ナラ</t>
    </rPh>
    <rPh sb="21" eb="23">
      <t>ホウジン</t>
    </rPh>
    <rPh sb="30" eb="33">
      <t>ダイヒョウシャ</t>
    </rPh>
    <rPh sb="34" eb="36">
      <t>シメイ</t>
    </rPh>
    <phoneticPr fontId="3"/>
  </si>
  <si>
    <t>１　録音の場合</t>
    <rPh sb="2" eb="4">
      <t>ロクオン</t>
    </rPh>
    <rPh sb="5" eb="7">
      <t>バアイ</t>
    </rPh>
    <phoneticPr fontId="3"/>
  </si>
  <si>
    <t>２　録画の場合</t>
    <rPh sb="2" eb="4">
      <t>ロクガ</t>
    </rPh>
    <rPh sb="5" eb="7">
      <t>バアイ</t>
    </rPh>
    <phoneticPr fontId="3"/>
  </si>
  <si>
    <t>録音又は録画の区分　　　　　　　　　　　　　　　（該当する方の番号に○をしてください。）</t>
    <rPh sb="0" eb="2">
      <t>ロクオン</t>
    </rPh>
    <rPh sb="2" eb="3">
      <t>マタ</t>
    </rPh>
    <rPh sb="4" eb="6">
      <t>ロクガ</t>
    </rPh>
    <rPh sb="7" eb="9">
      <t>クブン</t>
    </rPh>
    <rPh sb="25" eb="27">
      <t>ガイトウ</t>
    </rPh>
    <rPh sb="29" eb="30">
      <t>ホウ</t>
    </rPh>
    <rPh sb="31" eb="33">
      <t>バンゴウ</t>
    </rPh>
    <phoneticPr fontId="3"/>
  </si>
  <si>
    <t>氏名又は名称</t>
    <rPh sb="0" eb="2">
      <t>シメイ</t>
    </rPh>
    <rPh sb="2" eb="3">
      <t>マタ</t>
    </rPh>
    <rPh sb="4" eb="6">
      <t>メイショウ</t>
    </rPh>
    <phoneticPr fontId="3"/>
  </si>
  <si>
    <t>備　　　考</t>
    <rPh sb="0" eb="1">
      <t>ソノオ</t>
    </rPh>
    <rPh sb="4" eb="5">
      <t>コウ</t>
    </rPh>
    <phoneticPr fontId="3"/>
  </si>
  <si>
    <t>３　録音・録画業者が青森県に支払を請求するときは、この証明書を請求書に添付してください。</t>
    <rPh sb="2" eb="4">
      <t>ロクオン</t>
    </rPh>
    <rPh sb="5" eb="7">
      <t>ロクガ</t>
    </rPh>
    <rPh sb="7" eb="9">
      <t>ギョウシャ</t>
    </rPh>
    <rPh sb="10" eb="13">
      <t>アオモリケン</t>
    </rPh>
    <rPh sb="14" eb="16">
      <t>シハライ</t>
    </rPh>
    <rPh sb="17" eb="19">
      <t>セイキュウ</t>
    </rPh>
    <rPh sb="27" eb="30">
      <t>ショウメイショ</t>
    </rPh>
    <rPh sb="31" eb="34">
      <t>セイキュウショ</t>
    </rPh>
    <rPh sb="35" eb="37">
      <t>テンプ</t>
    </rPh>
    <phoneticPr fontId="3"/>
  </si>
  <si>
    <t>４　「録音・録画の種類」欄には、契約届出書に記載した番号と同一の番号を記載してください。</t>
    <rPh sb="3" eb="5">
      <t>ロクオン</t>
    </rPh>
    <rPh sb="6" eb="8">
      <t>ロクガ</t>
    </rPh>
    <rPh sb="9" eb="11">
      <t>シュルイ</t>
    </rPh>
    <rPh sb="12" eb="13">
      <t>ラン</t>
    </rPh>
    <rPh sb="16" eb="18">
      <t>ケイヤク</t>
    </rPh>
    <rPh sb="18" eb="21">
      <t>トドケデショ</t>
    </rPh>
    <rPh sb="22" eb="24">
      <t>キサイ</t>
    </rPh>
    <rPh sb="26" eb="28">
      <t>バンゴウ</t>
    </rPh>
    <rPh sb="29" eb="31">
      <t>ドウイツ</t>
    </rPh>
    <rPh sb="32" eb="34">
      <t>バンゴウ</t>
    </rPh>
    <rPh sb="35" eb="37">
      <t>キサイ</t>
    </rPh>
    <phoneticPr fontId="3"/>
  </si>
  <si>
    <t>５　公費負担の限度額は、録音・録画一種類につき次の金額までです。</t>
    <rPh sb="2" eb="4">
      <t>コウヒ</t>
    </rPh>
    <rPh sb="4" eb="6">
      <t>フタン</t>
    </rPh>
    <rPh sb="7" eb="9">
      <t>ゲンド</t>
    </rPh>
    <rPh sb="9" eb="10">
      <t>ガク</t>
    </rPh>
    <rPh sb="12" eb="14">
      <t>ロクオン</t>
    </rPh>
    <rPh sb="15" eb="17">
      <t>ロクガ</t>
    </rPh>
    <rPh sb="17" eb="19">
      <t>イッシュ</t>
    </rPh>
    <rPh sb="19" eb="20">
      <t>ルイ</t>
    </rPh>
    <rPh sb="23" eb="24">
      <t>ツギ</t>
    </rPh>
    <rPh sb="25" eb="27">
      <t>キンガク</t>
    </rPh>
    <phoneticPr fontId="3"/>
  </si>
  <si>
    <t xml:space="preserve"> (1)　録音又は録画に要した金額</t>
    <rPh sb="5" eb="7">
      <t>ロクオン</t>
    </rPh>
    <rPh sb="7" eb="8">
      <t>マタ</t>
    </rPh>
    <rPh sb="9" eb="11">
      <t>ロクガ</t>
    </rPh>
    <rPh sb="12" eb="13">
      <t>ヨウ</t>
    </rPh>
    <rPh sb="15" eb="17">
      <t>キンガク</t>
    </rPh>
    <phoneticPr fontId="3"/>
  </si>
  <si>
    <t>　　①　録音の場合　　　　一種類につき</t>
    <rPh sb="4" eb="6">
      <t>ロクオン</t>
    </rPh>
    <rPh sb="7" eb="9">
      <t>バアイ</t>
    </rPh>
    <rPh sb="13" eb="16">
      <t>イッシュルイ</t>
    </rPh>
    <phoneticPr fontId="3"/>
  </si>
  <si>
    <t>　　②　録画の場合　　　　一種類につき</t>
    <rPh sb="4" eb="6">
      <t>ロクガ</t>
    </rPh>
    <rPh sb="7" eb="9">
      <t>バアイ</t>
    </rPh>
    <rPh sb="13" eb="16">
      <t>イッシュルイ</t>
    </rPh>
    <phoneticPr fontId="3"/>
  </si>
  <si>
    <t>226,000円</t>
    <rPh sb="7" eb="8">
      <t>エン</t>
    </rPh>
    <phoneticPr fontId="3"/>
  </si>
  <si>
    <t>2,873,000円</t>
    <rPh sb="9" eb="10">
      <t>エン</t>
    </rPh>
    <phoneticPr fontId="3"/>
  </si>
  <si>
    <t xml:space="preserve"> (2)　複製に要した金額</t>
    <rPh sb="5" eb="7">
      <t>フクセイ</t>
    </rPh>
    <rPh sb="8" eb="9">
      <t>ヨウ</t>
    </rPh>
    <rPh sb="11" eb="13">
      <t>キンガク</t>
    </rPh>
    <phoneticPr fontId="3"/>
  </si>
  <si>
    <t>2,000円</t>
    <rPh sb="5" eb="6">
      <t>エン</t>
    </rPh>
    <phoneticPr fontId="3"/>
  </si>
  <si>
    <t>34,000円</t>
    <rPh sb="6" eb="7">
      <t>エン</t>
    </rPh>
    <phoneticPr fontId="3"/>
  </si>
  <si>
    <t>様式１３</t>
    <rPh sb="0" eb="1">
      <t>サマ</t>
    </rPh>
    <rPh sb="1" eb="2">
      <t>シキ</t>
    </rPh>
    <phoneticPr fontId="3"/>
  </si>
  <si>
    <t>（政見放送用の録音・録画）</t>
    <rPh sb="1" eb="3">
      <t>セイケン</t>
    </rPh>
    <rPh sb="3" eb="6">
      <t>ホウソウヨウ</t>
    </rPh>
    <rPh sb="7" eb="9">
      <t>ロクオン</t>
    </rPh>
    <rPh sb="10" eb="12">
      <t>ロクガ</t>
    </rPh>
    <phoneticPr fontId="3"/>
  </si>
  <si>
    <t>　公職選挙法施行令第１１１条の５第２項の規定により、次の金額の支払を請求します。</t>
    <rPh sb="1" eb="3">
      <t>コウショク</t>
    </rPh>
    <rPh sb="3" eb="6">
      <t>センキョホウ</t>
    </rPh>
    <rPh sb="6" eb="9">
      <t>セコウレイ</t>
    </rPh>
    <rPh sb="9" eb="10">
      <t>ダイ</t>
    </rPh>
    <rPh sb="13" eb="14">
      <t>ジョウ</t>
    </rPh>
    <rPh sb="16" eb="17">
      <t>ダイ</t>
    </rPh>
    <rPh sb="18" eb="19">
      <t>コウ</t>
    </rPh>
    <rPh sb="20" eb="22">
      <t>キテイ</t>
    </rPh>
    <rPh sb="26" eb="27">
      <t>ツギ</t>
    </rPh>
    <rPh sb="28" eb="30">
      <t>キンガク</t>
    </rPh>
    <rPh sb="31" eb="33">
      <t>シハライ</t>
    </rPh>
    <rPh sb="34" eb="36">
      <t>セイキュウ</t>
    </rPh>
    <phoneticPr fontId="3"/>
  </si>
  <si>
    <t>４　候補者届出政党の名称</t>
    <rPh sb="2" eb="5">
      <t>コウホシャ</t>
    </rPh>
    <rPh sb="5" eb="7">
      <t>トドケデ</t>
    </rPh>
    <rPh sb="7" eb="9">
      <t>セイトウ</t>
    </rPh>
    <rPh sb="10" eb="12">
      <t>メイショウ</t>
    </rPh>
    <phoneticPr fontId="3"/>
  </si>
  <si>
    <t>(1) 録音の場合</t>
    <rPh sb="4" eb="6">
      <t>ロクオン</t>
    </rPh>
    <rPh sb="7" eb="9">
      <t>バアイ</t>
    </rPh>
    <phoneticPr fontId="3"/>
  </si>
  <si>
    <t>録音の種類</t>
    <rPh sb="0" eb="2">
      <t>ロクオン</t>
    </rPh>
    <rPh sb="3" eb="5">
      <t>シュルイ</t>
    </rPh>
    <phoneticPr fontId="3"/>
  </si>
  <si>
    <t>録音単価</t>
    <rPh sb="0" eb="2">
      <t>ロクオン</t>
    </rPh>
    <rPh sb="2" eb="4">
      <t>タンカ</t>
    </rPh>
    <phoneticPr fontId="3"/>
  </si>
  <si>
    <t>録音基準限度額</t>
    <rPh sb="0" eb="2">
      <t>ロクオン</t>
    </rPh>
    <rPh sb="2" eb="4">
      <t>キジュン</t>
    </rPh>
    <rPh sb="4" eb="6">
      <t>ゲンド</t>
    </rPh>
    <rPh sb="6" eb="7">
      <t>ガク</t>
    </rPh>
    <phoneticPr fontId="3"/>
  </si>
  <si>
    <t>(C)</t>
    <phoneticPr fontId="3"/>
  </si>
  <si>
    <t>複製基準限度額</t>
    <rPh sb="0" eb="2">
      <t>フクセイ</t>
    </rPh>
    <rPh sb="2" eb="4">
      <t>キジュン</t>
    </rPh>
    <rPh sb="4" eb="6">
      <t>ゲンド</t>
    </rPh>
    <rPh sb="6" eb="7">
      <t>ガク</t>
    </rPh>
    <phoneticPr fontId="3"/>
  </si>
  <si>
    <t>録音に要した金額</t>
    <rPh sb="0" eb="2">
      <t>ロクオン</t>
    </rPh>
    <rPh sb="3" eb="4">
      <t>ヨウ</t>
    </rPh>
    <rPh sb="6" eb="8">
      <t>キンガク</t>
    </rPh>
    <phoneticPr fontId="3"/>
  </si>
  <si>
    <t>複製に要した金額</t>
    <rPh sb="0" eb="2">
      <t>フクセイ</t>
    </rPh>
    <rPh sb="3" eb="4">
      <t>ヨウ</t>
    </rPh>
    <rPh sb="6" eb="8">
      <t>キンガク</t>
    </rPh>
    <phoneticPr fontId="3"/>
  </si>
  <si>
    <t>(E)+(F)=</t>
    <phoneticPr fontId="3"/>
  </si>
  <si>
    <t>備考１　「録音の種類」欄には、録音・録画証明書の「録音・録画の種類」欄に記載された番号と同</t>
    <rPh sb="5" eb="7">
      <t>ロクオン</t>
    </rPh>
    <rPh sb="8" eb="10">
      <t>シュルイ</t>
    </rPh>
    <rPh sb="11" eb="12">
      <t>ラン</t>
    </rPh>
    <rPh sb="15" eb="17">
      <t>ロクオン</t>
    </rPh>
    <rPh sb="18" eb="20">
      <t>ロクガ</t>
    </rPh>
    <rPh sb="20" eb="23">
      <t>ショウメイショ</t>
    </rPh>
    <rPh sb="25" eb="27">
      <t>ロクオン</t>
    </rPh>
    <rPh sb="28" eb="30">
      <t>ロクガ</t>
    </rPh>
    <rPh sb="31" eb="33">
      <t>シュルイ</t>
    </rPh>
    <rPh sb="34" eb="35">
      <t>ラン</t>
    </rPh>
    <rPh sb="36" eb="38">
      <t>キサイ</t>
    </rPh>
    <rPh sb="41" eb="43">
      <t>バンゴウ</t>
    </rPh>
    <rPh sb="44" eb="45">
      <t>ドウ</t>
    </rPh>
    <phoneticPr fontId="3"/>
  </si>
  <si>
    <t>　　　一の番号を記載してください。</t>
    <rPh sb="5" eb="7">
      <t>バンゴウ</t>
    </rPh>
    <rPh sb="8" eb="10">
      <t>キサイ</t>
    </rPh>
    <phoneticPr fontId="3"/>
  </si>
  <si>
    <t>　　３　 (E)欄には、(A)欄と(B)欄とを比較して少ない方の額を記載してください。</t>
    <rPh sb="8" eb="9">
      <t>ラン</t>
    </rPh>
    <rPh sb="15" eb="16">
      <t>ラン</t>
    </rPh>
    <rPh sb="20" eb="21">
      <t>ラン</t>
    </rPh>
    <rPh sb="23" eb="25">
      <t>ヒカク</t>
    </rPh>
    <rPh sb="27" eb="28">
      <t>スク</t>
    </rPh>
    <rPh sb="30" eb="31">
      <t>ホウ</t>
    </rPh>
    <rPh sb="32" eb="33">
      <t>ガク</t>
    </rPh>
    <rPh sb="34" eb="36">
      <t>キサイ</t>
    </rPh>
    <phoneticPr fontId="3"/>
  </si>
  <si>
    <t>　　４　 (F)欄には、(C)欄と(D)欄とを比較して少ない方の額を記載してください。</t>
    <rPh sb="8" eb="9">
      <t>ラン</t>
    </rPh>
    <rPh sb="15" eb="16">
      <t>ラン</t>
    </rPh>
    <rPh sb="20" eb="21">
      <t>ラン</t>
    </rPh>
    <rPh sb="23" eb="25">
      <t>ヒカク</t>
    </rPh>
    <rPh sb="27" eb="28">
      <t>スク</t>
    </rPh>
    <rPh sb="30" eb="31">
      <t>ホウ</t>
    </rPh>
    <rPh sb="32" eb="33">
      <t>ガク</t>
    </rPh>
    <rPh sb="34" eb="36">
      <t>キサイ</t>
    </rPh>
    <phoneticPr fontId="3"/>
  </si>
  <si>
    <t>(2) 録画の場合</t>
    <rPh sb="4" eb="6">
      <t>ロクガ</t>
    </rPh>
    <rPh sb="7" eb="9">
      <t>バアイ</t>
    </rPh>
    <phoneticPr fontId="3"/>
  </si>
  <si>
    <t>録画の種類</t>
    <rPh sb="3" eb="5">
      <t>シュルイ</t>
    </rPh>
    <phoneticPr fontId="3"/>
  </si>
  <si>
    <t>録画単価</t>
    <rPh sb="2" eb="4">
      <t>タンカ</t>
    </rPh>
    <phoneticPr fontId="3"/>
  </si>
  <si>
    <t>録画基準限度額</t>
    <rPh sb="2" eb="4">
      <t>キジュン</t>
    </rPh>
    <rPh sb="4" eb="6">
      <t>ゲンド</t>
    </rPh>
    <rPh sb="6" eb="7">
      <t>ガク</t>
    </rPh>
    <phoneticPr fontId="3"/>
  </si>
  <si>
    <t>録画に要した金額</t>
    <rPh sb="3" eb="4">
      <t>ヨウ</t>
    </rPh>
    <rPh sb="6" eb="8">
      <t>キンガク</t>
    </rPh>
    <phoneticPr fontId="3"/>
  </si>
  <si>
    <t>備考１　「録画の種類」欄には、録音・録画証明書の「録音・録画の種類」欄に記載された番号と同</t>
    <rPh sb="5" eb="7">
      <t>ロクガ</t>
    </rPh>
    <rPh sb="8" eb="10">
      <t>シュルイ</t>
    </rPh>
    <rPh sb="11" eb="12">
      <t>ラン</t>
    </rPh>
    <rPh sb="15" eb="17">
      <t>ロクオン</t>
    </rPh>
    <rPh sb="18" eb="20">
      <t>ロクガ</t>
    </rPh>
    <rPh sb="20" eb="23">
      <t>ショウメイショ</t>
    </rPh>
    <rPh sb="25" eb="27">
      <t>ロクオン</t>
    </rPh>
    <rPh sb="28" eb="30">
      <t>ロクガ</t>
    </rPh>
    <rPh sb="31" eb="33">
      <t>シュルイ</t>
    </rPh>
    <rPh sb="34" eb="35">
      <t>ラン</t>
    </rPh>
    <rPh sb="36" eb="38">
      <t>キサイ</t>
    </rPh>
    <rPh sb="41" eb="43">
      <t>バンゴウ</t>
    </rPh>
    <rPh sb="44" eb="45">
      <t>ドウ</t>
    </rPh>
    <phoneticPr fontId="3"/>
  </si>
  <si>
    <t>　　別紙記請求内訳書のとおり</t>
    <rPh sb="2" eb="4">
      <t>ベッシ</t>
    </rPh>
    <rPh sb="4" eb="5">
      <t>キ</t>
    </rPh>
    <rPh sb="5" eb="7">
      <t>セイキュウ</t>
    </rPh>
    <rPh sb="7" eb="10">
      <t>ウチワケショ</t>
    </rPh>
    <phoneticPr fontId="3"/>
  </si>
  <si>
    <t>別紙請求内訳書</t>
    <rPh sb="0" eb="2">
      <t>ベッシ</t>
    </rPh>
    <rPh sb="1" eb="2">
      <t>カミ</t>
    </rPh>
    <rPh sb="2" eb="4">
      <t>セイキュウ</t>
    </rPh>
    <rPh sb="4" eb="7">
      <t>ウチワケショ</t>
    </rPh>
    <phoneticPr fontId="3"/>
  </si>
  <si>
    <t>１　この証明書は、録音又は録画の実績に基づいて、録音・録画業者ごとに（同一業者が録音及び録画を共にする場合には、</t>
    <rPh sb="4" eb="7">
      <t>ショウメイショ</t>
    </rPh>
    <rPh sb="9" eb="11">
      <t>ロクオン</t>
    </rPh>
    <rPh sb="11" eb="12">
      <t>マタ</t>
    </rPh>
    <rPh sb="13" eb="15">
      <t>ロクガ</t>
    </rPh>
    <rPh sb="16" eb="18">
      <t>ジッセキ</t>
    </rPh>
    <rPh sb="19" eb="20">
      <t>モト</t>
    </rPh>
    <rPh sb="24" eb="26">
      <t>ロクオン</t>
    </rPh>
    <rPh sb="27" eb="29">
      <t>ロクガ</t>
    </rPh>
    <rPh sb="29" eb="31">
      <t>ギョウシャ</t>
    </rPh>
    <rPh sb="35" eb="37">
      <t>ドウイツ</t>
    </rPh>
    <rPh sb="37" eb="39">
      <t>ギョウシャ</t>
    </rPh>
    <rPh sb="40" eb="42">
      <t>ロクオン</t>
    </rPh>
    <rPh sb="42" eb="43">
      <t>オヨ</t>
    </rPh>
    <rPh sb="44" eb="46">
      <t>ロクガ</t>
    </rPh>
    <rPh sb="47" eb="48">
      <t>トモ</t>
    </rPh>
    <phoneticPr fontId="3"/>
  </si>
  <si>
    <t>　録音の場合と録画の場合を別葉にして）かつ都道府県ごとに別々に作成し、候補者届出政党から録音・録画業者に提出し</t>
    <rPh sb="4" eb="6">
      <t>バアイ</t>
    </rPh>
    <rPh sb="7" eb="9">
      <t>ロクガ</t>
    </rPh>
    <rPh sb="10" eb="12">
      <t>バアイ</t>
    </rPh>
    <rPh sb="13" eb="14">
      <t>ベツ</t>
    </rPh>
    <rPh sb="14" eb="15">
      <t>ハ</t>
    </rPh>
    <rPh sb="21" eb="25">
      <t>トドウフケン</t>
    </rPh>
    <rPh sb="28" eb="30">
      <t>ベツベツ</t>
    </rPh>
    <rPh sb="31" eb="33">
      <t>サクセイ</t>
    </rPh>
    <rPh sb="35" eb="38">
      <t>コウホシャ</t>
    </rPh>
    <rPh sb="38" eb="40">
      <t>トドケデ</t>
    </rPh>
    <rPh sb="40" eb="42">
      <t>セイトウ</t>
    </rPh>
    <rPh sb="44" eb="46">
      <t>ロクオン</t>
    </rPh>
    <phoneticPr fontId="3"/>
  </si>
  <si>
    <t>　てください。</t>
    <phoneticPr fontId="3"/>
  </si>
  <si>
    <t>　の規定により放送されなかったものを除く。）に係る金額については、青森県に支払を請求することはできません。</t>
    <rPh sb="2" eb="4">
      <t>キテイ</t>
    </rPh>
    <rPh sb="7" eb="9">
      <t>ホウソウ</t>
    </rPh>
    <rPh sb="18" eb="19">
      <t>ノゾ</t>
    </rPh>
    <rPh sb="23" eb="24">
      <t>カカ</t>
    </rPh>
    <rPh sb="25" eb="27">
      <t>キンガク</t>
    </rPh>
    <rPh sb="33" eb="35">
      <t>アオモリ</t>
    </rPh>
    <rPh sb="35" eb="36">
      <t>ケン</t>
    </rPh>
    <rPh sb="37" eb="39">
      <t>シハライ</t>
    </rPh>
    <rPh sb="40" eb="42">
      <t>セイキュウ</t>
    </rPh>
    <phoneticPr fontId="3"/>
  </si>
  <si>
    <t>７　録音・録画一種類が二以上の都道府県において放送された場合（公職選挙法第１５１条の２第２項又は第３項の規定に</t>
    <rPh sb="2" eb="4">
      <t>ロクオン</t>
    </rPh>
    <rPh sb="5" eb="7">
      <t>ロクガ</t>
    </rPh>
    <rPh sb="7" eb="10">
      <t>イッシュルイ</t>
    </rPh>
    <rPh sb="11" eb="14">
      <t>２イジョウ</t>
    </rPh>
    <rPh sb="15" eb="19">
      <t>トドウフケン</t>
    </rPh>
    <rPh sb="23" eb="25">
      <t>ホウソウ</t>
    </rPh>
    <rPh sb="28" eb="30">
      <t>バアイ</t>
    </rPh>
    <rPh sb="31" eb="33">
      <t>コウショク</t>
    </rPh>
    <rPh sb="33" eb="36">
      <t>センキョホウ</t>
    </rPh>
    <rPh sb="36" eb="37">
      <t>ダイ</t>
    </rPh>
    <rPh sb="40" eb="41">
      <t>ジョウ</t>
    </rPh>
    <rPh sb="43" eb="44">
      <t>ダイ</t>
    </rPh>
    <rPh sb="45" eb="46">
      <t>コウ</t>
    </rPh>
    <rPh sb="46" eb="47">
      <t>マタ</t>
    </rPh>
    <rPh sb="48" eb="49">
      <t>ダイ</t>
    </rPh>
    <rPh sb="50" eb="51">
      <t>コウ</t>
    </rPh>
    <phoneticPr fontId="3"/>
  </si>
  <si>
    <t>　より放送されなかった場合を含む。）には、録音又は録画に要する金額については、候補者届出政党が録音・録画一種類</t>
    <rPh sb="3" eb="5">
      <t>ホウソウ</t>
    </rPh>
    <rPh sb="11" eb="13">
      <t>バアイ</t>
    </rPh>
    <rPh sb="14" eb="15">
      <t>フク</t>
    </rPh>
    <rPh sb="21" eb="23">
      <t>ロクオン</t>
    </rPh>
    <rPh sb="23" eb="24">
      <t>マタ</t>
    </rPh>
    <rPh sb="25" eb="27">
      <t>ロクガ</t>
    </rPh>
    <rPh sb="28" eb="29">
      <t>ヨウ</t>
    </rPh>
    <rPh sb="31" eb="33">
      <t>キンガク</t>
    </rPh>
    <rPh sb="39" eb="42">
      <t>コウホシャ</t>
    </rPh>
    <rPh sb="42" eb="44">
      <t>トドケデ</t>
    </rPh>
    <rPh sb="44" eb="46">
      <t>セイトウ</t>
    </rPh>
    <phoneticPr fontId="3"/>
  </si>
  <si>
    <t>　の契約単価を届け出た一の都道府県にのみ支払を請求することができますので、その届け出た都道府県に対する証明書に</t>
    <rPh sb="2" eb="4">
      <t>ケイヤク</t>
    </rPh>
    <rPh sb="4" eb="6">
      <t>タンカ</t>
    </rPh>
    <rPh sb="7" eb="8">
      <t>トド</t>
    </rPh>
    <rPh sb="9" eb="10">
      <t>デ</t>
    </rPh>
    <rPh sb="11" eb="12">
      <t>イチ</t>
    </rPh>
    <rPh sb="13" eb="17">
      <t>トドウフケン</t>
    </rPh>
    <rPh sb="20" eb="22">
      <t>シハライ</t>
    </rPh>
    <rPh sb="23" eb="25">
      <t>セイキュウ</t>
    </rPh>
    <rPh sb="39" eb="40">
      <t>トド</t>
    </rPh>
    <rPh sb="41" eb="42">
      <t>デ</t>
    </rPh>
    <phoneticPr fontId="3"/>
  </si>
  <si>
    <t>　のみ記載してください。</t>
    <rPh sb="3" eb="5">
      <t>キサイ</t>
    </rPh>
    <phoneticPr fontId="3"/>
  </si>
  <si>
    <t>　　　紙に記載し、この証明書に添付してください。</t>
    <rPh sb="3" eb="4">
      <t>カミ</t>
    </rPh>
    <rPh sb="5" eb="7">
      <t>キサイ</t>
    </rPh>
    <rPh sb="11" eb="14">
      <t>ショウメイショ</t>
    </rPh>
    <rPh sb="15" eb="17">
      <t>テンプ</t>
    </rPh>
    <phoneticPr fontId="3"/>
  </si>
  <si>
    <t>　　　「燃料供給金額」欄は、燃料の供給を受けた日ごとに記載してください。</t>
    <rPh sb="4" eb="6">
      <t>ネンリョウ</t>
    </rPh>
    <rPh sb="6" eb="8">
      <t>キョウキュウ</t>
    </rPh>
    <rPh sb="8" eb="10">
      <t>キンガク</t>
    </rPh>
    <rPh sb="11" eb="12">
      <t>ラン</t>
    </rPh>
    <rPh sb="14" eb="16">
      <t>ネンリョウ</t>
    </rPh>
    <rPh sb="17" eb="19">
      <t>キョウキュウ</t>
    </rPh>
    <rPh sb="20" eb="21">
      <t>ウ</t>
    </rPh>
    <rPh sb="23" eb="24">
      <t>ヒ</t>
    </rPh>
    <rPh sb="27" eb="29">
      <t>キサイ</t>
    </rPh>
    <phoneticPr fontId="3"/>
  </si>
  <si>
    <t>　　３　「燃料の供給を受けた選挙運動用自動車の自動車登録番号」欄、「燃料供給量」欄及び</t>
    <rPh sb="5" eb="7">
      <t>ネンリョウ</t>
    </rPh>
    <rPh sb="8" eb="10">
      <t>キョウキュウ</t>
    </rPh>
    <rPh sb="11" eb="12">
      <t>ウ</t>
    </rPh>
    <rPh sb="14" eb="16">
      <t>センキョ</t>
    </rPh>
    <rPh sb="16" eb="19">
      <t>ウンドウヨウ</t>
    </rPh>
    <rPh sb="19" eb="22">
      <t>ジドウシャ</t>
    </rPh>
    <rPh sb="23" eb="26">
      <t>ジドウシャ</t>
    </rPh>
    <rPh sb="26" eb="28">
      <t>トウロク</t>
    </rPh>
    <rPh sb="28" eb="30">
      <t>バンゴウ</t>
    </rPh>
    <rPh sb="31" eb="32">
      <t>ラン</t>
    </rPh>
    <rPh sb="34" eb="36">
      <t>ネンリョウ</t>
    </rPh>
    <rPh sb="36" eb="38">
      <t>キョウキュウ</t>
    </rPh>
    <rPh sb="38" eb="39">
      <t>リョウ</t>
    </rPh>
    <rPh sb="40" eb="41">
      <t>ラン</t>
    </rPh>
    <rPh sb="41" eb="42">
      <t>オヨ</t>
    </rPh>
    <phoneticPr fontId="3"/>
  </si>
  <si>
    <t>　　　料の供給を受けた日付、燃料の供給を受けた選挙運動用自動車の自動車登録番号のうち自動</t>
    <phoneticPr fontId="3"/>
  </si>
  <si>
    <t>　　　車登録規則（昭和４５年運輸省令第７号）第１３条第１項第４号に規定する４けた以下のア</t>
    <phoneticPr fontId="3"/>
  </si>
  <si>
    <t>　　　ラビア数字、燃料供給量及び燃料供給金額が記載された書面で、燃料供給業者から給油の際</t>
    <phoneticPr fontId="3"/>
  </si>
  <si>
    <t>　　　に受領したものをいう。以下同じ。）の写しを添えて、候補者から燃料供給業者に提出して</t>
    <phoneticPr fontId="3"/>
  </si>
  <si>
    <t>　　　ださい。</t>
    <phoneticPr fontId="3"/>
  </si>
  <si>
    <t>　　　れた選挙運動用自動車の自動車登録番号を記載してください。</t>
    <phoneticPr fontId="3"/>
  </si>
  <si>
    <t>　　　に添付してください。</t>
    <phoneticPr fontId="3"/>
  </si>
  <si>
    <t>　　　森県に支払を請求することはできません。</t>
    <phoneticPr fontId="3"/>
  </si>
  <si>
    <t xml:space="preserve">    ６　公費負担の限度額は、候補者から燃料供給業者に提出された確認書に記載された金額まで</t>
    <phoneticPr fontId="3"/>
  </si>
  <si>
    <t>　　　です。</t>
    <phoneticPr fontId="3"/>
  </si>
  <si>
    <t>　　８　上記の表中、記載欄に不足を生じる場合には、備考欄に「別紙のとおり」と記入の上、別</t>
    <rPh sb="4" eb="6">
      <t>ジョウキ</t>
    </rPh>
    <rPh sb="7" eb="9">
      <t>ヒョウチュウ</t>
    </rPh>
    <rPh sb="10" eb="12">
      <t>キサイ</t>
    </rPh>
    <rPh sb="12" eb="13">
      <t>ラン</t>
    </rPh>
    <rPh sb="14" eb="16">
      <t>フソク</t>
    </rPh>
    <rPh sb="17" eb="18">
      <t>ショウ</t>
    </rPh>
    <rPh sb="20" eb="22">
      <t>バアイ</t>
    </rPh>
    <rPh sb="25" eb="27">
      <t>ビコウ</t>
    </rPh>
    <rPh sb="27" eb="28">
      <t>ラン</t>
    </rPh>
    <rPh sb="30" eb="32">
      <t>ベッシ</t>
    </rPh>
    <rPh sb="38" eb="40">
      <t>キニュウ</t>
    </rPh>
    <rPh sb="41" eb="42">
      <t>ウエ</t>
    </rPh>
    <rPh sb="43" eb="44">
      <t>ベツ</t>
    </rPh>
    <phoneticPr fontId="3"/>
  </si>
  <si>
    <t>　　　別紙に記載し、この証明書に添付してください。</t>
    <rPh sb="3" eb="4">
      <t>ベツ</t>
    </rPh>
    <rPh sb="4" eb="5">
      <t>カミ</t>
    </rPh>
    <rPh sb="6" eb="8">
      <t>キサイ</t>
    </rPh>
    <rPh sb="12" eb="15">
      <t>ショウメイショ</t>
    </rPh>
    <rPh sb="16" eb="18">
      <t>テンプ</t>
    </rPh>
    <phoneticPr fontId="3"/>
  </si>
  <si>
    <t xml:space="preserve">    ３　運転手が青森県に支払を請求するときは、この証明書を請求書に添付してください。</t>
    <phoneticPr fontId="3"/>
  </si>
  <si>
    <t xml:space="preserve">    ５　公費負担の限度額は、選挙運動用自動車１台につき１日を通じて12,500円までです。</t>
    <phoneticPr fontId="3"/>
  </si>
  <si>
    <t xml:space="preserve">    ７　候補者の指定した運転手以外の運転手は、青森県に支払を請求することはできません。</t>
    <phoneticPr fontId="3"/>
  </si>
  <si>
    <t>備考１　この証明書は、使用の実績に基づいて、運転手ごとに別々に作成し、候補者から運転手に</t>
    <rPh sb="11" eb="13">
      <t>シヨウ</t>
    </rPh>
    <rPh sb="14" eb="16">
      <t>ジッセキ</t>
    </rPh>
    <rPh sb="17" eb="18">
      <t>モト</t>
    </rPh>
    <phoneticPr fontId="3"/>
  </si>
  <si>
    <t>　　　提出してください。</t>
    <phoneticPr fontId="3"/>
  </si>
  <si>
    <t>　　２　「備考」欄には、選挙運動期間中に使用した選挙運動用自動車の台数を使用した日ごとに</t>
    <rPh sb="5" eb="7">
      <t>ビコウ</t>
    </rPh>
    <rPh sb="8" eb="9">
      <t>ラン</t>
    </rPh>
    <rPh sb="12" eb="14">
      <t>センキョ</t>
    </rPh>
    <rPh sb="14" eb="16">
      <t>ウンドウ</t>
    </rPh>
    <rPh sb="16" eb="18">
      <t>キカン</t>
    </rPh>
    <rPh sb="18" eb="19">
      <t>チュウ</t>
    </rPh>
    <rPh sb="20" eb="22">
      <t>シヨウ</t>
    </rPh>
    <rPh sb="24" eb="26">
      <t>センキョ</t>
    </rPh>
    <rPh sb="26" eb="29">
      <t>ウンドウヨウ</t>
    </rPh>
    <rPh sb="29" eb="32">
      <t>ジドウシャ</t>
    </rPh>
    <rPh sb="33" eb="35">
      <t>ダイスウ</t>
    </rPh>
    <rPh sb="36" eb="38">
      <t>シヨウ</t>
    </rPh>
    <rPh sb="40" eb="41">
      <t>ヒ</t>
    </rPh>
    <phoneticPr fontId="3"/>
  </si>
  <si>
    <t>　　　記載してください。</t>
    <rPh sb="3" eb="5">
      <t>キサイ</t>
    </rPh>
    <phoneticPr fontId="3"/>
  </si>
  <si>
    <t xml:space="preserve">    ４　この証明書を発行した候補者について供託物が没収された場合には、運転手は、青森県に</t>
    <phoneticPr fontId="3"/>
  </si>
  <si>
    <t>　　　支払を請求することはできません。</t>
    <phoneticPr fontId="3"/>
  </si>
  <si>
    <t xml:space="preserve">    ６　同一の日において２人以上の選挙運動用自動車の運転手が雇用された場合には、公費負担</t>
    <rPh sb="44" eb="46">
      <t>フタン</t>
    </rPh>
    <phoneticPr fontId="3"/>
  </si>
  <si>
    <t>　　　の対象となるのは候補者の指定する１人に限られていますので、その指定した１人のみにつ</t>
    <phoneticPr fontId="3"/>
  </si>
  <si>
    <t>　　　いて記載してください。</t>
    <phoneticPr fontId="3"/>
  </si>
  <si>
    <t>確認枚数</t>
    <phoneticPr fontId="3"/>
  </si>
  <si>
    <t>１</t>
    <phoneticPr fontId="3"/>
  </si>
  <si>
    <t>２　</t>
    <phoneticPr fontId="3"/>
  </si>
  <si>
    <t>候補者の氏名</t>
  </si>
  <si>
    <t>確 　認　 数</t>
    <phoneticPr fontId="3"/>
  </si>
  <si>
    <t>作成契約数</t>
    <rPh sb="0" eb="2">
      <t>サクセイ</t>
    </rPh>
    <rPh sb="2" eb="4">
      <t>ケイヤク</t>
    </rPh>
    <rPh sb="4" eb="5">
      <t>カズ</t>
    </rPh>
    <phoneticPr fontId="3"/>
  </si>
  <si>
    <t>確 認 枚 数</t>
    <rPh sb="4" eb="5">
      <t>マイ</t>
    </rPh>
    <phoneticPr fontId="3"/>
  </si>
  <si>
    <t xml:space="preserve">      (1) 枚　数　　当該選挙区におけるポスター掲示場数×２</t>
    <phoneticPr fontId="3"/>
  </si>
  <si>
    <t>単価×確認された作成枚数＝限度額（</t>
    <phoneticPr fontId="3"/>
  </si>
  <si>
    <t>円）</t>
    <rPh sb="0" eb="1">
      <t>エン</t>
    </rPh>
    <phoneticPr fontId="3"/>
  </si>
  <si>
    <t>　公職選挙法施行令第１１０条の４第２項の規定により、次の金額の支払を請求します。</t>
    <rPh sb="1" eb="3">
      <t>コウショク</t>
    </rPh>
    <rPh sb="3" eb="6">
      <t>センキョホウ</t>
    </rPh>
    <rPh sb="6" eb="9">
      <t>セコウレイ</t>
    </rPh>
    <rPh sb="9" eb="10">
      <t>ダイ</t>
    </rPh>
    <rPh sb="13" eb="14">
      <t>ジョウ</t>
    </rPh>
    <rPh sb="16" eb="17">
      <t>ダイ</t>
    </rPh>
    <rPh sb="18" eb="19">
      <t>コウ</t>
    </rPh>
    <rPh sb="20" eb="22">
      <t>キテイ</t>
    </rPh>
    <rPh sb="26" eb="27">
      <t>ツギ</t>
    </rPh>
    <rPh sb="28" eb="30">
      <t>キンガク</t>
    </rPh>
    <rPh sb="31" eb="33">
      <t>シハライ</t>
    </rPh>
    <rPh sb="34" eb="36">
      <t>セイキュウ</t>
    </rPh>
    <phoneticPr fontId="3"/>
  </si>
  <si>
    <t xml:space="preserve">    （単価　　　円　　　銭×数量　　　　）</t>
    <phoneticPr fontId="3"/>
  </si>
  <si>
    <t>様式30</t>
    <phoneticPr fontId="3"/>
  </si>
  <si>
    <t>政見1</t>
    <rPh sb="0" eb="2">
      <t>セイケン</t>
    </rPh>
    <phoneticPr fontId="3"/>
  </si>
  <si>
    <t>政見2</t>
    <rPh sb="0" eb="2">
      <t>セイケン</t>
    </rPh>
    <phoneticPr fontId="3"/>
  </si>
  <si>
    <t>政見3</t>
    <rPh sb="0" eb="2">
      <t>セイケン</t>
    </rPh>
    <phoneticPr fontId="3"/>
  </si>
  <si>
    <t>政見4</t>
    <rPh sb="0" eb="2">
      <t>セイケン</t>
    </rPh>
    <phoneticPr fontId="3"/>
  </si>
  <si>
    <t>政見5</t>
    <rPh sb="0" eb="2">
      <t>セイケン</t>
    </rPh>
    <phoneticPr fontId="3"/>
  </si>
  <si>
    <t>政見6</t>
    <rPh sb="0" eb="2">
      <t>セイケン</t>
    </rPh>
    <phoneticPr fontId="3"/>
  </si>
  <si>
    <t>政見7-1</t>
    <rPh sb="0" eb="2">
      <t>セイケン</t>
    </rPh>
    <phoneticPr fontId="3"/>
  </si>
  <si>
    <t>政見7-2</t>
    <rPh sb="0" eb="2">
      <t>セイケン</t>
    </rPh>
    <phoneticPr fontId="3"/>
  </si>
  <si>
    <t>政見7-3</t>
    <rPh sb="0" eb="2">
      <t>セイケン</t>
    </rPh>
    <phoneticPr fontId="3"/>
  </si>
  <si>
    <t>政見8</t>
    <rPh sb="0" eb="2">
      <t>セイケン</t>
    </rPh>
    <phoneticPr fontId="3"/>
  </si>
  <si>
    <t>政見9</t>
    <rPh sb="0" eb="2">
      <t>セイケン</t>
    </rPh>
    <phoneticPr fontId="3"/>
  </si>
  <si>
    <t>政見10</t>
    <rPh sb="0" eb="2">
      <t>セイケン</t>
    </rPh>
    <phoneticPr fontId="3"/>
  </si>
  <si>
    <t>政見11</t>
    <rPh sb="0" eb="2">
      <t>セイケン</t>
    </rPh>
    <phoneticPr fontId="3"/>
  </si>
  <si>
    <t>政見12</t>
    <rPh sb="0" eb="2">
      <t>セイケン</t>
    </rPh>
    <phoneticPr fontId="3"/>
  </si>
  <si>
    <t>政見13</t>
    <rPh sb="0" eb="2">
      <t>セイケン</t>
    </rPh>
    <phoneticPr fontId="3"/>
  </si>
  <si>
    <t>政見放送申込書</t>
    <rPh sb="0" eb="2">
      <t>セイケン</t>
    </rPh>
    <rPh sb="2" eb="4">
      <t>ホウソウ</t>
    </rPh>
    <rPh sb="4" eb="7">
      <t>モウシコミショ</t>
    </rPh>
    <phoneticPr fontId="3"/>
  </si>
  <si>
    <t>代理人証明書</t>
    <rPh sb="0" eb="3">
      <t>ダイリニン</t>
    </rPh>
    <rPh sb="3" eb="6">
      <t>ショウメイショ</t>
    </rPh>
    <phoneticPr fontId="3"/>
  </si>
  <si>
    <t>確約書</t>
    <rPh sb="0" eb="3">
      <t>カクヤクショ</t>
    </rPh>
    <phoneticPr fontId="3"/>
  </si>
  <si>
    <t>録音物使用申請書</t>
    <rPh sb="0" eb="2">
      <t>ロクオン</t>
    </rPh>
    <rPh sb="2" eb="3">
      <t>ブツ</t>
    </rPh>
    <rPh sb="3" eb="5">
      <t>シヨウ</t>
    </rPh>
    <rPh sb="5" eb="8">
      <t>シンセイショ</t>
    </rPh>
    <phoneticPr fontId="3"/>
  </si>
  <si>
    <t>録音用原稿用紙</t>
    <rPh sb="0" eb="3">
      <t>ロクオンヨウ</t>
    </rPh>
    <rPh sb="3" eb="5">
      <t>ゲンコウ</t>
    </rPh>
    <rPh sb="5" eb="7">
      <t>ヨウシ</t>
    </rPh>
    <phoneticPr fontId="3"/>
  </si>
  <si>
    <t>出席証明書</t>
    <rPh sb="0" eb="2">
      <t>シュッセキ</t>
    </rPh>
    <rPh sb="2" eb="5">
      <t>ショウメイショ</t>
    </rPh>
    <phoneticPr fontId="3"/>
  </si>
  <si>
    <t>政見放送録画（録音）日時決定書</t>
    <rPh sb="0" eb="2">
      <t>セイケン</t>
    </rPh>
    <rPh sb="2" eb="4">
      <t>ホウソウ</t>
    </rPh>
    <rPh sb="4" eb="6">
      <t>ロクガ</t>
    </rPh>
    <rPh sb="7" eb="9">
      <t>ロクオン</t>
    </rPh>
    <rPh sb="10" eb="12">
      <t>ニチジ</t>
    </rPh>
    <rPh sb="12" eb="14">
      <t>ケッテイ</t>
    </rPh>
    <rPh sb="14" eb="15">
      <t>ショ</t>
    </rPh>
    <phoneticPr fontId="3"/>
  </si>
  <si>
    <t>政見放送用録音・録画の契約届出書</t>
    <rPh sb="0" eb="2">
      <t>セイケン</t>
    </rPh>
    <rPh sb="2" eb="5">
      <t>ホウソウヨウ</t>
    </rPh>
    <rPh sb="5" eb="7">
      <t>ロクオン</t>
    </rPh>
    <rPh sb="8" eb="10">
      <t>ロクガ</t>
    </rPh>
    <rPh sb="11" eb="13">
      <t>ケイヤク</t>
    </rPh>
    <rPh sb="13" eb="16">
      <t>トドケデショ</t>
    </rPh>
    <phoneticPr fontId="3"/>
  </si>
  <si>
    <t>政見放送録音・録画証明書</t>
    <rPh sb="0" eb="2">
      <t>セイケン</t>
    </rPh>
    <rPh sb="2" eb="4">
      <t>ホウソウ</t>
    </rPh>
    <rPh sb="4" eb="6">
      <t>ロクオン</t>
    </rPh>
    <rPh sb="7" eb="9">
      <t>ロクガ</t>
    </rPh>
    <rPh sb="9" eb="12">
      <t>ショウメイショ</t>
    </rPh>
    <phoneticPr fontId="3"/>
  </si>
  <si>
    <t>請求書（政見放送用の録音・録画）</t>
    <rPh sb="0" eb="3">
      <t>セイキュウショ</t>
    </rPh>
    <rPh sb="4" eb="6">
      <t>セイケン</t>
    </rPh>
    <rPh sb="6" eb="9">
      <t>ホウソウヨウ</t>
    </rPh>
    <rPh sb="10" eb="12">
      <t>ロクオン</t>
    </rPh>
    <rPh sb="13" eb="15">
      <t>ロクガ</t>
    </rPh>
    <phoneticPr fontId="3"/>
  </si>
  <si>
    <t>◎　入力シート中、黄色で塗りつぶしているセルに候補者の氏名、住所等のデータを入力すると、各様式に入力した事項が自動表示・自動計算されるソフトです。</t>
    <rPh sb="2" eb="4">
      <t>ニュウリョク</t>
    </rPh>
    <rPh sb="7" eb="8">
      <t>チュウ</t>
    </rPh>
    <rPh sb="9" eb="11">
      <t>キイロ</t>
    </rPh>
    <rPh sb="12" eb="13">
      <t>ヌ</t>
    </rPh>
    <rPh sb="23" eb="26">
      <t>コウホシャ</t>
    </rPh>
    <rPh sb="27" eb="29">
      <t>シメイ</t>
    </rPh>
    <rPh sb="30" eb="32">
      <t>ジュウショ</t>
    </rPh>
    <rPh sb="32" eb="33">
      <t>トウ</t>
    </rPh>
    <rPh sb="38" eb="40">
      <t>ニュウリョク</t>
    </rPh>
    <phoneticPr fontId="11"/>
  </si>
  <si>
    <t>◎　提出に当たっては、「立候補の手引」をよくお読みくださるようお願いします。御不明な点や御要望がありましたら、当委員会まで御連絡くださるようお願いします。</t>
    <rPh sb="2" eb="4">
      <t>テイシュツ</t>
    </rPh>
    <rPh sb="5" eb="6">
      <t>ア</t>
    </rPh>
    <rPh sb="12" eb="15">
      <t>リッコウホ</t>
    </rPh>
    <rPh sb="16" eb="18">
      <t>テビ</t>
    </rPh>
    <rPh sb="23" eb="24">
      <t>ヨ</t>
    </rPh>
    <rPh sb="38" eb="41">
      <t>ゴフメイ</t>
    </rPh>
    <rPh sb="42" eb="43">
      <t>テン</t>
    </rPh>
    <rPh sb="44" eb="47">
      <t>ゴヨウボウ</t>
    </rPh>
    <rPh sb="55" eb="56">
      <t>トウ</t>
    </rPh>
    <rPh sb="56" eb="59">
      <t>イインカイ</t>
    </rPh>
    <rPh sb="61" eb="64">
      <t>ゴレンラク</t>
    </rPh>
    <rPh sb="71" eb="72">
      <t>ネガ</t>
    </rPh>
    <phoneticPr fontId="3"/>
  </si>
  <si>
    <t>青森市長島1丁目1番2号</t>
    <rPh sb="0" eb="3">
      <t>アオモリシ</t>
    </rPh>
    <rPh sb="3" eb="5">
      <t>ナガシマ</t>
    </rPh>
    <rPh sb="6" eb="8">
      <t>チョウメ</t>
    </rPh>
    <rPh sb="9" eb="10">
      <t>バン</t>
    </rPh>
    <rPh sb="11" eb="12">
      <t>ゴウ</t>
    </rPh>
    <phoneticPr fontId="3"/>
  </si>
  <si>
    <t>　（使用は任意です。）各政党、候補者の届出内容により、提出する様式のみ作成・印刷し、提出してくださるようお願いします。</t>
    <rPh sb="2" eb="4">
      <t>シヨウ</t>
    </rPh>
    <rPh sb="5" eb="7">
      <t>ニンイ</t>
    </rPh>
    <rPh sb="11" eb="14">
      <t>カクセイトウ</t>
    </rPh>
    <rPh sb="15" eb="18">
      <t>コウホシャ</t>
    </rPh>
    <rPh sb="19" eb="21">
      <t>トドケデ</t>
    </rPh>
    <rPh sb="21" eb="23">
      <t>ナイヨウ</t>
    </rPh>
    <rPh sb="27" eb="29">
      <t>テイシュツ</t>
    </rPh>
    <rPh sb="31" eb="33">
      <t>ヨウシキ</t>
    </rPh>
    <rPh sb="35" eb="37">
      <t>サクセイ</t>
    </rPh>
    <rPh sb="38" eb="40">
      <t>インサツ</t>
    </rPh>
    <rPh sb="42" eb="44">
      <t>テイシュツ</t>
    </rPh>
    <rPh sb="53" eb="54">
      <t>ネガ</t>
    </rPh>
    <phoneticPr fontId="3"/>
  </si>
  <si>
    <t>政見放送録画（録音）日時決定票</t>
    <phoneticPr fontId="3"/>
  </si>
  <si>
    <t>１　定めた日時及び場所においでにならない場合は、政見を放送できないことになりますから御</t>
    <rPh sb="2" eb="3">
      <t>サダ</t>
    </rPh>
    <rPh sb="5" eb="7">
      <t>ニチジ</t>
    </rPh>
    <rPh sb="7" eb="8">
      <t>オヨ</t>
    </rPh>
    <rPh sb="9" eb="11">
      <t>バショ</t>
    </rPh>
    <rPh sb="20" eb="22">
      <t>バアイ</t>
    </rPh>
    <rPh sb="24" eb="26">
      <t>セイケン</t>
    </rPh>
    <rPh sb="27" eb="29">
      <t>ホウソウ</t>
    </rPh>
    <rPh sb="42" eb="43">
      <t>ゴ</t>
    </rPh>
    <phoneticPr fontId="3"/>
  </si>
  <si>
    <t>　注意ください。</t>
    <phoneticPr fontId="3"/>
  </si>
  <si>
    <t>　に　　分程度、スタジオでの録画時間は　　分程度、合計　　分程度かかります。</t>
    <rPh sb="4" eb="5">
      <t>フン</t>
    </rPh>
    <rPh sb="5" eb="7">
      <t>テイド</t>
    </rPh>
    <rPh sb="14" eb="16">
      <t>ロクガ</t>
    </rPh>
    <rPh sb="16" eb="18">
      <t>ジカン</t>
    </rPh>
    <rPh sb="21" eb="22">
      <t>フン</t>
    </rPh>
    <rPh sb="22" eb="24">
      <t>テイド</t>
    </rPh>
    <rPh sb="25" eb="27">
      <t>ゴウケイ</t>
    </rPh>
    <rPh sb="29" eb="30">
      <t>フン</t>
    </rPh>
    <rPh sb="30" eb="32">
      <t>テイド</t>
    </rPh>
    <phoneticPr fontId="3"/>
  </si>
  <si>
    <t>３　録画（録音）したあと内容の変更はできません。</t>
    <rPh sb="2" eb="4">
      <t>ロクガ</t>
    </rPh>
    <rPh sb="5" eb="7">
      <t>ロクオン</t>
    </rPh>
    <rPh sb="12" eb="14">
      <t>ナイヨウ</t>
    </rPh>
    <rPh sb="15" eb="17">
      <t>ヘンコウ</t>
    </rPh>
    <phoneticPr fontId="3"/>
  </si>
  <si>
    <t>５　録画（録音）にお出でになる時はこの決定票を御持参ください。</t>
    <rPh sb="2" eb="4">
      <t>ロクガ</t>
    </rPh>
    <rPh sb="5" eb="7">
      <t>ロクオン</t>
    </rPh>
    <rPh sb="10" eb="11">
      <t>イ</t>
    </rPh>
    <rPh sb="15" eb="16">
      <t>トキ</t>
    </rPh>
    <rPh sb="19" eb="21">
      <t>ケッテイ</t>
    </rPh>
    <rPh sb="21" eb="22">
      <t>ヒョウ</t>
    </rPh>
    <rPh sb="23" eb="26">
      <t>ゴジサン</t>
    </rPh>
    <phoneticPr fontId="3"/>
  </si>
  <si>
    <t>６　録音物使用申請書を提出された出席者の政見放送の音声は、録音用原稿を朗読し録音したも</t>
    <rPh sb="2" eb="4">
      <t>ロクオン</t>
    </rPh>
    <rPh sb="4" eb="5">
      <t>ブツ</t>
    </rPh>
    <rPh sb="5" eb="7">
      <t>シヨウ</t>
    </rPh>
    <rPh sb="7" eb="10">
      <t>シンセイショ</t>
    </rPh>
    <rPh sb="11" eb="13">
      <t>テイシュツ</t>
    </rPh>
    <rPh sb="16" eb="19">
      <t>シュッセキシャ</t>
    </rPh>
    <rPh sb="20" eb="22">
      <t>セイケン</t>
    </rPh>
    <rPh sb="22" eb="24">
      <t>ホウソウ</t>
    </rPh>
    <rPh sb="25" eb="27">
      <t>オンセイ</t>
    </rPh>
    <rPh sb="29" eb="32">
      <t>ロクオンヨウ</t>
    </rPh>
    <rPh sb="32" eb="34">
      <t>ゲンコウ</t>
    </rPh>
    <rPh sb="35" eb="37">
      <t>ロウドク</t>
    </rPh>
    <rPh sb="38" eb="40">
      <t>ロクオン</t>
    </rPh>
    <phoneticPr fontId="3"/>
  </si>
  <si>
    <t>　のを再生して収録します。</t>
    <rPh sb="3" eb="5">
      <t>サイセイ</t>
    </rPh>
    <rPh sb="7" eb="9">
      <t>シュウロク</t>
    </rPh>
    <phoneticPr fontId="3"/>
  </si>
  <si>
    <t>←　和暦（半角）で入力してください。</t>
    <rPh sb="2" eb="3">
      <t>ワ</t>
    </rPh>
    <rPh sb="3" eb="4">
      <t>コヨミ</t>
    </rPh>
    <rPh sb="5" eb="7">
      <t>ハンカク</t>
    </rPh>
    <rPh sb="9" eb="11">
      <t>ニュウリョク</t>
    </rPh>
    <phoneticPr fontId="3"/>
  </si>
  <si>
    <t>様式１２</t>
    <rPh sb="0" eb="1">
      <t>サマ</t>
    </rPh>
    <rPh sb="1" eb="2">
      <t>シキ</t>
    </rPh>
    <phoneticPr fontId="3"/>
  </si>
  <si>
    <t>の金額の支払を請求します。</t>
    <rPh sb="1" eb="3">
      <t>キンガク</t>
    </rPh>
    <phoneticPr fontId="3"/>
  </si>
  <si>
    <t>　公職選挙法施行令第１０９条の８において準用する第１０９条の７第２項の規定により、次</t>
    <rPh sb="1" eb="3">
      <t>コウショク</t>
    </rPh>
    <rPh sb="3" eb="6">
      <t>センキョホウ</t>
    </rPh>
    <rPh sb="6" eb="9">
      <t>セコウレイ</t>
    </rPh>
    <rPh sb="9" eb="10">
      <t>ダイ</t>
    </rPh>
    <rPh sb="13" eb="14">
      <t>ジョウ</t>
    </rPh>
    <rPh sb="20" eb="22">
      <t>ジュンヨウ</t>
    </rPh>
    <rPh sb="24" eb="25">
      <t>ダイ</t>
    </rPh>
    <rPh sb="28" eb="29">
      <t>ジョウ</t>
    </rPh>
    <rPh sb="31" eb="32">
      <t>ダイ</t>
    </rPh>
    <rPh sb="33" eb="34">
      <t>コウ</t>
    </rPh>
    <rPh sb="35" eb="37">
      <t>キテイ</t>
    </rPh>
    <rPh sb="41" eb="42">
      <t>ツギ</t>
    </rPh>
    <phoneticPr fontId="3"/>
  </si>
  <si>
    <t>　　　ください。</t>
    <phoneticPr fontId="3"/>
  </si>
  <si>
    <t>青森</t>
    <rPh sb="0" eb="2">
      <t>アオモリ</t>
    </rPh>
    <phoneticPr fontId="3"/>
  </si>
  <si>
    <t>あおもり</t>
    <phoneticPr fontId="3"/>
  </si>
  <si>
    <t>甲乙</t>
    <rPh sb="0" eb="2">
      <t>コウオツ</t>
    </rPh>
    <phoneticPr fontId="3"/>
  </si>
  <si>
    <t>こうおつ</t>
    <phoneticPr fontId="3"/>
  </si>
  <si>
    <t>行っている（１号該当）</t>
    <rPh sb="0" eb="1">
      <t>オコナ</t>
    </rPh>
    <rPh sb="7" eb="8">
      <t>ゴウ</t>
    </rPh>
    <rPh sb="8" eb="10">
      <t>ガイトウ</t>
    </rPh>
    <phoneticPr fontId="3"/>
  </si>
  <si>
    <t>行っている（２号該当）</t>
    <rPh sb="0" eb="1">
      <t>オコナ</t>
    </rPh>
    <rPh sb="7" eb="8">
      <t>ゴウ</t>
    </rPh>
    <rPh sb="8" eb="10">
      <t>ガイトウ</t>
    </rPh>
    <phoneticPr fontId="3"/>
  </si>
  <si>
    <t>衆議院名称保護届出政党につき、上記１の書類の添付を省略</t>
    <rPh sb="0" eb="3">
      <t>シュウギイン</t>
    </rPh>
    <rPh sb="3" eb="5">
      <t>メイショウ</t>
    </rPh>
    <rPh sb="5" eb="7">
      <t>ホゴ</t>
    </rPh>
    <rPh sb="7" eb="9">
      <t>トドケデ</t>
    </rPh>
    <rPh sb="9" eb="11">
      <t>セイトウ</t>
    </rPh>
    <rPh sb="15" eb="17">
      <t>ジョウキ</t>
    </rPh>
    <rPh sb="19" eb="21">
      <t>ショルイ</t>
    </rPh>
    <rPh sb="22" eb="24">
      <t>テンプ</t>
    </rPh>
    <rPh sb="25" eb="27">
      <t>ショウリャク</t>
    </rPh>
    <phoneticPr fontId="3"/>
  </si>
  <si>
    <t>一のｳｪﾌﾞｻｲﾄ等のｱﾄﾞﾚｽ</t>
    <rPh sb="0" eb="1">
      <t>イチ</t>
    </rPh>
    <rPh sb="9" eb="10">
      <t>トウ</t>
    </rPh>
    <phoneticPr fontId="3"/>
  </si>
  <si>
    <t>一のｳｪﾌﾞｻｲﾄ等のｱﾄﾞﾚｽ（候補者届出政党）</t>
    <rPh sb="0" eb="1">
      <t>イチ</t>
    </rPh>
    <rPh sb="9" eb="10">
      <t>トウ</t>
    </rPh>
    <rPh sb="17" eb="20">
      <t>コウホシャ</t>
    </rPh>
    <rPh sb="20" eb="21">
      <t>トド</t>
    </rPh>
    <rPh sb="21" eb="22">
      <t>デ</t>
    </rPh>
    <rPh sb="22" eb="24">
      <t>セイトウ</t>
    </rPh>
    <phoneticPr fontId="3"/>
  </si>
  <si>
    <t>一のｳｪﾌﾞｻｲﾄ等のｱﾄﾞﾚｽ（候補者）</t>
    <rPh sb="0" eb="1">
      <t>イチ</t>
    </rPh>
    <rPh sb="9" eb="10">
      <t>トウ</t>
    </rPh>
    <rPh sb="17" eb="20">
      <t>コウホシャ</t>
    </rPh>
    <phoneticPr fontId="3"/>
  </si>
  <si>
    <t>参考様式</t>
    <rPh sb="0" eb="2">
      <t>サンコウ</t>
    </rPh>
    <rPh sb="2" eb="4">
      <t>ヨウシキ</t>
    </rPh>
    <phoneticPr fontId="3"/>
  </si>
  <si>
    <t>候補者届出事項の異動届出書</t>
    <rPh sb="0" eb="3">
      <t>コウホシャ</t>
    </rPh>
    <rPh sb="3" eb="4">
      <t>トド</t>
    </rPh>
    <rPh sb="4" eb="5">
      <t>デ</t>
    </rPh>
    <rPh sb="5" eb="7">
      <t>ジコウ</t>
    </rPh>
    <rPh sb="8" eb="10">
      <t>イドウ</t>
    </rPh>
    <rPh sb="10" eb="13">
      <t>トドケデショ</t>
    </rPh>
    <phoneticPr fontId="3"/>
  </si>
  <si>
    <t>　本部の所在地</t>
    <rPh sb="1" eb="3">
      <t>ホンブ</t>
    </rPh>
    <rPh sb="4" eb="7">
      <t>ショザイチ</t>
    </rPh>
    <phoneticPr fontId="3"/>
  </si>
  <si>
    <t>　代表者氏名</t>
    <rPh sb="1" eb="4">
      <t>ダイヒョウシャ</t>
    </rPh>
    <rPh sb="4" eb="6">
      <t>シメイ</t>
    </rPh>
    <phoneticPr fontId="3"/>
  </si>
  <si>
    <t>について、下記のとおり異動があったので届け出ます。</t>
    <rPh sb="5" eb="7">
      <t>カキ</t>
    </rPh>
    <rPh sb="11" eb="13">
      <t>イドウ</t>
    </rPh>
    <rPh sb="19" eb="20">
      <t>トド</t>
    </rPh>
    <rPh sb="21" eb="22">
      <t>デ</t>
    </rPh>
    <phoneticPr fontId="3"/>
  </si>
  <si>
    <t>異動の内容</t>
    <rPh sb="0" eb="2">
      <t>イドウ</t>
    </rPh>
    <rPh sb="3" eb="5">
      <t>ナイヨウ</t>
    </rPh>
    <phoneticPr fontId="3"/>
  </si>
  <si>
    <t>新</t>
    <rPh sb="0" eb="1">
      <t>シン</t>
    </rPh>
    <phoneticPr fontId="3"/>
  </si>
  <si>
    <t>旧</t>
    <rPh sb="0" eb="1">
      <t>キュウ</t>
    </rPh>
    <phoneticPr fontId="3"/>
  </si>
  <si>
    <t>候補者届出事項の異動届出書</t>
    <rPh sb="0" eb="3">
      <t>コウホシャ</t>
    </rPh>
    <rPh sb="3" eb="5">
      <t>トドケデ</t>
    </rPh>
    <rPh sb="5" eb="7">
      <t>ジコウ</t>
    </rPh>
    <rPh sb="8" eb="10">
      <t>イドウ</t>
    </rPh>
    <rPh sb="10" eb="13">
      <t>トドケデショ</t>
    </rPh>
    <phoneticPr fontId="3"/>
  </si>
  <si>
    <t>東北町</t>
    <rPh sb="0" eb="3">
      <t>トウホクマチ</t>
    </rPh>
    <phoneticPr fontId="3"/>
  </si>
  <si>
    <t>西目屋村</t>
    <rPh sb="0" eb="4">
      <t>ニシメヤムラ</t>
    </rPh>
    <phoneticPr fontId="3"/>
  </si>
  <si>
    <t>板柳町</t>
    <rPh sb="0" eb="2">
      <t>イタヤナギ</t>
    </rPh>
    <rPh sb="2" eb="3">
      <t>マチ</t>
    </rPh>
    <phoneticPr fontId="3"/>
  </si>
  <si>
    <t>鶴田町</t>
    <rPh sb="0" eb="2">
      <t>ツルタ</t>
    </rPh>
    <rPh sb="2" eb="3">
      <t>マチ</t>
    </rPh>
    <phoneticPr fontId="3"/>
  </si>
  <si>
    <t>中泊町</t>
    <rPh sb="0" eb="3">
      <t>ナカドマリマチ</t>
    </rPh>
    <phoneticPr fontId="3"/>
  </si>
  <si>
    <t>　　３　「選挙区」の欄には「青森　区」のように記入してください。</t>
    <rPh sb="5" eb="8">
      <t>センキョク</t>
    </rPh>
    <rPh sb="10" eb="11">
      <t>ラン</t>
    </rPh>
    <rPh sb="14" eb="16">
      <t>アオモリ</t>
    </rPh>
    <rPh sb="17" eb="18">
      <t>ク</t>
    </rPh>
    <rPh sb="23" eb="25">
      <t>キニュウ</t>
    </rPh>
    <phoneticPr fontId="3"/>
  </si>
  <si>
    <t>◎　様式に住所等がすべて表示されない場合は、印刷する前に、様式中の文字の大きさを小さくするなどして対応くださるようお願いします。</t>
    <rPh sb="2" eb="4">
      <t>ヨウシキ</t>
    </rPh>
    <rPh sb="5" eb="8">
      <t>ジュウショトウ</t>
    </rPh>
    <rPh sb="12" eb="14">
      <t>ヒョウジ</t>
    </rPh>
    <rPh sb="18" eb="20">
      <t>バアイ</t>
    </rPh>
    <rPh sb="22" eb="24">
      <t>インサツ</t>
    </rPh>
    <rPh sb="26" eb="27">
      <t>マエ</t>
    </rPh>
    <rPh sb="29" eb="31">
      <t>ヨウシキ</t>
    </rPh>
    <rPh sb="31" eb="32">
      <t>チュウ</t>
    </rPh>
    <rPh sb="33" eb="35">
      <t>モジ</t>
    </rPh>
    <rPh sb="36" eb="37">
      <t>オオ</t>
    </rPh>
    <rPh sb="40" eb="41">
      <t>チイ</t>
    </rPh>
    <rPh sb="49" eb="51">
      <t>タイオウ</t>
    </rPh>
    <phoneticPr fontId="3"/>
  </si>
  <si>
    <t>行っている（２号該当）</t>
  </si>
  <si>
    <t>選挙区選出議員選挙の</t>
    <rPh sb="0" eb="3">
      <t>センキョク</t>
    </rPh>
    <rPh sb="3" eb="5">
      <t>センシュツ</t>
    </rPh>
    <rPh sb="5" eb="7">
      <t>ギイン</t>
    </rPh>
    <rPh sb="7" eb="9">
      <t>センキョ</t>
    </rPh>
    <phoneticPr fontId="3"/>
  </si>
  <si>
    <t>候補者届出政党用選挙事務所住所（数字は半角）</t>
    <rPh sb="10" eb="12">
      <t>ジム</t>
    </rPh>
    <rPh sb="12" eb="13">
      <t>ショ</t>
    </rPh>
    <rPh sb="13" eb="15">
      <t>ジュウショ</t>
    </rPh>
    <rPh sb="16" eb="18">
      <t>スウジ</t>
    </rPh>
    <rPh sb="19" eb="21">
      <t>ハンカク</t>
    </rPh>
    <phoneticPr fontId="3"/>
  </si>
  <si>
    <t>候補者届出政党用選挙事務所建物の名称</t>
    <rPh sb="10" eb="12">
      <t>ジム</t>
    </rPh>
    <rPh sb="12" eb="13">
      <t>ショ</t>
    </rPh>
    <rPh sb="13" eb="15">
      <t>タテモノ</t>
    </rPh>
    <rPh sb="16" eb="18">
      <t>メイショウ</t>
    </rPh>
    <phoneticPr fontId="3"/>
  </si>
  <si>
    <t>候補者届出政党用選挙事務所電話番号</t>
    <rPh sb="10" eb="12">
      <t>ジム</t>
    </rPh>
    <rPh sb="12" eb="13">
      <t>ショ</t>
    </rPh>
    <rPh sb="13" eb="15">
      <t>デンワ</t>
    </rPh>
    <rPh sb="15" eb="17">
      <t>バンゴウ</t>
    </rPh>
    <phoneticPr fontId="3"/>
  </si>
  <si>
    <t>候補者届出政党用選挙事務所異動年月日</t>
    <rPh sb="10" eb="12">
      <t>ジム</t>
    </rPh>
    <rPh sb="12" eb="13">
      <t>ショ</t>
    </rPh>
    <rPh sb="13" eb="15">
      <t>イドウ</t>
    </rPh>
    <rPh sb="15" eb="18">
      <t>ネンガッピ</t>
    </rPh>
    <phoneticPr fontId="3"/>
  </si>
  <si>
    <t>候補者届出政党用選挙事務所異動設置市町村</t>
    <rPh sb="10" eb="12">
      <t>ジム</t>
    </rPh>
    <rPh sb="12" eb="13">
      <t>ショ</t>
    </rPh>
    <rPh sb="13" eb="15">
      <t>イドウ</t>
    </rPh>
    <rPh sb="15" eb="17">
      <t>セッチ</t>
    </rPh>
    <rPh sb="17" eb="20">
      <t>シチョウソン</t>
    </rPh>
    <phoneticPr fontId="3"/>
  </si>
  <si>
    <t>候補者届出政党用選挙事務所異動後住所（数字は半角）</t>
    <rPh sb="10" eb="12">
      <t>ジム</t>
    </rPh>
    <rPh sb="12" eb="13">
      <t>ショ</t>
    </rPh>
    <rPh sb="13" eb="15">
      <t>イドウ</t>
    </rPh>
    <rPh sb="15" eb="16">
      <t>ゴ</t>
    </rPh>
    <rPh sb="16" eb="18">
      <t>ジュウショ</t>
    </rPh>
    <rPh sb="19" eb="21">
      <t>スウジ</t>
    </rPh>
    <rPh sb="22" eb="24">
      <t>ハンカク</t>
    </rPh>
    <phoneticPr fontId="3"/>
  </si>
  <si>
    <t>候補者届出政党用選挙事務所建物の名称（異動後）</t>
    <rPh sb="10" eb="12">
      <t>ジム</t>
    </rPh>
    <rPh sb="12" eb="13">
      <t>ショ</t>
    </rPh>
    <rPh sb="13" eb="15">
      <t>タテモノ</t>
    </rPh>
    <rPh sb="16" eb="18">
      <t>メイショウ</t>
    </rPh>
    <rPh sb="19" eb="21">
      <t>イドウ</t>
    </rPh>
    <rPh sb="21" eb="22">
      <t>ゴ</t>
    </rPh>
    <phoneticPr fontId="3"/>
  </si>
  <si>
    <t>候補者届出政党用選挙事務所電話番号（異動後）</t>
    <rPh sb="10" eb="12">
      <t>ジム</t>
    </rPh>
    <rPh sb="12" eb="13">
      <t>ショ</t>
    </rPh>
    <rPh sb="13" eb="15">
      <t>デンワ</t>
    </rPh>
    <rPh sb="15" eb="17">
      <t>バンゴウ</t>
    </rPh>
    <rPh sb="18" eb="20">
      <t>イドウ</t>
    </rPh>
    <rPh sb="20" eb="21">
      <t>ゴ</t>
    </rPh>
    <phoneticPr fontId="3"/>
  </si>
  <si>
    <t>候補者届出政党用選挙事務所設置市町村</t>
    <rPh sb="10" eb="12">
      <t>ジム</t>
    </rPh>
    <rPh sb="12" eb="13">
      <t>ショ</t>
    </rPh>
    <rPh sb="13" eb="15">
      <t>セッチ</t>
    </rPh>
    <rPh sb="15" eb="18">
      <t>シチョウソン</t>
    </rPh>
    <phoneticPr fontId="3"/>
  </si>
  <si>
    <t>（候補者届出政党用選挙事務所の異動があった場合のみ入力）</t>
    <rPh sb="11" eb="13">
      <t>ジム</t>
    </rPh>
    <rPh sb="13" eb="14">
      <t>ショ</t>
    </rPh>
    <rPh sb="15" eb="17">
      <t>イドウ</t>
    </rPh>
    <rPh sb="21" eb="23">
      <t>バアイ</t>
    </rPh>
    <rPh sb="25" eb="27">
      <t>ニュウリョク</t>
    </rPh>
    <phoneticPr fontId="3"/>
  </si>
  <si>
    <t>氏　　名</t>
    <rPh sb="0" eb="1">
      <t>ウジ</t>
    </rPh>
    <rPh sb="3" eb="4">
      <t>ナ</t>
    </rPh>
    <phoneticPr fontId="3"/>
  </si>
  <si>
    <t>一のｳｪﾌﾞｻｲﾄ等のｱﾄﾞﾚｽ</t>
    <rPh sb="0" eb="1">
      <t>イチ</t>
    </rPh>
    <rPh sb="9" eb="10">
      <t>ウノ</t>
    </rPh>
    <phoneticPr fontId="3"/>
  </si>
  <si>
    <t>（10　通称認定申請書）</t>
    <rPh sb="4" eb="6">
      <t>ツウショウ</t>
    </rPh>
    <rPh sb="6" eb="8">
      <t>ニンテイ</t>
    </rPh>
    <rPh sb="8" eb="11">
      <t>シンセイショ</t>
    </rPh>
    <phoneticPr fontId="3"/>
  </si>
  <si>
    <t>（11　通称認定申請承諾書）</t>
    <rPh sb="4" eb="6">
      <t>ツウショウ</t>
    </rPh>
    <rPh sb="6" eb="8">
      <t>ニンテイ</t>
    </rPh>
    <rPh sb="8" eb="10">
      <t>シンセイ</t>
    </rPh>
    <rPh sb="10" eb="13">
      <t>ショウダクショ</t>
    </rPh>
    <phoneticPr fontId="3"/>
  </si>
  <si>
    <t>９　候補者の住民票の抄本</t>
    <rPh sb="2" eb="5">
      <t>コウホシャ</t>
    </rPh>
    <rPh sb="6" eb="9">
      <t>ジュウミンヒョウ</t>
    </rPh>
    <rPh sb="10" eb="12">
      <t>ショウホン</t>
    </rPh>
    <phoneticPr fontId="3"/>
  </si>
  <si>
    <t>令和　　年　　月　　日</t>
    <rPh sb="0" eb="2">
      <t>レイワ</t>
    </rPh>
    <rPh sb="4" eb="5">
      <t>ネン</t>
    </rPh>
    <rPh sb="7" eb="8">
      <t>ツキ</t>
    </rPh>
    <rPh sb="10" eb="11">
      <t>ニチ</t>
    </rPh>
    <phoneticPr fontId="3"/>
  </si>
  <si>
    <t>　代表者氏名　</t>
    <rPh sb="1" eb="2">
      <t>ダイ</t>
    </rPh>
    <rPh sb="2" eb="3">
      <t>ヒョウ</t>
    </rPh>
    <rPh sb="3" eb="4">
      <t>シャ</t>
    </rPh>
    <rPh sb="4" eb="6">
      <t>シメイ</t>
    </rPh>
    <phoneticPr fontId="3"/>
  </si>
  <si>
    <t>　　　話通訳者」と、専ら要約筆記のために使用する者にあっては「要約筆記者」と記載してください。</t>
    <rPh sb="10" eb="11">
      <t>モッパ</t>
    </rPh>
    <rPh sb="12" eb="14">
      <t>ヨウヤク</t>
    </rPh>
    <rPh sb="14" eb="16">
      <t>ヒッキ</t>
    </rPh>
    <rPh sb="20" eb="22">
      <t>シヨウ</t>
    </rPh>
    <rPh sb="24" eb="25">
      <t>シャ</t>
    </rPh>
    <rPh sb="31" eb="33">
      <t>ヨウヤク</t>
    </rPh>
    <rPh sb="33" eb="36">
      <t>ヒッキシャ</t>
    </rPh>
    <rPh sb="38" eb="40">
      <t>キサイ</t>
    </rPh>
    <phoneticPr fontId="3"/>
  </si>
  <si>
    <t>　　２　既に届け出た者につき、その者に係る使用する期間中、その者に代えて異なる者を届け出る場合にお</t>
    <phoneticPr fontId="3"/>
  </si>
  <si>
    <t>　　　いては、その旨を「備考」欄に記載してください。</t>
    <phoneticPr fontId="3"/>
  </si>
  <si>
    <t>令和　年　月　日から</t>
    <rPh sb="0" eb="2">
      <t>レイワ</t>
    </rPh>
    <rPh sb="5" eb="6">
      <t>ツキ</t>
    </rPh>
    <rPh sb="7" eb="8">
      <t>ヒ</t>
    </rPh>
    <phoneticPr fontId="3"/>
  </si>
  <si>
    <t>令和　年　月　日まで</t>
    <rPh sb="0" eb="2">
      <t>レイワ</t>
    </rPh>
    <rPh sb="5" eb="6">
      <t>ツキ</t>
    </rPh>
    <rPh sb="7" eb="8">
      <t>ヒ</t>
    </rPh>
    <phoneticPr fontId="3"/>
  </si>
  <si>
    <t>　なお、複数方式による録音又は録画を行う場合には、順次登場する候補者となろうとする</t>
    <rPh sb="4" eb="6">
      <t>フクスウ</t>
    </rPh>
    <rPh sb="6" eb="8">
      <t>ホウシキ</t>
    </rPh>
    <rPh sb="11" eb="13">
      <t>ロクオン</t>
    </rPh>
    <rPh sb="13" eb="14">
      <t>マタ</t>
    </rPh>
    <rPh sb="15" eb="17">
      <t>ロクガ</t>
    </rPh>
    <rPh sb="18" eb="19">
      <t>オコナ</t>
    </rPh>
    <rPh sb="20" eb="22">
      <t>バアイ</t>
    </rPh>
    <rPh sb="25" eb="27">
      <t>ジュンジ</t>
    </rPh>
    <rPh sb="27" eb="29">
      <t>トウジョウ</t>
    </rPh>
    <rPh sb="31" eb="34">
      <t>コウホシャ</t>
    </rPh>
    <phoneticPr fontId="3"/>
  </si>
  <si>
    <t>者を候補者として届け出ること、字幕による届出候補者の紹介を行う場合には「字幕により</t>
    <rPh sb="2" eb="5">
      <t>コウホシャ</t>
    </rPh>
    <rPh sb="8" eb="9">
      <t>トド</t>
    </rPh>
    <rPh sb="10" eb="11">
      <t>デ</t>
    </rPh>
    <rPh sb="15" eb="17">
      <t>ジマク</t>
    </rPh>
    <rPh sb="20" eb="22">
      <t>トドケデ</t>
    </rPh>
    <rPh sb="22" eb="25">
      <t>コウホシャ</t>
    </rPh>
    <rPh sb="26" eb="28">
      <t>ショウカイ</t>
    </rPh>
    <rPh sb="29" eb="30">
      <t>オコナ</t>
    </rPh>
    <rPh sb="31" eb="33">
      <t>バアイ</t>
    </rPh>
    <rPh sb="36" eb="38">
      <t>ジマク</t>
    </rPh>
    <phoneticPr fontId="3"/>
  </si>
  <si>
    <t>届出候補者を紹介する場合の紹介順位及び氏名」にその氏名等を記載された者を届出候補者</t>
    <rPh sb="0" eb="2">
      <t>トドケデ</t>
    </rPh>
    <rPh sb="2" eb="5">
      <t>コウホシャ</t>
    </rPh>
    <rPh sb="6" eb="8">
      <t>ショウカイ</t>
    </rPh>
    <rPh sb="10" eb="12">
      <t>バアイ</t>
    </rPh>
    <rPh sb="13" eb="15">
      <t>ショウカイ</t>
    </rPh>
    <rPh sb="15" eb="17">
      <t>ジュンイ</t>
    </rPh>
    <rPh sb="17" eb="18">
      <t>オヨ</t>
    </rPh>
    <rPh sb="19" eb="21">
      <t>シメイ</t>
    </rPh>
    <rPh sb="25" eb="28">
      <t>シメイトウ</t>
    </rPh>
    <rPh sb="29" eb="31">
      <t>キサイ</t>
    </rPh>
    <rPh sb="34" eb="35">
      <t>シャ</t>
    </rPh>
    <rPh sb="36" eb="38">
      <t>トドケデ</t>
    </rPh>
    <rPh sb="38" eb="41">
      <t>コウホシャ</t>
    </rPh>
    <phoneticPr fontId="3"/>
  </si>
  <si>
    <t>とすること、それらの氏名又は通称に関し通称を記載した者については当該通称の認定を申</t>
    <rPh sb="10" eb="12">
      <t>シメイ</t>
    </rPh>
    <rPh sb="12" eb="13">
      <t>マタ</t>
    </rPh>
    <rPh sb="14" eb="16">
      <t>ツウショウ</t>
    </rPh>
    <rPh sb="17" eb="18">
      <t>カン</t>
    </rPh>
    <rPh sb="19" eb="21">
      <t>ツウショウ</t>
    </rPh>
    <rPh sb="22" eb="24">
      <t>キサイ</t>
    </rPh>
    <rPh sb="26" eb="27">
      <t>シャ</t>
    </rPh>
    <rPh sb="32" eb="34">
      <t>トウガイ</t>
    </rPh>
    <rPh sb="34" eb="36">
      <t>ツウショウ</t>
    </rPh>
    <rPh sb="37" eb="39">
      <t>ニンテイ</t>
    </rPh>
    <rPh sb="40" eb="41">
      <t>シン</t>
    </rPh>
    <phoneticPr fontId="3"/>
  </si>
  <si>
    <t>請すること及び氏名を記載した者については通称の認定を申請しないことを約束します。</t>
    <rPh sb="0" eb="1">
      <t>シン</t>
    </rPh>
    <rPh sb="5" eb="6">
      <t>オヨ</t>
    </rPh>
    <rPh sb="7" eb="9">
      <t>シメイ</t>
    </rPh>
    <rPh sb="10" eb="12">
      <t>キサイ</t>
    </rPh>
    <rPh sb="14" eb="15">
      <t>シャ</t>
    </rPh>
    <rPh sb="20" eb="22">
      <t>ツウショウ</t>
    </rPh>
    <rPh sb="23" eb="25">
      <t>ニンテイ</t>
    </rPh>
    <rPh sb="26" eb="28">
      <t>シンセイ</t>
    </rPh>
    <rPh sb="34" eb="36">
      <t>ヤクソク</t>
    </rPh>
    <phoneticPr fontId="3"/>
  </si>
  <si>
    <t>（テレビと別途にラジオを局収録する場合に記入すること。）</t>
    <rPh sb="5" eb="7">
      <t>ベット</t>
    </rPh>
    <rPh sb="12" eb="13">
      <t>キョク</t>
    </rPh>
    <rPh sb="13" eb="15">
      <t>シュウロク</t>
    </rPh>
    <rPh sb="17" eb="19">
      <t>バアイ</t>
    </rPh>
    <rPh sb="20" eb="22">
      <t>キニュウ</t>
    </rPh>
    <phoneticPr fontId="3"/>
  </si>
  <si>
    <t>　　　機能等の障害の程度を証する書面を提示してください。</t>
    <rPh sb="3" eb="5">
      <t>キノウ</t>
    </rPh>
    <rPh sb="5" eb="6">
      <t>トウ</t>
    </rPh>
    <rPh sb="7" eb="9">
      <t>ショウガイ</t>
    </rPh>
    <rPh sb="10" eb="12">
      <t>テイド</t>
    </rPh>
    <rPh sb="13" eb="14">
      <t>ショウ</t>
    </rPh>
    <rPh sb="16" eb="18">
      <t>ショメン</t>
    </rPh>
    <rPh sb="19" eb="21">
      <t>テイジ</t>
    </rPh>
    <phoneticPr fontId="3"/>
  </si>
  <si>
    <t>政見放送の録音・録画に録音物を使用しようとする場合における録音用原稿用紙</t>
    <rPh sb="0" eb="2">
      <t>セイケン</t>
    </rPh>
    <rPh sb="2" eb="4">
      <t>ホウソウ</t>
    </rPh>
    <rPh sb="5" eb="7">
      <t>ロクオン</t>
    </rPh>
    <rPh sb="8" eb="10">
      <t>ロクガ</t>
    </rPh>
    <rPh sb="11" eb="13">
      <t>ロクオン</t>
    </rPh>
    <rPh sb="13" eb="14">
      <t>ブツ</t>
    </rPh>
    <rPh sb="15" eb="17">
      <t>シヨウ</t>
    </rPh>
    <rPh sb="23" eb="25">
      <t>バアイ</t>
    </rPh>
    <rPh sb="29" eb="32">
      <t>ロクオンヨウ</t>
    </rPh>
    <rPh sb="32" eb="34">
      <t>ゲンコウ</t>
    </rPh>
    <rPh sb="34" eb="36">
      <t>ヨウシ</t>
    </rPh>
    <phoneticPr fontId="3"/>
  </si>
  <si>
    <t>　令和　　年　　月　　日（　）</t>
    <rPh sb="1" eb="3">
      <t>レイワ</t>
    </rPh>
    <rPh sb="5" eb="6">
      <t>ネン</t>
    </rPh>
    <rPh sb="8" eb="9">
      <t>ツキ</t>
    </rPh>
    <rPh sb="11" eb="12">
      <t>ニチ</t>
    </rPh>
    <phoneticPr fontId="3"/>
  </si>
  <si>
    <t>２　政見の録画（録音）に必要な時間は、録画方法により多少変わりますが、打ち合わせ、化粧</t>
    <rPh sb="2" eb="4">
      <t>セイケン</t>
    </rPh>
    <rPh sb="5" eb="7">
      <t>ロクガ</t>
    </rPh>
    <rPh sb="8" eb="10">
      <t>ロクオン</t>
    </rPh>
    <rPh sb="12" eb="14">
      <t>ヒツヨウ</t>
    </rPh>
    <rPh sb="15" eb="17">
      <t>ジカン</t>
    </rPh>
    <rPh sb="19" eb="21">
      <t>ロクガ</t>
    </rPh>
    <rPh sb="21" eb="23">
      <t>ホウホウ</t>
    </rPh>
    <rPh sb="26" eb="28">
      <t>タショウ</t>
    </rPh>
    <rPh sb="28" eb="29">
      <t>カ</t>
    </rPh>
    <rPh sb="35" eb="36">
      <t>ウ</t>
    </rPh>
    <rPh sb="37" eb="38">
      <t>ア</t>
    </rPh>
    <rPh sb="41" eb="43">
      <t>ケショウ</t>
    </rPh>
    <phoneticPr fontId="3"/>
  </si>
  <si>
    <t>候補者届出政党名</t>
    <rPh sb="0" eb="3">
      <t>コウホシャ</t>
    </rPh>
    <rPh sb="3" eb="5">
      <t>トドケデ</t>
    </rPh>
    <rPh sb="5" eb="7">
      <t>セイトウ</t>
    </rPh>
    <rPh sb="7" eb="8">
      <t>メイ</t>
    </rPh>
    <phoneticPr fontId="3"/>
  </si>
  <si>
    <t>令和</t>
    <rPh sb="0" eb="2">
      <t>レイワ</t>
    </rPh>
    <phoneticPr fontId="3"/>
  </si>
  <si>
    <t>令和　　年　　月　　日　</t>
    <rPh sb="0" eb="2">
      <t>レイワ</t>
    </rPh>
    <rPh sb="4" eb="5">
      <t>ネン</t>
    </rPh>
    <rPh sb="7" eb="8">
      <t>ツキ</t>
    </rPh>
    <rPh sb="10" eb="11">
      <t>ヒ</t>
    </rPh>
    <phoneticPr fontId="3"/>
  </si>
  <si>
    <t>　　２ 　(D)欄には、総務大臣が政見の放送のために必要な複製に要する金額として複製数に応じて</t>
    <rPh sb="8" eb="9">
      <t>ラン</t>
    </rPh>
    <rPh sb="12" eb="14">
      <t>ソウム</t>
    </rPh>
    <rPh sb="14" eb="16">
      <t>ダイジン</t>
    </rPh>
    <rPh sb="17" eb="19">
      <t>セイケン</t>
    </rPh>
    <rPh sb="20" eb="22">
      <t>ホウソウ</t>
    </rPh>
    <rPh sb="26" eb="28">
      <t>ヒツヨウ</t>
    </rPh>
    <rPh sb="29" eb="31">
      <t>フクセイ</t>
    </rPh>
    <rPh sb="32" eb="33">
      <t>ヨウ</t>
    </rPh>
    <rPh sb="35" eb="37">
      <t>キンガク</t>
    </rPh>
    <rPh sb="40" eb="42">
      <t>フクセイ</t>
    </rPh>
    <rPh sb="42" eb="43">
      <t>スウ</t>
    </rPh>
    <rPh sb="44" eb="45">
      <t>オウ</t>
    </rPh>
    <phoneticPr fontId="3"/>
  </si>
  <si>
    <t>　　　定める金額を記載してください。</t>
    <rPh sb="3" eb="4">
      <t>サダ</t>
    </rPh>
    <phoneticPr fontId="3"/>
  </si>
  <si>
    <t>令和　　年　　月　　日</t>
    <rPh sb="0" eb="2">
      <t>レイワ</t>
    </rPh>
    <rPh sb="4" eb="5">
      <t>ネン</t>
    </rPh>
    <rPh sb="7" eb="8">
      <t>ツキ</t>
    </rPh>
    <rPh sb="10" eb="11">
      <t>ヒ</t>
    </rPh>
    <phoneticPr fontId="3"/>
  </si>
  <si>
    <r>
      <t>令和　</t>
    </r>
    <r>
      <rPr>
        <sz val="12"/>
        <color indexed="8"/>
        <rFont val="ＭＳ ゴシック"/>
        <family val="3"/>
        <charset val="128"/>
      </rPr>
      <t>年　月　日</t>
    </r>
    <rPh sb="0" eb="2">
      <t>レイワ</t>
    </rPh>
    <rPh sb="3" eb="4">
      <t>ネン</t>
    </rPh>
    <rPh sb="5" eb="6">
      <t>ツキ</t>
    </rPh>
    <rPh sb="7" eb="8">
      <t>ヒ</t>
    </rPh>
    <phoneticPr fontId="3"/>
  </si>
  <si>
    <t>ってはその代表者の氏名　</t>
    <rPh sb="5" eb="8">
      <t>ダイヒョウシャ</t>
    </rPh>
    <rPh sb="9" eb="11">
      <t>シメイ</t>
    </rPh>
    <phoneticPr fontId="3"/>
  </si>
  <si>
    <t>車種及び自動車登録番号</t>
    <rPh sb="0" eb="2">
      <t>シャシュ</t>
    </rPh>
    <rPh sb="2" eb="3">
      <t>オヨ</t>
    </rPh>
    <rPh sb="4" eb="7">
      <t>ジドウシャ</t>
    </rPh>
    <rPh sb="7" eb="9">
      <t>トウロク</t>
    </rPh>
    <rPh sb="9" eb="11">
      <t>バンゴウ</t>
    </rPh>
    <phoneticPr fontId="3"/>
  </si>
  <si>
    <t>令和　年　月　日</t>
    <rPh sb="0" eb="2">
      <t>レイワ</t>
    </rPh>
    <rPh sb="3" eb="4">
      <t>ネン</t>
    </rPh>
    <rPh sb="5" eb="6">
      <t>ガツ</t>
    </rPh>
    <rPh sb="7" eb="8">
      <t>ヒ</t>
    </rPh>
    <phoneticPr fontId="3"/>
  </si>
  <si>
    <t>　　　公費負担の対象となるのは、候補者の指定する一の契約に限られますので、その指定した一</t>
    <rPh sb="43" eb="44">
      <t>イチ</t>
    </rPh>
    <phoneticPr fontId="3"/>
  </si>
  <si>
    <t>　　　の契約のみについて記載してください。</t>
    <phoneticPr fontId="3"/>
  </si>
  <si>
    <t>　　　定する１台に限られていますので、その指定した１台のみについて記載してください。</t>
    <phoneticPr fontId="3"/>
  </si>
  <si>
    <t>　　８　上記の表中、記載欄に不足を生じる場合は、備考欄に「別紙のとおり」と記入のうえ、別</t>
    <rPh sb="4" eb="6">
      <t>ジョウキ</t>
    </rPh>
    <rPh sb="7" eb="9">
      <t>ヒョウチュウ</t>
    </rPh>
    <rPh sb="10" eb="12">
      <t>キサイ</t>
    </rPh>
    <rPh sb="12" eb="13">
      <t>ラン</t>
    </rPh>
    <rPh sb="14" eb="16">
      <t>フソク</t>
    </rPh>
    <rPh sb="17" eb="18">
      <t>ショウ</t>
    </rPh>
    <rPh sb="20" eb="22">
      <t>バアイ</t>
    </rPh>
    <rPh sb="24" eb="26">
      <t>ビコウ</t>
    </rPh>
    <rPh sb="26" eb="27">
      <t>ラン</t>
    </rPh>
    <rPh sb="29" eb="31">
      <t>ベッシ</t>
    </rPh>
    <rPh sb="37" eb="39">
      <t>キニュウ</t>
    </rPh>
    <rPh sb="43" eb="44">
      <t>ベツ</t>
    </rPh>
    <phoneticPr fontId="3"/>
  </si>
  <si>
    <t>　　　紙に記載し、この証明書を添付してください。</t>
    <rPh sb="3" eb="4">
      <t>カミ</t>
    </rPh>
    <rPh sb="5" eb="7">
      <t>キサイ</t>
    </rPh>
    <rPh sb="11" eb="14">
      <t>ショウメイショ</t>
    </rPh>
    <rPh sb="15" eb="17">
      <t>テンプ</t>
    </rPh>
    <phoneticPr fontId="3"/>
  </si>
  <si>
    <t>令和　年　月　日</t>
    <rPh sb="0" eb="2">
      <t>レイワ</t>
    </rPh>
    <rPh sb="3" eb="4">
      <t>ネン</t>
    </rPh>
    <rPh sb="5" eb="6">
      <t>ツキ</t>
    </rPh>
    <rPh sb="7" eb="8">
      <t>ニチ</t>
    </rPh>
    <phoneticPr fontId="3"/>
  </si>
  <si>
    <t>様式３の別紙その１</t>
    <rPh sb="0" eb="2">
      <t>ヨウシキ</t>
    </rPh>
    <rPh sb="4" eb="6">
      <t>ベッシ</t>
    </rPh>
    <phoneticPr fontId="3"/>
  </si>
  <si>
    <t>様式３の別紙その２</t>
    <rPh sb="0" eb="2">
      <t>ヨウシキ</t>
    </rPh>
    <rPh sb="4" eb="6">
      <t>ベッシ</t>
    </rPh>
    <phoneticPr fontId="3"/>
  </si>
  <si>
    <r>
      <t>令和　</t>
    </r>
    <r>
      <rPr>
        <sz val="11"/>
        <rFont val="ＭＳ ゴシック"/>
        <family val="3"/>
        <charset val="128"/>
      </rPr>
      <t>年　月　日</t>
    </r>
    <rPh sb="0" eb="2">
      <t>レイワ</t>
    </rPh>
    <rPh sb="7" eb="8">
      <t>ヒ</t>
    </rPh>
    <phoneticPr fontId="3"/>
  </si>
  <si>
    <t>令和　年　月　日</t>
    <rPh sb="0" eb="2">
      <t>レイワ</t>
    </rPh>
    <rPh sb="7" eb="8">
      <t>ヒ</t>
    </rPh>
    <phoneticPr fontId="3"/>
  </si>
  <si>
    <t>備考１　「基準限度額」(ロ)の計の欄には、確認書に記載された額の合計を記載してください。</t>
    <rPh sb="15" eb="16">
      <t>ケイ</t>
    </rPh>
    <phoneticPr fontId="3"/>
  </si>
  <si>
    <t>　  ２　「請求金額」の計の欄には、販売金額(イ)の計の欄又は基準限度額(ロ)の計の欄のうちいずれか少ない</t>
    <rPh sb="12" eb="13">
      <t>ケイ</t>
    </rPh>
    <rPh sb="18" eb="20">
      <t>ハンバイ</t>
    </rPh>
    <rPh sb="20" eb="22">
      <t>キンガク</t>
    </rPh>
    <rPh sb="31" eb="33">
      <t>キジュン</t>
    </rPh>
    <rPh sb="33" eb="36">
      <t>ゲンドガク</t>
    </rPh>
    <phoneticPr fontId="3"/>
  </si>
  <si>
    <t>　　　方の額を記載してください。</t>
    <rPh sb="3" eb="4">
      <t>カタ</t>
    </rPh>
    <rPh sb="5" eb="6">
      <t>ガク</t>
    </rPh>
    <rPh sb="7" eb="9">
      <t>キサイ</t>
    </rPh>
    <phoneticPr fontId="3"/>
  </si>
  <si>
    <t>令和　　年　　月　　日　</t>
    <rPh sb="0" eb="2">
      <t>レイワ</t>
    </rPh>
    <rPh sb="4" eb="5">
      <t>ネン</t>
    </rPh>
    <rPh sb="7" eb="8">
      <t>ツキ</t>
    </rPh>
    <rPh sb="10" eb="11">
      <t>ニチ</t>
    </rPh>
    <phoneticPr fontId="3"/>
  </si>
  <si>
    <t>　公職選挙法施行令第１０９条の４第２項第２号ロの規定に基づき、次の自動車燃料代は、</t>
    <rPh sb="1" eb="3">
      <t>コウショク</t>
    </rPh>
    <rPh sb="3" eb="6">
      <t>センキョホウ</t>
    </rPh>
    <rPh sb="6" eb="8">
      <t>セコウ</t>
    </rPh>
    <rPh sb="8" eb="9">
      <t>レイ</t>
    </rPh>
    <rPh sb="9" eb="10">
      <t>ダイ</t>
    </rPh>
    <rPh sb="13" eb="14">
      <t>ジョウ</t>
    </rPh>
    <rPh sb="16" eb="17">
      <t>ダイ</t>
    </rPh>
    <rPh sb="18" eb="19">
      <t>コウ</t>
    </rPh>
    <rPh sb="19" eb="20">
      <t>ダイ</t>
    </rPh>
    <rPh sb="21" eb="22">
      <t>ゴウ</t>
    </rPh>
    <rPh sb="24" eb="26">
      <t>キテイ</t>
    </rPh>
    <rPh sb="27" eb="28">
      <t>モト</t>
    </rPh>
    <rPh sb="31" eb="32">
      <t>ツギ</t>
    </rPh>
    <rPh sb="33" eb="36">
      <t>ジドウシャ</t>
    </rPh>
    <rPh sb="36" eb="39">
      <t>ネンリョウダイ</t>
    </rPh>
    <phoneticPr fontId="3"/>
  </si>
  <si>
    <t>同号ロに定める金額の範囲内のものであることを確認する。</t>
    <rPh sb="0" eb="2">
      <t>ドウゴウ</t>
    </rPh>
    <rPh sb="7" eb="9">
      <t>キンガク</t>
    </rPh>
    <rPh sb="10" eb="13">
      <t>ハンイナイ</t>
    </rPh>
    <phoneticPr fontId="3"/>
  </si>
  <si>
    <t>　令和　　年　　月　　日</t>
    <rPh sb="1" eb="3">
      <t>レイワ</t>
    </rPh>
    <rPh sb="5" eb="6">
      <t>ネン</t>
    </rPh>
    <rPh sb="8" eb="9">
      <t>ツキ</t>
    </rPh>
    <rPh sb="11" eb="12">
      <t>ニチ</t>
    </rPh>
    <phoneticPr fontId="3"/>
  </si>
  <si>
    <t>　次のとおり燃料を使用したものであることを証明します。</t>
    <rPh sb="1" eb="2">
      <t>ツギ</t>
    </rPh>
    <rPh sb="6" eb="8">
      <t>ネンリョウ</t>
    </rPh>
    <phoneticPr fontId="3"/>
  </si>
  <si>
    <t>　　ってはその代表者の氏名　　　</t>
    <rPh sb="7" eb="10">
      <t>ダイヒョウシャ</t>
    </rPh>
    <rPh sb="11" eb="13">
      <t>シメイ</t>
    </rPh>
    <phoneticPr fontId="3"/>
  </si>
  <si>
    <t>　　７　上記の表中、記載欄に不足を生じる場合には、備考欄に「別紙のとおり」と記入のうえ、</t>
    <rPh sb="4" eb="6">
      <t>ジョウキ</t>
    </rPh>
    <rPh sb="7" eb="9">
      <t>ヒョウチュウ</t>
    </rPh>
    <rPh sb="10" eb="12">
      <t>キサイ</t>
    </rPh>
    <rPh sb="12" eb="13">
      <t>ラン</t>
    </rPh>
    <rPh sb="14" eb="16">
      <t>フソク</t>
    </rPh>
    <rPh sb="17" eb="18">
      <t>ショウ</t>
    </rPh>
    <rPh sb="20" eb="22">
      <t>バアイ</t>
    </rPh>
    <rPh sb="25" eb="27">
      <t>ビコウ</t>
    </rPh>
    <rPh sb="27" eb="28">
      <t>ラン</t>
    </rPh>
    <rPh sb="30" eb="32">
      <t>ベッシ</t>
    </rPh>
    <rPh sb="38" eb="40">
      <t>キニュウ</t>
    </rPh>
    <phoneticPr fontId="3"/>
  </si>
  <si>
    <t>令和　年　月　日</t>
    <rPh sb="0" eb="2">
      <t>レイワ</t>
    </rPh>
    <rPh sb="3" eb="4">
      <t>ネン</t>
    </rPh>
    <rPh sb="5" eb="6">
      <t>ツキ</t>
    </rPh>
    <rPh sb="7" eb="8">
      <t>ヒ</t>
    </rPh>
    <phoneticPr fontId="3"/>
  </si>
  <si>
    <t>ってはその代表者の氏名　　　　</t>
    <rPh sb="5" eb="8">
      <t>ダイヒョウシャ</t>
    </rPh>
    <rPh sb="9" eb="11">
      <t>シメイ</t>
    </rPh>
    <phoneticPr fontId="3"/>
  </si>
  <si>
    <t>あってはその代表者の氏名　　　　</t>
    <rPh sb="6" eb="9">
      <t>ダイヒョウシャ</t>
    </rPh>
    <rPh sb="10" eb="12">
      <t>シメイ</t>
    </rPh>
    <phoneticPr fontId="3"/>
  </si>
  <si>
    <t>　次のとおり自動車等取付用立札・看板を作成したものであることを証明します。</t>
    <rPh sb="1" eb="2">
      <t>ツギ</t>
    </rPh>
    <rPh sb="6" eb="10">
      <t>ジドウシャトウ</t>
    </rPh>
    <rPh sb="10" eb="12">
      <t>トリツケ</t>
    </rPh>
    <rPh sb="12" eb="13">
      <t>ヨウ</t>
    </rPh>
    <rPh sb="13" eb="15">
      <t>タテフダ</t>
    </rPh>
    <rPh sb="16" eb="18">
      <t>カンバン</t>
    </rPh>
    <rPh sb="19" eb="21">
      <t>サクセイ</t>
    </rPh>
    <phoneticPr fontId="3"/>
  </si>
  <si>
    <t>　公職選挙法施行令第１１０条の４第２項の規定に基づき、次のポスター作成枚数は、同項</t>
    <rPh sb="1" eb="3">
      <t>コウショク</t>
    </rPh>
    <rPh sb="3" eb="6">
      <t>センキョホウ</t>
    </rPh>
    <rPh sb="6" eb="9">
      <t>セコウレイ</t>
    </rPh>
    <rPh sb="9" eb="10">
      <t>ダイ</t>
    </rPh>
    <rPh sb="13" eb="14">
      <t>ジョウ</t>
    </rPh>
    <rPh sb="16" eb="17">
      <t>ダイ</t>
    </rPh>
    <rPh sb="18" eb="19">
      <t>コウ</t>
    </rPh>
    <rPh sb="20" eb="22">
      <t>キテイ</t>
    </rPh>
    <rPh sb="23" eb="24">
      <t>モト</t>
    </rPh>
    <rPh sb="27" eb="28">
      <t>ツギ</t>
    </rPh>
    <rPh sb="33" eb="35">
      <t>サクセイ</t>
    </rPh>
    <rPh sb="35" eb="37">
      <t>マイスウ</t>
    </rPh>
    <rPh sb="39" eb="41">
      <t>ドウコウ</t>
    </rPh>
    <phoneticPr fontId="3"/>
  </si>
  <si>
    <t xml:space="preserve">      (2) 限度額</t>
    <phoneticPr fontId="3"/>
  </si>
  <si>
    <t>　　３　(D)欄には、次の単価を記載してください。</t>
    <rPh sb="7" eb="8">
      <t>ラン</t>
    </rPh>
    <rPh sb="11" eb="12">
      <t>ツギ</t>
    </rPh>
    <rPh sb="13" eb="15">
      <t>タンカ</t>
    </rPh>
    <rPh sb="16" eb="18">
      <t>キサイ</t>
    </rPh>
    <phoneticPr fontId="3"/>
  </si>
  <si>
    <t xml:space="preserve">      令和    年　　月　　日から</t>
    <rPh sb="6" eb="8">
      <t>レイワ</t>
    </rPh>
    <phoneticPr fontId="3"/>
  </si>
  <si>
    <t xml:space="preserve">      令和    年    月    日まで            日間</t>
    <rPh sb="6" eb="8">
      <t>レイワ</t>
    </rPh>
    <phoneticPr fontId="3"/>
  </si>
  <si>
    <t xml:space="preserve">    令和　　年　　月　　日（契約締結年月日）</t>
    <rPh sb="4" eb="6">
      <t>レイワ</t>
    </rPh>
    <phoneticPr fontId="3"/>
  </si>
  <si>
    <t xml:space="preserve">    令和　　年　　月　　日から令和　　年　　月　　日まで</t>
    <rPh sb="4" eb="6">
      <t>レイワ</t>
    </rPh>
    <rPh sb="8" eb="9">
      <t>ネン</t>
    </rPh>
    <rPh sb="17" eb="19">
      <t>レイワ</t>
    </rPh>
    <phoneticPr fontId="3"/>
  </si>
  <si>
    <t xml:space="preserve">      令和　　年　　月　　日から</t>
    <rPh sb="6" eb="8">
      <t>レイワ</t>
    </rPh>
    <phoneticPr fontId="3"/>
  </si>
  <si>
    <t xml:space="preserve">      令和　　年    月    日まで            日間</t>
    <rPh sb="6" eb="8">
      <t>レイワ</t>
    </rPh>
    <phoneticPr fontId="3"/>
  </si>
  <si>
    <r>
      <t xml:space="preserve">    令和　　</t>
    </r>
    <r>
      <rPr>
        <sz val="12"/>
        <color indexed="8"/>
        <rFont val="ＭＳ ゴシック"/>
        <family val="3"/>
        <charset val="128"/>
      </rPr>
      <t>年　　月　　日（契約締結年月日）</t>
    </r>
    <rPh sb="4" eb="6">
      <t>レイワ</t>
    </rPh>
    <phoneticPr fontId="3"/>
  </si>
  <si>
    <t xml:space="preserve">    令和　　年　　月　　日</t>
    <rPh sb="4" eb="6">
      <t>レイワ</t>
    </rPh>
    <phoneticPr fontId="3"/>
  </si>
  <si>
    <t>　令和　　年　　月　　日に届出した衆議院小選挙区選出議員選挙候補者届出書の記載事項</t>
    <rPh sb="1" eb="3">
      <t>レイワ</t>
    </rPh>
    <rPh sb="5" eb="6">
      <t>ネン</t>
    </rPh>
    <rPh sb="8" eb="9">
      <t>ツキ</t>
    </rPh>
    <rPh sb="11" eb="12">
      <t>ニチ</t>
    </rPh>
    <rPh sb="13" eb="15">
      <t>トドケデ</t>
    </rPh>
    <rPh sb="17" eb="20">
      <t>シュウギイン</t>
    </rPh>
    <rPh sb="20" eb="24">
      <t>ショウセンキョク</t>
    </rPh>
    <rPh sb="24" eb="25">
      <t>セン</t>
    </rPh>
    <rPh sb="25" eb="26">
      <t>シュツ</t>
    </rPh>
    <rPh sb="26" eb="28">
      <t>ギイン</t>
    </rPh>
    <rPh sb="28" eb="30">
      <t>センキョ</t>
    </rPh>
    <rPh sb="30" eb="33">
      <t>コウホシャ</t>
    </rPh>
    <rPh sb="33" eb="34">
      <t>トド</t>
    </rPh>
    <rPh sb="34" eb="35">
      <t>デ</t>
    </rPh>
    <rPh sb="35" eb="36">
      <t>ショ</t>
    </rPh>
    <rPh sb="37" eb="39">
      <t>キサイ</t>
    </rPh>
    <rPh sb="39" eb="41">
      <t>ジコウ</t>
    </rPh>
    <phoneticPr fontId="3"/>
  </si>
  <si>
    <t>１　「生年月日」欄の年齢は、選挙の期日現在の満年齢を記載しなければなりません。</t>
    <phoneticPr fontId="3"/>
  </si>
  <si>
    <t>（備考）政党その他の政治団体の代表者本人が届け出る場合には、本人確認書類の提示又は</t>
    <rPh sb="1" eb="3">
      <t>ビコウ</t>
    </rPh>
    <rPh sb="4" eb="6">
      <t>セイトウ</t>
    </rPh>
    <rPh sb="8" eb="9">
      <t>タ</t>
    </rPh>
    <rPh sb="10" eb="12">
      <t>セイジ</t>
    </rPh>
    <rPh sb="12" eb="14">
      <t>ダンタイ</t>
    </rPh>
    <rPh sb="15" eb="18">
      <t>ダイヒョウシャ</t>
    </rPh>
    <rPh sb="18" eb="20">
      <t>ホンニン</t>
    </rPh>
    <rPh sb="21" eb="22">
      <t>トド</t>
    </rPh>
    <rPh sb="23" eb="24">
      <t>デ</t>
    </rPh>
    <rPh sb="25" eb="27">
      <t>バアイ</t>
    </rPh>
    <rPh sb="30" eb="32">
      <t>ホンニン</t>
    </rPh>
    <rPh sb="32" eb="34">
      <t>カクニン</t>
    </rPh>
    <rPh sb="34" eb="36">
      <t>ショルイ</t>
    </rPh>
    <rPh sb="37" eb="39">
      <t>テイジ</t>
    </rPh>
    <rPh sb="39" eb="40">
      <t>マタ</t>
    </rPh>
    <phoneticPr fontId="3"/>
  </si>
  <si>
    <t>　　提出を、代理人が届け出る場合には、委任状の提示又は提出及び当該代理人の本人確認</t>
    <rPh sb="2" eb="4">
      <t>テイシュツ</t>
    </rPh>
    <rPh sb="6" eb="9">
      <t>ダイリニン</t>
    </rPh>
    <rPh sb="10" eb="11">
      <t>トド</t>
    </rPh>
    <rPh sb="12" eb="13">
      <t>デ</t>
    </rPh>
    <rPh sb="14" eb="16">
      <t>バアイ</t>
    </rPh>
    <rPh sb="19" eb="22">
      <t>イニンジョウ</t>
    </rPh>
    <rPh sb="23" eb="25">
      <t>テイジ</t>
    </rPh>
    <rPh sb="25" eb="26">
      <t>マタ</t>
    </rPh>
    <rPh sb="27" eb="29">
      <t>テイシュツ</t>
    </rPh>
    <rPh sb="29" eb="30">
      <t>オヨ</t>
    </rPh>
    <rPh sb="31" eb="33">
      <t>トウガイ</t>
    </rPh>
    <rPh sb="33" eb="36">
      <t>ダイリニン</t>
    </rPh>
    <rPh sb="37" eb="39">
      <t>ホンニン</t>
    </rPh>
    <rPh sb="39" eb="41">
      <t>カクニン</t>
    </rPh>
    <phoneticPr fontId="3"/>
  </si>
  <si>
    <t>　　書類の提示又は提出を行ってください。ただし、政党その他の政治団体の代表者本人の</t>
    <rPh sb="2" eb="4">
      <t>ショルイ</t>
    </rPh>
    <rPh sb="5" eb="7">
      <t>テイジ</t>
    </rPh>
    <rPh sb="7" eb="8">
      <t>マタ</t>
    </rPh>
    <rPh sb="9" eb="11">
      <t>テイシュツ</t>
    </rPh>
    <rPh sb="12" eb="13">
      <t>オコナ</t>
    </rPh>
    <rPh sb="24" eb="26">
      <t>セイトウ</t>
    </rPh>
    <rPh sb="28" eb="29">
      <t>タ</t>
    </rPh>
    <rPh sb="30" eb="32">
      <t>セイジ</t>
    </rPh>
    <rPh sb="32" eb="34">
      <t>ダンタイ</t>
    </rPh>
    <rPh sb="35" eb="38">
      <t>ダイヒョウシャ</t>
    </rPh>
    <rPh sb="38" eb="40">
      <t>ホンニン</t>
    </rPh>
    <phoneticPr fontId="3"/>
  </si>
  <si>
    <t>　　署名や記名押印がある場合はこの限りではありません。</t>
    <rPh sb="2" eb="4">
      <t>ショメイ</t>
    </rPh>
    <rPh sb="5" eb="7">
      <t>キメイ</t>
    </rPh>
    <rPh sb="7" eb="9">
      <t>オウイン</t>
    </rPh>
    <rPh sb="12" eb="14">
      <t>バアイ</t>
    </rPh>
    <rPh sb="17" eb="18">
      <t>カギ</t>
    </rPh>
    <phoneticPr fontId="3"/>
  </si>
  <si>
    <t>候補者届出政党の名称</t>
    <rPh sb="0" eb="3">
      <t>コウホシャ</t>
    </rPh>
    <rPh sb="3" eb="4">
      <t>トド</t>
    </rPh>
    <rPh sb="4" eb="5">
      <t>デ</t>
    </rPh>
    <rPh sb="5" eb="7">
      <t>セイトウ</t>
    </rPh>
    <rPh sb="8" eb="10">
      <t>メイショウ</t>
    </rPh>
    <phoneticPr fontId="3"/>
  </si>
  <si>
    <t>（備考）　</t>
    <rPh sb="1" eb="3">
      <t>ビコウ</t>
    </rPh>
    <phoneticPr fontId="3"/>
  </si>
  <si>
    <t>　候補者届出政党名</t>
    <rPh sb="1" eb="4">
      <t>コウホシャ</t>
    </rPh>
    <rPh sb="4" eb="6">
      <t>トドケデ</t>
    </rPh>
    <rPh sb="6" eb="8">
      <t>セイトウ</t>
    </rPh>
    <rPh sb="8" eb="9">
      <t>メイ</t>
    </rPh>
    <phoneticPr fontId="3"/>
  </si>
  <si>
    <t>出納責任者氏名</t>
    <rPh sb="0" eb="2">
      <t>スイトウ</t>
    </rPh>
    <rPh sb="2" eb="5">
      <t>セキニンシャ</t>
    </rPh>
    <rPh sb="5" eb="7">
      <t>シメイ</t>
    </rPh>
    <phoneticPr fontId="3"/>
  </si>
  <si>
    <t>備考１　「使用する者の別」の欄には、選挙運動のために使用する事務員にあっては「事務員」と、専ら公職</t>
    <rPh sb="0" eb="2">
      <t>ビコウ</t>
    </rPh>
    <phoneticPr fontId="3"/>
  </si>
  <si>
    <t>　　</t>
    <phoneticPr fontId="3"/>
  </si>
  <si>
    <t>　　３　候補者本人が届け出る場合には、本人確認書類の提示又は提出を、代理人が届け出る場合には、委任</t>
    <rPh sb="4" eb="7">
      <t>コウホシャ</t>
    </rPh>
    <rPh sb="7" eb="9">
      <t>ホンニン</t>
    </rPh>
    <rPh sb="10" eb="11">
      <t>トド</t>
    </rPh>
    <rPh sb="12" eb="13">
      <t>デ</t>
    </rPh>
    <rPh sb="14" eb="16">
      <t>バアイ</t>
    </rPh>
    <rPh sb="19" eb="21">
      <t>ホンニン</t>
    </rPh>
    <rPh sb="21" eb="23">
      <t>カクニン</t>
    </rPh>
    <rPh sb="23" eb="25">
      <t>ショルイ</t>
    </rPh>
    <rPh sb="26" eb="28">
      <t>テイジ</t>
    </rPh>
    <rPh sb="28" eb="29">
      <t>マタ</t>
    </rPh>
    <rPh sb="30" eb="32">
      <t>テイシュツ</t>
    </rPh>
    <rPh sb="34" eb="37">
      <t>ダイリニン</t>
    </rPh>
    <rPh sb="38" eb="39">
      <t>トド</t>
    </rPh>
    <rPh sb="40" eb="41">
      <t>デ</t>
    </rPh>
    <rPh sb="42" eb="44">
      <t>バアイ</t>
    </rPh>
    <rPh sb="47" eb="49">
      <t>イニン</t>
    </rPh>
    <phoneticPr fontId="3"/>
  </si>
  <si>
    <t>　　　状の提示又は提出及び当該代理人の本人確認書類の提示又は提出を行ってください。ただし、候補者本</t>
    <rPh sb="3" eb="4">
      <t>ジョウ</t>
    </rPh>
    <rPh sb="5" eb="7">
      <t>テイジ</t>
    </rPh>
    <rPh sb="7" eb="8">
      <t>マタ</t>
    </rPh>
    <rPh sb="9" eb="11">
      <t>テイシュツ</t>
    </rPh>
    <rPh sb="11" eb="12">
      <t>オヨ</t>
    </rPh>
    <rPh sb="13" eb="15">
      <t>トウガイ</t>
    </rPh>
    <rPh sb="15" eb="18">
      <t>ダイリニン</t>
    </rPh>
    <rPh sb="19" eb="21">
      <t>ホンニン</t>
    </rPh>
    <rPh sb="21" eb="23">
      <t>カクニン</t>
    </rPh>
    <rPh sb="23" eb="25">
      <t>ショルイ</t>
    </rPh>
    <rPh sb="26" eb="28">
      <t>テイジ</t>
    </rPh>
    <rPh sb="28" eb="29">
      <t>マタ</t>
    </rPh>
    <rPh sb="30" eb="32">
      <t>テイシュツ</t>
    </rPh>
    <rPh sb="33" eb="34">
      <t>オコナ</t>
    </rPh>
    <rPh sb="45" eb="48">
      <t>コウホシャ</t>
    </rPh>
    <rPh sb="48" eb="49">
      <t>ボン</t>
    </rPh>
    <phoneticPr fontId="3"/>
  </si>
  <si>
    <t>　　　人の署名や記名押印がある場合はこの限りではありません。</t>
    <rPh sb="3" eb="4">
      <t>ヒト</t>
    </rPh>
    <rPh sb="5" eb="7">
      <t>ショメイ</t>
    </rPh>
    <rPh sb="8" eb="10">
      <t>キメイ</t>
    </rPh>
    <rPh sb="10" eb="12">
      <t>オウイン</t>
    </rPh>
    <rPh sb="15" eb="17">
      <t>バアイ</t>
    </rPh>
    <rPh sb="20" eb="21">
      <t>カギ</t>
    </rPh>
    <phoneticPr fontId="3"/>
  </si>
  <si>
    <t>（備考）候補者本人が申請する場合には、本人確認書類の提示又は提出を、代理人が申請</t>
    <rPh sb="1" eb="3">
      <t>ビコウ</t>
    </rPh>
    <rPh sb="4" eb="7">
      <t>コウホシャ</t>
    </rPh>
    <rPh sb="7" eb="9">
      <t>ホンニン</t>
    </rPh>
    <rPh sb="10" eb="12">
      <t>シンセイ</t>
    </rPh>
    <rPh sb="14" eb="16">
      <t>バアイ</t>
    </rPh>
    <rPh sb="19" eb="21">
      <t>ホンニン</t>
    </rPh>
    <rPh sb="21" eb="23">
      <t>カクニン</t>
    </rPh>
    <rPh sb="23" eb="25">
      <t>ショルイ</t>
    </rPh>
    <rPh sb="26" eb="28">
      <t>テイジ</t>
    </rPh>
    <rPh sb="28" eb="29">
      <t>マタ</t>
    </rPh>
    <rPh sb="30" eb="32">
      <t>テイシュツ</t>
    </rPh>
    <rPh sb="34" eb="37">
      <t>ダイリニン</t>
    </rPh>
    <rPh sb="38" eb="40">
      <t>シンセイ</t>
    </rPh>
    <phoneticPr fontId="3"/>
  </si>
  <si>
    <t>　　する場合には、委任状の提示又は提出及び当該代理人の本人確認書類の提示又は提出</t>
    <rPh sb="4" eb="6">
      <t>バアイ</t>
    </rPh>
    <rPh sb="9" eb="12">
      <t>イニンジョウ</t>
    </rPh>
    <rPh sb="13" eb="15">
      <t>テイジ</t>
    </rPh>
    <rPh sb="15" eb="16">
      <t>マタ</t>
    </rPh>
    <rPh sb="17" eb="19">
      <t>テイシュツ</t>
    </rPh>
    <rPh sb="19" eb="20">
      <t>オヨ</t>
    </rPh>
    <rPh sb="21" eb="23">
      <t>トウガイ</t>
    </rPh>
    <rPh sb="23" eb="26">
      <t>ダイリニン</t>
    </rPh>
    <rPh sb="27" eb="29">
      <t>ホンニン</t>
    </rPh>
    <rPh sb="29" eb="31">
      <t>カクニン</t>
    </rPh>
    <rPh sb="31" eb="33">
      <t>ショルイ</t>
    </rPh>
    <rPh sb="34" eb="36">
      <t>テイジ</t>
    </rPh>
    <rPh sb="36" eb="37">
      <t>マタ</t>
    </rPh>
    <rPh sb="38" eb="40">
      <t>テイシュツ</t>
    </rPh>
    <phoneticPr fontId="3"/>
  </si>
  <si>
    <t>　　を行ってください。ただし、候補者本人の署名や記名押印がある場合はこの限りでは</t>
    <rPh sb="3" eb="4">
      <t>オコナ</t>
    </rPh>
    <rPh sb="15" eb="18">
      <t>コウホシャ</t>
    </rPh>
    <rPh sb="18" eb="20">
      <t>ホンニン</t>
    </rPh>
    <rPh sb="21" eb="23">
      <t>ショメイ</t>
    </rPh>
    <rPh sb="24" eb="26">
      <t>キメイ</t>
    </rPh>
    <rPh sb="26" eb="28">
      <t>オウイン</t>
    </rPh>
    <rPh sb="31" eb="33">
      <t>バアイ</t>
    </rPh>
    <rPh sb="36" eb="37">
      <t>カギ</t>
    </rPh>
    <phoneticPr fontId="3"/>
  </si>
  <si>
    <t>　　ありません。</t>
    <phoneticPr fontId="3"/>
  </si>
  <si>
    <t>　　候補者氏名</t>
    <rPh sb="2" eb="5">
      <t>コウホシャ</t>
    </rPh>
    <rPh sb="5" eb="7">
      <t>シメイ</t>
    </rPh>
    <phoneticPr fontId="3"/>
  </si>
  <si>
    <t>備考</t>
    <phoneticPr fontId="3"/>
  </si>
  <si>
    <t>　１　契約届出書には、契約書の写しを添付してください。</t>
    <rPh sb="3" eb="5">
      <t>ケイヤク</t>
    </rPh>
    <rPh sb="5" eb="8">
      <t>トドケデショ</t>
    </rPh>
    <rPh sb="11" eb="14">
      <t>ケイヤクショ</t>
    </rPh>
    <rPh sb="15" eb="16">
      <t>ウツ</t>
    </rPh>
    <rPh sb="18" eb="20">
      <t>テンプ</t>
    </rPh>
    <phoneticPr fontId="3"/>
  </si>
  <si>
    <t>備考　</t>
    <phoneticPr fontId="3"/>
  </si>
  <si>
    <t>　　　提出を、代理人が提出する場合には、委任状の提示又は提出及び当該代理人の本人確認書</t>
    <rPh sb="3" eb="5">
      <t>テイシュツ</t>
    </rPh>
    <rPh sb="7" eb="10">
      <t>ダイリニン</t>
    </rPh>
    <rPh sb="11" eb="13">
      <t>テイシュツ</t>
    </rPh>
    <rPh sb="15" eb="17">
      <t>バアイ</t>
    </rPh>
    <rPh sb="20" eb="23">
      <t>イニンジョウ</t>
    </rPh>
    <rPh sb="24" eb="26">
      <t>テイジ</t>
    </rPh>
    <rPh sb="26" eb="27">
      <t>マタ</t>
    </rPh>
    <rPh sb="28" eb="30">
      <t>テイシュツ</t>
    </rPh>
    <rPh sb="30" eb="31">
      <t>オヨ</t>
    </rPh>
    <rPh sb="32" eb="34">
      <t>トウガイ</t>
    </rPh>
    <rPh sb="34" eb="37">
      <t>ダイリニン</t>
    </rPh>
    <rPh sb="38" eb="40">
      <t>ホンニン</t>
    </rPh>
    <rPh sb="40" eb="42">
      <t>カクニン</t>
    </rPh>
    <rPh sb="42" eb="43">
      <t>ショ</t>
    </rPh>
    <phoneticPr fontId="3"/>
  </si>
  <si>
    <t>　　　類の提示又は提出を行ってください。ただし、契約業者等（法人の場合は代表者）本人の</t>
    <rPh sb="3" eb="4">
      <t>タグイ</t>
    </rPh>
    <rPh sb="5" eb="7">
      <t>テイジ</t>
    </rPh>
    <rPh sb="7" eb="8">
      <t>マタ</t>
    </rPh>
    <rPh sb="9" eb="11">
      <t>テイシュツ</t>
    </rPh>
    <rPh sb="12" eb="13">
      <t>オコナ</t>
    </rPh>
    <rPh sb="24" eb="26">
      <t>ケイヤク</t>
    </rPh>
    <rPh sb="26" eb="28">
      <t>ギョウシャ</t>
    </rPh>
    <rPh sb="28" eb="29">
      <t>トウ</t>
    </rPh>
    <rPh sb="30" eb="32">
      <t>ホウジン</t>
    </rPh>
    <rPh sb="33" eb="35">
      <t>バアイ</t>
    </rPh>
    <rPh sb="36" eb="39">
      <t>ダイヒョウシャ</t>
    </rPh>
    <rPh sb="40" eb="42">
      <t>ホンニン</t>
    </rPh>
    <phoneticPr fontId="3"/>
  </si>
  <si>
    <t>　　　署名や記名押印がある場合はこの限りではありません。</t>
    <rPh sb="3" eb="5">
      <t>ショメイ</t>
    </rPh>
    <rPh sb="6" eb="8">
      <t>キメイ</t>
    </rPh>
    <rPh sb="8" eb="10">
      <t>オウイン</t>
    </rPh>
    <rPh sb="13" eb="15">
      <t>バアイ</t>
    </rPh>
    <rPh sb="18" eb="19">
      <t>カギ</t>
    </rPh>
    <phoneticPr fontId="3"/>
  </si>
  <si>
    <t>　　６　契約業者等（法人の場合は代表者）本人が提出する場合には、本人確認書類の提示又は</t>
    <rPh sb="4" eb="6">
      <t>ケイヤク</t>
    </rPh>
    <rPh sb="6" eb="8">
      <t>ギョウシャ</t>
    </rPh>
    <rPh sb="8" eb="9">
      <t>トウ</t>
    </rPh>
    <rPh sb="10" eb="12">
      <t>ホウジン</t>
    </rPh>
    <rPh sb="13" eb="15">
      <t>バアイ</t>
    </rPh>
    <rPh sb="16" eb="19">
      <t>ダイヒョウシャ</t>
    </rPh>
    <rPh sb="20" eb="22">
      <t>ホンニン</t>
    </rPh>
    <rPh sb="23" eb="25">
      <t>テイシュツ</t>
    </rPh>
    <rPh sb="27" eb="29">
      <t>バアイ</t>
    </rPh>
    <rPh sb="32" eb="34">
      <t>ホンニン</t>
    </rPh>
    <rPh sb="34" eb="36">
      <t>カクニン</t>
    </rPh>
    <rPh sb="36" eb="38">
      <t>ショルイ</t>
    </rPh>
    <rPh sb="39" eb="41">
      <t>テイジ</t>
    </rPh>
    <rPh sb="41" eb="42">
      <t>マタ</t>
    </rPh>
    <phoneticPr fontId="3"/>
  </si>
  <si>
    <t>備考１　この請求書は、候補者から受領した選挙事務所用立札・看板作成数確認書及び選挙事務</t>
    <rPh sb="20" eb="22">
      <t>センキョ</t>
    </rPh>
    <rPh sb="22" eb="24">
      <t>ジム</t>
    </rPh>
    <rPh sb="24" eb="25">
      <t>ショ</t>
    </rPh>
    <rPh sb="25" eb="26">
      <t>ヨウ</t>
    </rPh>
    <rPh sb="26" eb="28">
      <t>タテフダ</t>
    </rPh>
    <rPh sb="29" eb="31">
      <t>カンバン</t>
    </rPh>
    <rPh sb="31" eb="33">
      <t>サクセイ</t>
    </rPh>
    <rPh sb="39" eb="41">
      <t>センキョ</t>
    </rPh>
    <rPh sb="41" eb="43">
      <t>ジム</t>
    </rPh>
    <phoneticPr fontId="3"/>
  </si>
  <si>
    <t>　　　所用立札・看板作成証明書とともに選挙の期日後速やかに提出してください。</t>
    <rPh sb="3" eb="4">
      <t>ショ</t>
    </rPh>
    <rPh sb="4" eb="5">
      <t>ヨウ</t>
    </rPh>
    <rPh sb="5" eb="7">
      <t>タテフダ</t>
    </rPh>
    <rPh sb="8" eb="10">
      <t>カンバン</t>
    </rPh>
    <rPh sb="10" eb="12">
      <t>サクセイ</t>
    </rPh>
    <rPh sb="12" eb="15">
      <t>ショウメイショ</t>
    </rPh>
    <phoneticPr fontId="3"/>
  </si>
  <si>
    <t>備考１　この請求書は、候補者から受領した自動車等取付用立札・看板作成数確認書及び自動車</t>
    <rPh sb="20" eb="26">
      <t>ジドウシャトウトリツケ</t>
    </rPh>
    <rPh sb="26" eb="27">
      <t>ヨウ</t>
    </rPh>
    <rPh sb="27" eb="29">
      <t>タテフダ</t>
    </rPh>
    <rPh sb="30" eb="32">
      <t>カンバン</t>
    </rPh>
    <rPh sb="32" eb="34">
      <t>サクセイ</t>
    </rPh>
    <rPh sb="40" eb="42">
      <t>ジドウ</t>
    </rPh>
    <rPh sb="42" eb="43">
      <t>クルマ</t>
    </rPh>
    <phoneticPr fontId="3"/>
  </si>
  <si>
    <t>　　　等取付用立札・看板作成証明書とともに選挙の期日後速やかに提出してください。</t>
    <rPh sb="3" eb="4">
      <t>トウ</t>
    </rPh>
    <rPh sb="4" eb="6">
      <t>トリツケ</t>
    </rPh>
    <rPh sb="6" eb="7">
      <t>ヨウ</t>
    </rPh>
    <rPh sb="7" eb="9">
      <t>タテフダ</t>
    </rPh>
    <rPh sb="10" eb="12">
      <t>カンバン</t>
    </rPh>
    <rPh sb="12" eb="14">
      <t>サクセイ</t>
    </rPh>
    <rPh sb="14" eb="17">
      <t>ショウメイショ</t>
    </rPh>
    <phoneticPr fontId="3"/>
  </si>
  <si>
    <t>備考１　この請求書は、候補者から受領した個人演説会場用立札・看板作成数確認書及び個人演</t>
    <rPh sb="20" eb="22">
      <t>コジン</t>
    </rPh>
    <rPh sb="22" eb="24">
      <t>エンゼツ</t>
    </rPh>
    <rPh sb="24" eb="26">
      <t>カイジョウ</t>
    </rPh>
    <rPh sb="26" eb="27">
      <t>ヨウ</t>
    </rPh>
    <rPh sb="27" eb="29">
      <t>タテフダ</t>
    </rPh>
    <rPh sb="30" eb="32">
      <t>カンバン</t>
    </rPh>
    <rPh sb="32" eb="34">
      <t>サクセイ</t>
    </rPh>
    <rPh sb="40" eb="42">
      <t>コジン</t>
    </rPh>
    <rPh sb="42" eb="43">
      <t>エン</t>
    </rPh>
    <phoneticPr fontId="3"/>
  </si>
  <si>
    <t>　　　説会場用立札・看板作成証明書とともに選挙の期日後速やかに提出してください。</t>
    <rPh sb="3" eb="4">
      <t>セツ</t>
    </rPh>
    <rPh sb="4" eb="6">
      <t>カイジョウ</t>
    </rPh>
    <rPh sb="6" eb="7">
      <t>ヨウ</t>
    </rPh>
    <rPh sb="7" eb="9">
      <t>タテフダ</t>
    </rPh>
    <rPh sb="10" eb="12">
      <t>カンバン</t>
    </rPh>
    <rPh sb="12" eb="14">
      <t>サクセイ</t>
    </rPh>
    <rPh sb="14" eb="17">
      <t>ショウメイショ</t>
    </rPh>
    <phoneticPr fontId="3"/>
  </si>
  <si>
    <t>　　８　契約業者等（法人の場合は代表者）本人が提出する場合には、本人確認書類の提示又は提</t>
    <rPh sb="4" eb="6">
      <t>ケイヤク</t>
    </rPh>
    <rPh sb="6" eb="8">
      <t>ギョウシャ</t>
    </rPh>
    <rPh sb="8" eb="9">
      <t>トウ</t>
    </rPh>
    <rPh sb="10" eb="12">
      <t>ホウジン</t>
    </rPh>
    <rPh sb="13" eb="15">
      <t>バアイ</t>
    </rPh>
    <rPh sb="16" eb="19">
      <t>ダイヒョウシャ</t>
    </rPh>
    <rPh sb="20" eb="22">
      <t>ホンニン</t>
    </rPh>
    <rPh sb="23" eb="25">
      <t>テイシュツ</t>
    </rPh>
    <rPh sb="27" eb="29">
      <t>バアイ</t>
    </rPh>
    <rPh sb="32" eb="34">
      <t>ホンニン</t>
    </rPh>
    <rPh sb="34" eb="36">
      <t>カクニン</t>
    </rPh>
    <rPh sb="36" eb="38">
      <t>ショルイ</t>
    </rPh>
    <rPh sb="39" eb="41">
      <t>テイジ</t>
    </rPh>
    <rPh sb="41" eb="42">
      <t>マタ</t>
    </rPh>
    <rPh sb="43" eb="44">
      <t>テイ</t>
    </rPh>
    <phoneticPr fontId="3"/>
  </si>
  <si>
    <t>　　　出を、代理人が提出する場合には、委任状の提示又は提出及び当該代理人の本人確認書類の</t>
    <rPh sb="3" eb="4">
      <t>デ</t>
    </rPh>
    <rPh sb="6" eb="9">
      <t>ダイリニン</t>
    </rPh>
    <rPh sb="10" eb="12">
      <t>テイシュツ</t>
    </rPh>
    <rPh sb="14" eb="16">
      <t>バアイ</t>
    </rPh>
    <rPh sb="19" eb="22">
      <t>イニンジョウ</t>
    </rPh>
    <rPh sb="23" eb="25">
      <t>テイジ</t>
    </rPh>
    <rPh sb="25" eb="26">
      <t>マタ</t>
    </rPh>
    <rPh sb="27" eb="29">
      <t>テイシュツ</t>
    </rPh>
    <rPh sb="29" eb="30">
      <t>オヨ</t>
    </rPh>
    <rPh sb="31" eb="33">
      <t>トウガイ</t>
    </rPh>
    <rPh sb="33" eb="36">
      <t>ダイリニン</t>
    </rPh>
    <rPh sb="37" eb="39">
      <t>ホンニン</t>
    </rPh>
    <rPh sb="39" eb="41">
      <t>カクニン</t>
    </rPh>
    <rPh sb="41" eb="43">
      <t>ショルイ</t>
    </rPh>
    <phoneticPr fontId="3"/>
  </si>
  <si>
    <t>　　　提示又は提出を行ってください。ただし、契約業者等（法人の場合は代表者）本人の署名や</t>
    <rPh sb="3" eb="5">
      <t>テイジ</t>
    </rPh>
    <rPh sb="5" eb="6">
      <t>マタ</t>
    </rPh>
    <rPh sb="7" eb="9">
      <t>テイシュツ</t>
    </rPh>
    <rPh sb="10" eb="11">
      <t>オコナ</t>
    </rPh>
    <rPh sb="22" eb="24">
      <t>ケイヤク</t>
    </rPh>
    <rPh sb="24" eb="26">
      <t>ギョウシャ</t>
    </rPh>
    <rPh sb="26" eb="27">
      <t>トウ</t>
    </rPh>
    <rPh sb="28" eb="30">
      <t>ホウジン</t>
    </rPh>
    <rPh sb="31" eb="33">
      <t>バアイ</t>
    </rPh>
    <rPh sb="34" eb="37">
      <t>ダイヒョウシャ</t>
    </rPh>
    <rPh sb="38" eb="40">
      <t>ホンニン</t>
    </rPh>
    <rPh sb="41" eb="43">
      <t>ショメイ</t>
    </rPh>
    <phoneticPr fontId="3"/>
  </si>
  <si>
    <t>　　　記名押印がある場合はこの限りではありません。</t>
    <rPh sb="3" eb="5">
      <t>キメイ</t>
    </rPh>
    <rPh sb="5" eb="7">
      <t>オウイン</t>
    </rPh>
    <rPh sb="10" eb="12">
      <t>バアイ</t>
    </rPh>
    <rPh sb="15" eb="16">
      <t>カギ</t>
    </rPh>
    <phoneticPr fontId="3"/>
  </si>
  <si>
    <t>代理人証明書（委任状）</t>
    <rPh sb="0" eb="3">
      <t>ダイリニン</t>
    </rPh>
    <rPh sb="3" eb="6">
      <t>ショウメイショ</t>
    </rPh>
    <rPh sb="7" eb="10">
      <t>イニンジョウ</t>
    </rPh>
    <phoneticPr fontId="3"/>
  </si>
  <si>
    <r>
      <t>　上記の者は、</t>
    </r>
    <r>
      <rPr>
        <sz val="12"/>
        <color indexed="10"/>
        <rFont val="ＭＳ ゴシック"/>
        <family val="3"/>
        <charset val="128"/>
      </rPr>
      <t>（政党その他の政治団体名・代表者氏名）</t>
    </r>
    <rPh sb="1" eb="3">
      <t>ジョウキ</t>
    </rPh>
    <rPh sb="4" eb="5">
      <t>シャ</t>
    </rPh>
    <rPh sb="8" eb="10">
      <t>セイトウ</t>
    </rPh>
    <rPh sb="12" eb="13">
      <t>タ</t>
    </rPh>
    <rPh sb="14" eb="16">
      <t>セイジ</t>
    </rPh>
    <rPh sb="16" eb="19">
      <t>ダンタイメイ</t>
    </rPh>
    <rPh sb="20" eb="23">
      <t>ダイヒョウシャ</t>
    </rPh>
    <rPh sb="23" eb="25">
      <t>シメイ</t>
    </rPh>
    <phoneticPr fontId="3"/>
  </si>
  <si>
    <t>における届出等について、私に代わって届出等に関する事務を行うものであることを</t>
    <rPh sb="4" eb="5">
      <t>トド</t>
    </rPh>
    <rPh sb="5" eb="6">
      <t>デ</t>
    </rPh>
    <rPh sb="6" eb="7">
      <t>トウ</t>
    </rPh>
    <rPh sb="12" eb="13">
      <t>ワタシ</t>
    </rPh>
    <rPh sb="14" eb="15">
      <t>カ</t>
    </rPh>
    <rPh sb="18" eb="19">
      <t>トド</t>
    </rPh>
    <rPh sb="19" eb="20">
      <t>デ</t>
    </rPh>
    <rPh sb="20" eb="21">
      <t>トウ</t>
    </rPh>
    <rPh sb="22" eb="23">
      <t>カン</t>
    </rPh>
    <rPh sb="25" eb="27">
      <t>ジム</t>
    </rPh>
    <rPh sb="28" eb="29">
      <t>オコナ</t>
    </rPh>
    <phoneticPr fontId="3"/>
  </si>
  <si>
    <t>証明します。</t>
    <rPh sb="0" eb="2">
      <t>ショウメイ</t>
    </rPh>
    <phoneticPr fontId="3"/>
  </si>
  <si>
    <r>
      <t>　上記の者は、</t>
    </r>
    <r>
      <rPr>
        <sz val="12"/>
        <color indexed="10"/>
        <rFont val="ＭＳ ゴシック"/>
        <family val="3"/>
        <charset val="128"/>
      </rPr>
      <t>（候補者氏名）</t>
    </r>
    <rPh sb="1" eb="3">
      <t>ジョウキ</t>
    </rPh>
    <rPh sb="4" eb="5">
      <t>シャ</t>
    </rPh>
    <rPh sb="8" eb="11">
      <t>コウホシャ</t>
    </rPh>
    <rPh sb="11" eb="13">
      <t>シメイ</t>
    </rPh>
    <phoneticPr fontId="3"/>
  </si>
  <si>
    <t>参考様式1</t>
    <rPh sb="0" eb="2">
      <t>サンコウ</t>
    </rPh>
    <rPh sb="2" eb="4">
      <t>ヨウシキ</t>
    </rPh>
    <phoneticPr fontId="3"/>
  </si>
  <si>
    <t>参考様式2</t>
    <rPh sb="0" eb="2">
      <t>サンコウ</t>
    </rPh>
    <rPh sb="2" eb="4">
      <t>ヨウシキ</t>
    </rPh>
    <phoneticPr fontId="3"/>
  </si>
  <si>
    <t>様式１　衆議院小選挙区選出議員選挙候補者届出書（政党届出）記載上の注意</t>
    <rPh sb="4" eb="7">
      <t>シュウギイン</t>
    </rPh>
    <rPh sb="7" eb="11">
      <t>ショウセンキョク</t>
    </rPh>
    <rPh sb="11" eb="13">
      <t>センシュツ</t>
    </rPh>
    <rPh sb="13" eb="15">
      <t>ギイン</t>
    </rPh>
    <rPh sb="15" eb="17">
      <t>センキョ</t>
    </rPh>
    <rPh sb="17" eb="20">
      <t>コウホシャ</t>
    </rPh>
    <rPh sb="20" eb="23">
      <t>トドケデショ</t>
    </rPh>
    <rPh sb="24" eb="26">
      <t>セイトウ</t>
    </rPh>
    <rPh sb="26" eb="28">
      <t>トドケデ</t>
    </rPh>
    <phoneticPr fontId="3"/>
  </si>
  <si>
    <t>様式２　候補者届出要件該当確認書（１号該当）の記載上の注意</t>
    <rPh sb="4" eb="7">
      <t>コウホシャ</t>
    </rPh>
    <rPh sb="7" eb="9">
      <t>トドケデ</t>
    </rPh>
    <rPh sb="9" eb="11">
      <t>ヨウケン</t>
    </rPh>
    <rPh sb="11" eb="13">
      <t>ガイトウ</t>
    </rPh>
    <rPh sb="13" eb="16">
      <t>カクニンショ</t>
    </rPh>
    <rPh sb="18" eb="19">
      <t>ゴウ</t>
    </rPh>
    <rPh sb="19" eb="21">
      <t>ガイトウ</t>
    </rPh>
    <phoneticPr fontId="3"/>
  </si>
  <si>
    <t>３　「一のウェブサイト等のアドレス」欄には、選挙運動のために使用する文書図画を頒布す</t>
    <rPh sb="3" eb="4">
      <t>イチ</t>
    </rPh>
    <rPh sb="11" eb="12">
      <t>トウ</t>
    </rPh>
    <rPh sb="18" eb="19">
      <t>ラン</t>
    </rPh>
    <rPh sb="22" eb="24">
      <t>センキョ</t>
    </rPh>
    <rPh sb="24" eb="26">
      <t>ウンドウ</t>
    </rPh>
    <rPh sb="30" eb="32">
      <t>シヨウ</t>
    </rPh>
    <rPh sb="34" eb="36">
      <t>ブンショ</t>
    </rPh>
    <rPh sb="36" eb="38">
      <t>ズガ</t>
    </rPh>
    <rPh sb="39" eb="41">
      <t>ハンプ</t>
    </rPh>
    <phoneticPr fontId="3"/>
  </si>
  <si>
    <t>　るために利用する一のウェブサイト等のアドレスを記載することができます。</t>
    <rPh sb="5" eb="7">
      <t>リヨウ</t>
    </rPh>
    <rPh sb="9" eb="10">
      <t>イチ</t>
    </rPh>
    <rPh sb="17" eb="18">
      <t>トウ</t>
    </rPh>
    <rPh sb="24" eb="26">
      <t>キサイ</t>
    </rPh>
    <phoneticPr fontId="3"/>
  </si>
  <si>
    <t>４　同時に行われる衆議院比例代表選出議員の選挙における衆議院名簿登載者又は衆議員名簿</t>
    <rPh sb="2" eb="4">
      <t>ドウジ</t>
    </rPh>
    <rPh sb="5" eb="6">
      <t>オコナ</t>
    </rPh>
    <rPh sb="9" eb="12">
      <t>シュウギイン</t>
    </rPh>
    <rPh sb="12" eb="14">
      <t>ヒレイ</t>
    </rPh>
    <rPh sb="14" eb="16">
      <t>ダイヒョウ</t>
    </rPh>
    <rPh sb="16" eb="18">
      <t>センシュツ</t>
    </rPh>
    <rPh sb="18" eb="20">
      <t>ギイン</t>
    </rPh>
    <rPh sb="21" eb="23">
      <t>センキョ</t>
    </rPh>
    <rPh sb="27" eb="30">
      <t>シュウギイン</t>
    </rPh>
    <rPh sb="30" eb="32">
      <t>メイボ</t>
    </rPh>
    <rPh sb="32" eb="34">
      <t>トウサイ</t>
    </rPh>
    <rPh sb="34" eb="35">
      <t>シャ</t>
    </rPh>
    <rPh sb="35" eb="36">
      <t>マタ</t>
    </rPh>
    <rPh sb="37" eb="38">
      <t>シュウ</t>
    </rPh>
    <rPh sb="38" eb="40">
      <t>ギイン</t>
    </rPh>
    <rPh sb="40" eb="42">
      <t>メイボ</t>
    </rPh>
    <phoneticPr fontId="3"/>
  </si>
  <si>
    <t>　登載者としようとする者である場合には、「同時に行われる衆議院比例代表選出議員の選挙</t>
    <rPh sb="1" eb="3">
      <t>トウサイ</t>
    </rPh>
    <rPh sb="3" eb="4">
      <t>シャ</t>
    </rPh>
    <rPh sb="11" eb="12">
      <t>シャ</t>
    </rPh>
    <rPh sb="15" eb="17">
      <t>バアイ</t>
    </rPh>
    <rPh sb="21" eb="23">
      <t>ドウジ</t>
    </rPh>
    <rPh sb="24" eb="25">
      <t>オコナ</t>
    </rPh>
    <rPh sb="28" eb="31">
      <t>シュウギイン</t>
    </rPh>
    <rPh sb="31" eb="33">
      <t>ヒレイ</t>
    </rPh>
    <rPh sb="33" eb="35">
      <t>ダイヒョウ</t>
    </rPh>
    <rPh sb="35" eb="37">
      <t>センシュツ</t>
    </rPh>
    <rPh sb="37" eb="39">
      <t>ギイン</t>
    </rPh>
    <rPh sb="40" eb="42">
      <t>センキョ</t>
    </rPh>
    <phoneticPr fontId="3"/>
  </si>
  <si>
    <t>　における衆議院名簿登載者又は衆議院名簿登載者としようとする者」欄に、「該当」と記載</t>
    <rPh sb="5" eb="8">
      <t>シュウギイン</t>
    </rPh>
    <rPh sb="8" eb="10">
      <t>メイボ</t>
    </rPh>
    <rPh sb="10" eb="12">
      <t>トウサイ</t>
    </rPh>
    <rPh sb="12" eb="13">
      <t>シャ</t>
    </rPh>
    <rPh sb="13" eb="14">
      <t>マタ</t>
    </rPh>
    <rPh sb="15" eb="18">
      <t>シュウギイン</t>
    </rPh>
    <rPh sb="18" eb="20">
      <t>メイボ</t>
    </rPh>
    <rPh sb="20" eb="22">
      <t>トウサイ</t>
    </rPh>
    <rPh sb="22" eb="23">
      <t>シャ</t>
    </rPh>
    <rPh sb="30" eb="31">
      <t>シャ</t>
    </rPh>
    <rPh sb="32" eb="33">
      <t>ラン</t>
    </rPh>
    <rPh sb="36" eb="38">
      <t>ガイトウ</t>
    </rPh>
    <rPh sb="40" eb="42">
      <t>キサイ</t>
    </rPh>
    <phoneticPr fontId="3"/>
  </si>
  <si>
    <t>　しなければなりません。</t>
    <phoneticPr fontId="3"/>
  </si>
  <si>
    <t>５　公職選挙法第８６条第５項ただし書の規定により同項第１号又は令第８８条第３項第２号</t>
    <rPh sb="17" eb="18">
      <t>ガ</t>
    </rPh>
    <rPh sb="19" eb="21">
      <t>キテイ</t>
    </rPh>
    <rPh sb="24" eb="25">
      <t>ドウ</t>
    </rPh>
    <rPh sb="25" eb="26">
      <t>コウ</t>
    </rPh>
    <rPh sb="26" eb="27">
      <t>ダイ</t>
    </rPh>
    <rPh sb="28" eb="29">
      <t>ゴウ</t>
    </rPh>
    <rPh sb="29" eb="30">
      <t>マタ</t>
    </rPh>
    <rPh sb="31" eb="32">
      <t>レイ</t>
    </rPh>
    <rPh sb="32" eb="33">
      <t>ダイ</t>
    </rPh>
    <rPh sb="35" eb="36">
      <t>ジョウ</t>
    </rPh>
    <rPh sb="36" eb="37">
      <t>ダイ</t>
    </rPh>
    <rPh sb="38" eb="39">
      <t>コウ</t>
    </rPh>
    <rPh sb="39" eb="40">
      <t>ダイ</t>
    </rPh>
    <rPh sb="41" eb="42">
      <t>ゴウ</t>
    </rPh>
    <phoneticPr fontId="3"/>
  </si>
  <si>
    <t>　に規定する文書の添付を省略する場合には、「添付書類」欄の「備考」欄にその旨を記載し</t>
    <rPh sb="12" eb="14">
      <t>ショウリャク</t>
    </rPh>
    <rPh sb="16" eb="18">
      <t>バアイ</t>
    </rPh>
    <rPh sb="22" eb="24">
      <t>テンプ</t>
    </rPh>
    <rPh sb="24" eb="26">
      <t>ショルイ</t>
    </rPh>
    <rPh sb="27" eb="28">
      <t>ラン</t>
    </rPh>
    <rPh sb="30" eb="32">
      <t>ビコウ</t>
    </rPh>
    <rPh sb="33" eb="34">
      <t>ラン</t>
    </rPh>
    <rPh sb="37" eb="38">
      <t>ムネ</t>
    </rPh>
    <rPh sb="39" eb="41">
      <t>キサイ</t>
    </rPh>
    <phoneticPr fontId="3"/>
  </si>
  <si>
    <t>　なければなりません。</t>
    <phoneticPr fontId="3"/>
  </si>
  <si>
    <t>６　政党その他の政治団体の代表者本人が届け出る場合には、本人確認書類の提示又は提出を、</t>
    <rPh sb="2" eb="4">
      <t>セイトウ</t>
    </rPh>
    <rPh sb="6" eb="7">
      <t>タ</t>
    </rPh>
    <rPh sb="8" eb="10">
      <t>セイジ</t>
    </rPh>
    <rPh sb="10" eb="12">
      <t>ダンタイ</t>
    </rPh>
    <rPh sb="13" eb="16">
      <t>ダイヒョウシャ</t>
    </rPh>
    <rPh sb="16" eb="18">
      <t>ホンニン</t>
    </rPh>
    <rPh sb="19" eb="20">
      <t>トド</t>
    </rPh>
    <rPh sb="21" eb="22">
      <t>デ</t>
    </rPh>
    <rPh sb="23" eb="25">
      <t>バアイ</t>
    </rPh>
    <rPh sb="28" eb="30">
      <t>ホンニン</t>
    </rPh>
    <rPh sb="30" eb="32">
      <t>カクニン</t>
    </rPh>
    <rPh sb="32" eb="34">
      <t>ショルイ</t>
    </rPh>
    <rPh sb="35" eb="37">
      <t>テイジ</t>
    </rPh>
    <rPh sb="37" eb="38">
      <t>マタ</t>
    </rPh>
    <rPh sb="39" eb="41">
      <t>テイシュツ</t>
    </rPh>
    <phoneticPr fontId="3"/>
  </si>
  <si>
    <t>　代理人が届け出る場合には、委任状の提示又は提出及び当該代理人の本人確認書類の提示や</t>
    <rPh sb="1" eb="4">
      <t>ダイリニン</t>
    </rPh>
    <rPh sb="5" eb="6">
      <t>トド</t>
    </rPh>
    <rPh sb="7" eb="8">
      <t>デ</t>
    </rPh>
    <rPh sb="9" eb="11">
      <t>バアイ</t>
    </rPh>
    <rPh sb="14" eb="17">
      <t>イニンジョウ</t>
    </rPh>
    <rPh sb="18" eb="20">
      <t>テイジ</t>
    </rPh>
    <rPh sb="20" eb="21">
      <t>マタ</t>
    </rPh>
    <rPh sb="22" eb="24">
      <t>テイシュツ</t>
    </rPh>
    <rPh sb="24" eb="25">
      <t>オヨ</t>
    </rPh>
    <rPh sb="26" eb="28">
      <t>トウガイ</t>
    </rPh>
    <rPh sb="28" eb="31">
      <t>ダイリニン</t>
    </rPh>
    <rPh sb="32" eb="34">
      <t>ホンニン</t>
    </rPh>
    <rPh sb="34" eb="36">
      <t>カクニン</t>
    </rPh>
    <rPh sb="36" eb="38">
      <t>ショルイ</t>
    </rPh>
    <rPh sb="39" eb="41">
      <t>テイジ</t>
    </rPh>
    <phoneticPr fontId="3"/>
  </si>
  <si>
    <t>　提出を行ってください。ただし、政党その他の政治団体の代表者本人の署名や記名押印があ</t>
    <rPh sb="1" eb="3">
      <t>テイシュツ</t>
    </rPh>
    <rPh sb="4" eb="5">
      <t>オコナ</t>
    </rPh>
    <rPh sb="16" eb="18">
      <t>セイトウ</t>
    </rPh>
    <rPh sb="20" eb="21">
      <t>タ</t>
    </rPh>
    <rPh sb="22" eb="24">
      <t>セイジ</t>
    </rPh>
    <rPh sb="24" eb="26">
      <t>ダンタイ</t>
    </rPh>
    <rPh sb="27" eb="30">
      <t>ダイヒョウシャ</t>
    </rPh>
    <rPh sb="30" eb="32">
      <t>ホンニン</t>
    </rPh>
    <rPh sb="33" eb="35">
      <t>ショメイ</t>
    </rPh>
    <rPh sb="36" eb="38">
      <t>キメイ</t>
    </rPh>
    <rPh sb="38" eb="40">
      <t>オウイン</t>
    </rPh>
    <phoneticPr fontId="3"/>
  </si>
  <si>
    <t>　る場合はこの限りではありません。</t>
    <rPh sb="2" eb="4">
      <t>バアイ</t>
    </rPh>
    <rPh sb="7" eb="8">
      <t>カギ</t>
    </rPh>
    <phoneticPr fontId="3"/>
  </si>
  <si>
    <t>　　　　年　　　月　　　日執行の　　　　　　　　　　　　　　　　　　　選挙における本政</t>
    <rPh sb="4" eb="5">
      <t>ネン</t>
    </rPh>
    <rPh sb="8" eb="9">
      <t>ツキ</t>
    </rPh>
    <rPh sb="12" eb="13">
      <t>ニチ</t>
    </rPh>
    <rPh sb="13" eb="15">
      <t>シッコウ</t>
    </rPh>
    <rPh sb="35" eb="37">
      <t>センキョ</t>
    </rPh>
    <rPh sb="41" eb="42">
      <t>ホン</t>
    </rPh>
    <rPh sb="42" eb="43">
      <t>セイ</t>
    </rPh>
    <phoneticPr fontId="3"/>
  </si>
  <si>
    <t>様式５　候補者届出要件該当確認書（２号該当）の記載上の注意</t>
    <rPh sb="4" eb="7">
      <t>コウホシャ</t>
    </rPh>
    <rPh sb="7" eb="9">
      <t>トドケデ</t>
    </rPh>
    <rPh sb="9" eb="11">
      <t>ヨウケン</t>
    </rPh>
    <rPh sb="11" eb="13">
      <t>ガイトウ</t>
    </rPh>
    <rPh sb="13" eb="16">
      <t>カクニンショ</t>
    </rPh>
    <rPh sb="18" eb="19">
      <t>ゴウ</t>
    </rPh>
    <rPh sb="19" eb="21">
      <t>ガイトウ</t>
    </rPh>
    <phoneticPr fontId="3"/>
  </si>
  <si>
    <t>（注）　この申請書を提出するときは、併せて当該呼称が戸籍簿に記載された氏名に代わるもの</t>
    <phoneticPr fontId="3"/>
  </si>
  <si>
    <t xml:space="preserve">      として広く通用していることを証するに足りる資料を提示しなければなりません。</t>
    <phoneticPr fontId="3"/>
  </si>
  <si>
    <t>（備考）候補者本人が届け出る場合には、本人確認書類の提示又は提出を、代理人が届け出</t>
    <rPh sb="1" eb="3">
      <t>ビコウ</t>
    </rPh>
    <rPh sb="4" eb="7">
      <t>コウホシャ</t>
    </rPh>
    <rPh sb="7" eb="9">
      <t>ホンニン</t>
    </rPh>
    <rPh sb="10" eb="11">
      <t>トド</t>
    </rPh>
    <rPh sb="12" eb="13">
      <t>デ</t>
    </rPh>
    <rPh sb="14" eb="16">
      <t>バアイ</t>
    </rPh>
    <rPh sb="19" eb="21">
      <t>ホンニン</t>
    </rPh>
    <rPh sb="21" eb="23">
      <t>カクニン</t>
    </rPh>
    <rPh sb="23" eb="25">
      <t>ショルイ</t>
    </rPh>
    <rPh sb="26" eb="28">
      <t>テイジ</t>
    </rPh>
    <rPh sb="28" eb="29">
      <t>マタ</t>
    </rPh>
    <rPh sb="30" eb="32">
      <t>テイシュツ</t>
    </rPh>
    <rPh sb="34" eb="37">
      <t>ダイリニン</t>
    </rPh>
    <rPh sb="38" eb="39">
      <t>トド</t>
    </rPh>
    <rPh sb="40" eb="41">
      <t>デ</t>
    </rPh>
    <phoneticPr fontId="3"/>
  </si>
  <si>
    <t>　　る場合には、委任状の提示又は提出及び当該代理人の本人確認書類の提示又は提出を行</t>
    <rPh sb="3" eb="5">
      <t>バアイ</t>
    </rPh>
    <rPh sb="8" eb="11">
      <t>イニンジョウ</t>
    </rPh>
    <rPh sb="12" eb="14">
      <t>テイジ</t>
    </rPh>
    <rPh sb="14" eb="15">
      <t>マタ</t>
    </rPh>
    <rPh sb="16" eb="18">
      <t>テイシュツ</t>
    </rPh>
    <rPh sb="18" eb="19">
      <t>オヨ</t>
    </rPh>
    <rPh sb="20" eb="22">
      <t>トウガイ</t>
    </rPh>
    <rPh sb="22" eb="25">
      <t>ダイリニン</t>
    </rPh>
    <rPh sb="26" eb="28">
      <t>ホンニン</t>
    </rPh>
    <rPh sb="28" eb="30">
      <t>カクニン</t>
    </rPh>
    <rPh sb="30" eb="32">
      <t>ショルイ</t>
    </rPh>
    <rPh sb="33" eb="35">
      <t>テイジ</t>
    </rPh>
    <rPh sb="35" eb="36">
      <t>マタ</t>
    </rPh>
    <rPh sb="37" eb="39">
      <t>テイシュツ</t>
    </rPh>
    <rPh sb="40" eb="41">
      <t>オコナ</t>
    </rPh>
    <phoneticPr fontId="3"/>
  </si>
  <si>
    <t>　　ってください。ただし、候補者本人の署名や記名押印がある場合はこの限りではありま</t>
    <rPh sb="13" eb="16">
      <t>コウホシャ</t>
    </rPh>
    <rPh sb="16" eb="18">
      <t>ホンニン</t>
    </rPh>
    <rPh sb="19" eb="21">
      <t>ショメイ</t>
    </rPh>
    <rPh sb="22" eb="24">
      <t>キメイ</t>
    </rPh>
    <rPh sb="24" eb="26">
      <t>オウイン</t>
    </rPh>
    <rPh sb="29" eb="31">
      <t>バアイ</t>
    </rPh>
    <rPh sb="34" eb="35">
      <t>カギ</t>
    </rPh>
    <phoneticPr fontId="3"/>
  </si>
  <si>
    <t>　　せん。</t>
    <phoneticPr fontId="3"/>
  </si>
  <si>
    <t>（備考）候補者届出政党の代表者本人が届け出る場合には、本人確認書類の提示又は提出を、</t>
    <rPh sb="1" eb="3">
      <t>ビコウ</t>
    </rPh>
    <rPh sb="4" eb="7">
      <t>コウホシャ</t>
    </rPh>
    <rPh sb="7" eb="8">
      <t>トド</t>
    </rPh>
    <rPh sb="8" eb="9">
      <t>デ</t>
    </rPh>
    <rPh sb="9" eb="11">
      <t>セイトウ</t>
    </rPh>
    <rPh sb="12" eb="15">
      <t>ダイヒョウシャ</t>
    </rPh>
    <rPh sb="15" eb="17">
      <t>ホンニン</t>
    </rPh>
    <rPh sb="18" eb="19">
      <t>トド</t>
    </rPh>
    <rPh sb="20" eb="21">
      <t>デ</t>
    </rPh>
    <rPh sb="22" eb="24">
      <t>バアイ</t>
    </rPh>
    <rPh sb="27" eb="29">
      <t>ホンニン</t>
    </rPh>
    <rPh sb="29" eb="31">
      <t>カクニン</t>
    </rPh>
    <rPh sb="31" eb="33">
      <t>ショルイ</t>
    </rPh>
    <rPh sb="34" eb="36">
      <t>テイジ</t>
    </rPh>
    <rPh sb="36" eb="37">
      <t>マタ</t>
    </rPh>
    <rPh sb="38" eb="40">
      <t>テイシュツ</t>
    </rPh>
    <phoneticPr fontId="3"/>
  </si>
  <si>
    <t>　　代理人が届け出る場合には、委任状の提示又は提出及び当該代理人の本人確認書類の提</t>
    <rPh sb="2" eb="5">
      <t>ダイリニン</t>
    </rPh>
    <rPh sb="6" eb="7">
      <t>トド</t>
    </rPh>
    <rPh sb="8" eb="9">
      <t>デ</t>
    </rPh>
    <rPh sb="10" eb="12">
      <t>バアイ</t>
    </rPh>
    <rPh sb="15" eb="18">
      <t>イニンジョウ</t>
    </rPh>
    <rPh sb="19" eb="21">
      <t>テイジ</t>
    </rPh>
    <rPh sb="21" eb="22">
      <t>マタ</t>
    </rPh>
    <rPh sb="23" eb="25">
      <t>テイシュツ</t>
    </rPh>
    <rPh sb="25" eb="26">
      <t>オヨ</t>
    </rPh>
    <rPh sb="27" eb="29">
      <t>トウガイ</t>
    </rPh>
    <rPh sb="29" eb="32">
      <t>ダイリニン</t>
    </rPh>
    <rPh sb="33" eb="35">
      <t>ホンニン</t>
    </rPh>
    <rPh sb="35" eb="37">
      <t>カクニン</t>
    </rPh>
    <rPh sb="37" eb="39">
      <t>ショルイ</t>
    </rPh>
    <rPh sb="40" eb="41">
      <t>テイ</t>
    </rPh>
    <phoneticPr fontId="3"/>
  </si>
  <si>
    <t>　　示又は提出を行ってください。ただし、候補者届出政党の代表者本人の署名や記名押印</t>
    <rPh sb="2" eb="3">
      <t>ジ</t>
    </rPh>
    <rPh sb="3" eb="4">
      <t>マタ</t>
    </rPh>
    <rPh sb="5" eb="7">
      <t>テイシュツ</t>
    </rPh>
    <rPh sb="8" eb="9">
      <t>オコナ</t>
    </rPh>
    <rPh sb="20" eb="23">
      <t>コウホシャ</t>
    </rPh>
    <rPh sb="23" eb="24">
      <t>トド</t>
    </rPh>
    <rPh sb="24" eb="25">
      <t>デ</t>
    </rPh>
    <rPh sb="25" eb="27">
      <t>セイトウ</t>
    </rPh>
    <rPh sb="28" eb="31">
      <t>ダイヒョウシャ</t>
    </rPh>
    <rPh sb="31" eb="33">
      <t>ホンニン</t>
    </rPh>
    <rPh sb="34" eb="36">
      <t>ショメイ</t>
    </rPh>
    <rPh sb="37" eb="39">
      <t>キメイ</t>
    </rPh>
    <rPh sb="39" eb="41">
      <t>オウイン</t>
    </rPh>
    <phoneticPr fontId="3"/>
  </si>
  <si>
    <t>　　がある場合はこの限りではありません。</t>
    <rPh sb="5" eb="7">
      <t>バアイ</t>
    </rPh>
    <rPh sb="10" eb="11">
      <t>カギ</t>
    </rPh>
    <phoneticPr fontId="3"/>
  </si>
  <si>
    <t>１　候補者届出政党が出納責任者を選任した場合の選任者氏名、住所及び電話の記載につい</t>
    <rPh sb="2" eb="5">
      <t>コウホシャ</t>
    </rPh>
    <rPh sb="5" eb="6">
      <t>トド</t>
    </rPh>
    <rPh sb="6" eb="7">
      <t>デ</t>
    </rPh>
    <rPh sb="7" eb="9">
      <t>セイトウ</t>
    </rPh>
    <rPh sb="10" eb="12">
      <t>スイトウ</t>
    </rPh>
    <rPh sb="12" eb="15">
      <t>セキニンシャ</t>
    </rPh>
    <rPh sb="16" eb="18">
      <t>センニン</t>
    </rPh>
    <rPh sb="20" eb="22">
      <t>バアイ</t>
    </rPh>
    <rPh sb="23" eb="26">
      <t>センニンシャ</t>
    </rPh>
    <rPh sb="26" eb="28">
      <t>シメイ</t>
    </rPh>
    <rPh sb="29" eb="31">
      <t>ジュウショ</t>
    </rPh>
    <rPh sb="31" eb="32">
      <t>オヨ</t>
    </rPh>
    <rPh sb="33" eb="35">
      <t>デンワ</t>
    </rPh>
    <rPh sb="36" eb="38">
      <t>キサイ</t>
    </rPh>
    <phoneticPr fontId="3"/>
  </si>
  <si>
    <t>　ては、当該候補者届出政党の名称、代表者の氏名、所在地及び電話番号を記載してくださ</t>
    <rPh sb="4" eb="6">
      <t>トウガイ</t>
    </rPh>
    <rPh sb="6" eb="9">
      <t>コウホシャ</t>
    </rPh>
    <rPh sb="9" eb="10">
      <t>トド</t>
    </rPh>
    <rPh sb="10" eb="11">
      <t>デ</t>
    </rPh>
    <rPh sb="11" eb="13">
      <t>セイトウ</t>
    </rPh>
    <rPh sb="14" eb="16">
      <t>メイショウ</t>
    </rPh>
    <rPh sb="17" eb="20">
      <t>ダイヒョウシャ</t>
    </rPh>
    <rPh sb="21" eb="23">
      <t>シメイ</t>
    </rPh>
    <rPh sb="24" eb="27">
      <t>ショザイチ</t>
    </rPh>
    <rPh sb="27" eb="28">
      <t>オヨ</t>
    </rPh>
    <rPh sb="29" eb="31">
      <t>デンワ</t>
    </rPh>
    <rPh sb="31" eb="33">
      <t>バンゴウ</t>
    </rPh>
    <rPh sb="34" eb="36">
      <t>キサイ</t>
    </rPh>
    <phoneticPr fontId="3"/>
  </si>
  <si>
    <t>　い。また、候補者の承諾書を添付してください。</t>
    <rPh sb="6" eb="9">
      <t>コウホシャ</t>
    </rPh>
    <rPh sb="10" eb="13">
      <t>ショウダクショ</t>
    </rPh>
    <rPh sb="14" eb="16">
      <t>テンプ</t>
    </rPh>
    <phoneticPr fontId="3"/>
  </si>
  <si>
    <t>２　選任した者本人が届け出る場合には、本人確認書類の提示又は提出を、代理人が届け出</t>
    <rPh sb="2" eb="4">
      <t>センニン</t>
    </rPh>
    <rPh sb="6" eb="7">
      <t>シャ</t>
    </rPh>
    <rPh sb="7" eb="9">
      <t>ホンニン</t>
    </rPh>
    <rPh sb="10" eb="11">
      <t>トド</t>
    </rPh>
    <rPh sb="12" eb="13">
      <t>デ</t>
    </rPh>
    <rPh sb="14" eb="16">
      <t>バアイ</t>
    </rPh>
    <rPh sb="19" eb="21">
      <t>ホンニン</t>
    </rPh>
    <rPh sb="21" eb="23">
      <t>カクニン</t>
    </rPh>
    <rPh sb="23" eb="25">
      <t>ショルイ</t>
    </rPh>
    <rPh sb="26" eb="28">
      <t>テイジ</t>
    </rPh>
    <rPh sb="28" eb="29">
      <t>マタ</t>
    </rPh>
    <rPh sb="30" eb="32">
      <t>テイシュツ</t>
    </rPh>
    <rPh sb="34" eb="37">
      <t>ダイリニン</t>
    </rPh>
    <rPh sb="38" eb="39">
      <t>トド</t>
    </rPh>
    <rPh sb="40" eb="41">
      <t>デ</t>
    </rPh>
    <phoneticPr fontId="3"/>
  </si>
  <si>
    <t>　る場合には、委任状の提示又は提出及び当該代理人の本人確認書類の提示又は提出を行っ</t>
    <rPh sb="2" eb="4">
      <t>バアイ</t>
    </rPh>
    <rPh sb="7" eb="10">
      <t>イニンジョウ</t>
    </rPh>
    <rPh sb="11" eb="13">
      <t>テイジ</t>
    </rPh>
    <rPh sb="13" eb="14">
      <t>マタ</t>
    </rPh>
    <rPh sb="15" eb="17">
      <t>テイシュツ</t>
    </rPh>
    <rPh sb="17" eb="18">
      <t>オヨ</t>
    </rPh>
    <rPh sb="19" eb="21">
      <t>トウガイ</t>
    </rPh>
    <rPh sb="21" eb="24">
      <t>ダイリニン</t>
    </rPh>
    <rPh sb="25" eb="27">
      <t>ホンニン</t>
    </rPh>
    <rPh sb="27" eb="29">
      <t>カクニン</t>
    </rPh>
    <rPh sb="29" eb="31">
      <t>ショルイ</t>
    </rPh>
    <rPh sb="32" eb="34">
      <t>テイジ</t>
    </rPh>
    <rPh sb="34" eb="35">
      <t>マタ</t>
    </rPh>
    <rPh sb="36" eb="38">
      <t>テイシュツ</t>
    </rPh>
    <rPh sb="39" eb="40">
      <t>オコナ</t>
    </rPh>
    <phoneticPr fontId="3"/>
  </si>
  <si>
    <t>　てください。ただし、選任した者本人の署名や記名押印がある場合はこの限りではありま</t>
    <rPh sb="11" eb="13">
      <t>センニン</t>
    </rPh>
    <rPh sb="15" eb="16">
      <t>シャ</t>
    </rPh>
    <rPh sb="16" eb="18">
      <t>ホンニン</t>
    </rPh>
    <rPh sb="19" eb="21">
      <t>ショメイ</t>
    </rPh>
    <rPh sb="22" eb="24">
      <t>キメイ</t>
    </rPh>
    <rPh sb="24" eb="26">
      <t>オウイン</t>
    </rPh>
    <rPh sb="29" eb="31">
      <t>バアイ</t>
    </rPh>
    <rPh sb="34" eb="35">
      <t>カギ</t>
    </rPh>
    <phoneticPr fontId="3"/>
  </si>
  <si>
    <t>　せん。</t>
    <phoneticPr fontId="3"/>
  </si>
  <si>
    <t>（備考）候補者氏名は記名押印又は署名とし、署名は必ず候補者本人が自署してください。</t>
    <rPh sb="1" eb="3">
      <t>ビコウ</t>
    </rPh>
    <rPh sb="4" eb="7">
      <t>コウホシャ</t>
    </rPh>
    <rPh sb="7" eb="9">
      <t>シメイ</t>
    </rPh>
    <rPh sb="10" eb="12">
      <t>キメイ</t>
    </rPh>
    <rPh sb="12" eb="14">
      <t>オウイン</t>
    </rPh>
    <rPh sb="14" eb="15">
      <t>マタ</t>
    </rPh>
    <rPh sb="16" eb="18">
      <t>ショメイ</t>
    </rPh>
    <rPh sb="21" eb="23">
      <t>ショメイ</t>
    </rPh>
    <rPh sb="24" eb="25">
      <t>カナラ</t>
    </rPh>
    <rPh sb="26" eb="29">
      <t>コウホシャ</t>
    </rPh>
    <rPh sb="29" eb="31">
      <t>ホンニン</t>
    </rPh>
    <rPh sb="32" eb="34">
      <t>ジショ</t>
    </rPh>
    <phoneticPr fontId="3"/>
  </si>
  <si>
    <t>（備考）候補者本人が申請する場合には、本人確認書類の提示又は提出を、代理人が申請す</t>
    <rPh sb="1" eb="3">
      <t>ビコウ</t>
    </rPh>
    <rPh sb="4" eb="7">
      <t>コウホシャ</t>
    </rPh>
    <rPh sb="7" eb="9">
      <t>ホンニン</t>
    </rPh>
    <rPh sb="10" eb="12">
      <t>シンセイ</t>
    </rPh>
    <rPh sb="14" eb="16">
      <t>バアイ</t>
    </rPh>
    <rPh sb="19" eb="21">
      <t>ホンニン</t>
    </rPh>
    <rPh sb="21" eb="23">
      <t>カクニン</t>
    </rPh>
    <rPh sb="23" eb="25">
      <t>ショルイ</t>
    </rPh>
    <rPh sb="26" eb="28">
      <t>テイジ</t>
    </rPh>
    <rPh sb="28" eb="29">
      <t>マタ</t>
    </rPh>
    <rPh sb="30" eb="32">
      <t>テイシュツ</t>
    </rPh>
    <rPh sb="34" eb="37">
      <t>ダイリニン</t>
    </rPh>
    <rPh sb="38" eb="40">
      <t>シンセイ</t>
    </rPh>
    <phoneticPr fontId="3"/>
  </si>
  <si>
    <t>添えて申請します。</t>
    <rPh sb="0" eb="1">
      <t>ソ</t>
    </rPh>
    <phoneticPr fontId="3"/>
  </si>
  <si>
    <t>（備考）候補者本人が申請する場合には、本人確認書類の提示又は提出を、代理人が申請する場合</t>
    <rPh sb="1" eb="3">
      <t>ビコウ</t>
    </rPh>
    <rPh sb="4" eb="7">
      <t>コウホシャ</t>
    </rPh>
    <rPh sb="7" eb="9">
      <t>ホンニン</t>
    </rPh>
    <rPh sb="10" eb="12">
      <t>シンセイ</t>
    </rPh>
    <rPh sb="14" eb="16">
      <t>バアイ</t>
    </rPh>
    <rPh sb="19" eb="21">
      <t>ホンニン</t>
    </rPh>
    <rPh sb="21" eb="23">
      <t>カクニン</t>
    </rPh>
    <rPh sb="23" eb="25">
      <t>ショルイ</t>
    </rPh>
    <rPh sb="26" eb="28">
      <t>テイジ</t>
    </rPh>
    <rPh sb="28" eb="29">
      <t>マタ</t>
    </rPh>
    <rPh sb="30" eb="32">
      <t>テイシュツ</t>
    </rPh>
    <rPh sb="34" eb="37">
      <t>ダイリニン</t>
    </rPh>
    <rPh sb="38" eb="40">
      <t>シンセイ</t>
    </rPh>
    <rPh sb="42" eb="44">
      <t>バアイ</t>
    </rPh>
    <phoneticPr fontId="3"/>
  </si>
  <si>
    <t>　　には、委任状の提示又は提出及び当該代理人の本人確認書類の提示又は提出を行ってください。</t>
    <rPh sb="5" eb="8">
      <t>イニンジョウ</t>
    </rPh>
    <rPh sb="9" eb="11">
      <t>テイジ</t>
    </rPh>
    <rPh sb="11" eb="12">
      <t>マタ</t>
    </rPh>
    <rPh sb="13" eb="15">
      <t>テイシュツ</t>
    </rPh>
    <rPh sb="15" eb="16">
      <t>オヨ</t>
    </rPh>
    <rPh sb="17" eb="19">
      <t>トウガイ</t>
    </rPh>
    <rPh sb="19" eb="22">
      <t>ダイリニン</t>
    </rPh>
    <rPh sb="23" eb="25">
      <t>ホンニン</t>
    </rPh>
    <rPh sb="25" eb="27">
      <t>カクニン</t>
    </rPh>
    <rPh sb="27" eb="29">
      <t>ショルイ</t>
    </rPh>
    <rPh sb="30" eb="32">
      <t>テイジ</t>
    </rPh>
    <rPh sb="32" eb="33">
      <t>マタ</t>
    </rPh>
    <rPh sb="34" eb="36">
      <t>テイシュツ</t>
    </rPh>
    <rPh sb="37" eb="38">
      <t>オコナ</t>
    </rPh>
    <phoneticPr fontId="3"/>
  </si>
  <si>
    <t>　　ただし、候補者本人の署名や記名押印がある場合はこの限りではありません。</t>
    <rPh sb="6" eb="9">
      <t>コウホシャ</t>
    </rPh>
    <rPh sb="9" eb="11">
      <t>ホンニン</t>
    </rPh>
    <rPh sb="12" eb="14">
      <t>ショメイ</t>
    </rPh>
    <rPh sb="15" eb="17">
      <t>キメイ</t>
    </rPh>
    <rPh sb="17" eb="19">
      <t>オウイン</t>
    </rPh>
    <rPh sb="22" eb="24">
      <t>バアイ</t>
    </rPh>
    <rPh sb="27" eb="28">
      <t>カギ</t>
    </rPh>
    <phoneticPr fontId="3"/>
  </si>
  <si>
    <t>（備考）候補者本人が届け出る場合には、本人確認書類の提示又は提出を、代理人が届け</t>
    <rPh sb="1" eb="3">
      <t>ビコウ</t>
    </rPh>
    <rPh sb="4" eb="7">
      <t>コウホシャ</t>
    </rPh>
    <rPh sb="7" eb="9">
      <t>ホンニン</t>
    </rPh>
    <rPh sb="10" eb="11">
      <t>トド</t>
    </rPh>
    <rPh sb="12" eb="13">
      <t>デ</t>
    </rPh>
    <rPh sb="14" eb="16">
      <t>バアイ</t>
    </rPh>
    <rPh sb="19" eb="21">
      <t>ホンニン</t>
    </rPh>
    <rPh sb="21" eb="23">
      <t>カクニン</t>
    </rPh>
    <rPh sb="23" eb="25">
      <t>ショルイ</t>
    </rPh>
    <rPh sb="26" eb="28">
      <t>テイジ</t>
    </rPh>
    <rPh sb="28" eb="29">
      <t>マタ</t>
    </rPh>
    <rPh sb="30" eb="32">
      <t>テイシュツ</t>
    </rPh>
    <rPh sb="34" eb="37">
      <t>ダイリニン</t>
    </rPh>
    <rPh sb="38" eb="39">
      <t>トド</t>
    </rPh>
    <phoneticPr fontId="3"/>
  </si>
  <si>
    <t>　　出る場合には、委任状の提示又は提出及び当該代理人の本人確認書類の提示又は提出</t>
    <rPh sb="2" eb="3">
      <t>デ</t>
    </rPh>
    <rPh sb="4" eb="6">
      <t>バアイ</t>
    </rPh>
    <rPh sb="9" eb="12">
      <t>イニンジョウ</t>
    </rPh>
    <rPh sb="13" eb="15">
      <t>テイジ</t>
    </rPh>
    <rPh sb="15" eb="16">
      <t>マタ</t>
    </rPh>
    <rPh sb="17" eb="19">
      <t>テイシュツ</t>
    </rPh>
    <rPh sb="19" eb="20">
      <t>オヨ</t>
    </rPh>
    <rPh sb="21" eb="23">
      <t>トウガイ</t>
    </rPh>
    <rPh sb="23" eb="26">
      <t>ダイリニン</t>
    </rPh>
    <rPh sb="27" eb="29">
      <t>ホンニン</t>
    </rPh>
    <rPh sb="29" eb="31">
      <t>カクニン</t>
    </rPh>
    <rPh sb="31" eb="33">
      <t>ショルイ</t>
    </rPh>
    <rPh sb="34" eb="36">
      <t>テイジ</t>
    </rPh>
    <rPh sb="36" eb="37">
      <t>マタ</t>
    </rPh>
    <rPh sb="38" eb="40">
      <t>テイシュツ</t>
    </rPh>
    <phoneticPr fontId="3"/>
  </si>
  <si>
    <t>（備考）候補者本人が申し出る場合には、本人確認書類の提示又は提出を、代理人が申し</t>
    <rPh sb="1" eb="3">
      <t>ビコウ</t>
    </rPh>
    <rPh sb="4" eb="7">
      <t>コウホシャ</t>
    </rPh>
    <rPh sb="7" eb="9">
      <t>ホンニン</t>
    </rPh>
    <rPh sb="10" eb="11">
      <t>モウ</t>
    </rPh>
    <rPh sb="12" eb="13">
      <t>デ</t>
    </rPh>
    <rPh sb="14" eb="16">
      <t>バアイ</t>
    </rPh>
    <rPh sb="19" eb="21">
      <t>ホンニン</t>
    </rPh>
    <rPh sb="21" eb="23">
      <t>カクニン</t>
    </rPh>
    <rPh sb="23" eb="25">
      <t>ショルイ</t>
    </rPh>
    <rPh sb="26" eb="28">
      <t>テイジ</t>
    </rPh>
    <rPh sb="28" eb="29">
      <t>マタ</t>
    </rPh>
    <rPh sb="30" eb="32">
      <t>テイシュツ</t>
    </rPh>
    <rPh sb="34" eb="37">
      <t>ダイリニン</t>
    </rPh>
    <rPh sb="38" eb="39">
      <t>モウ</t>
    </rPh>
    <phoneticPr fontId="3"/>
  </si>
  <si>
    <t>（備考）候補者届出政党の代表者本人が申し出る場合には、本人確認書類の提示又は提出を、</t>
    <rPh sb="1" eb="3">
      <t>ビコウ</t>
    </rPh>
    <rPh sb="4" eb="7">
      <t>コウホシャ</t>
    </rPh>
    <rPh sb="7" eb="8">
      <t>トド</t>
    </rPh>
    <rPh sb="8" eb="9">
      <t>デ</t>
    </rPh>
    <rPh sb="9" eb="11">
      <t>セイトウ</t>
    </rPh>
    <rPh sb="12" eb="15">
      <t>ダイヒョウシャ</t>
    </rPh>
    <rPh sb="15" eb="17">
      <t>ホンニン</t>
    </rPh>
    <rPh sb="18" eb="19">
      <t>モウ</t>
    </rPh>
    <rPh sb="20" eb="21">
      <t>デ</t>
    </rPh>
    <rPh sb="22" eb="24">
      <t>バアイ</t>
    </rPh>
    <rPh sb="27" eb="29">
      <t>ホンニン</t>
    </rPh>
    <rPh sb="29" eb="31">
      <t>カクニン</t>
    </rPh>
    <rPh sb="31" eb="33">
      <t>ショルイ</t>
    </rPh>
    <rPh sb="34" eb="36">
      <t>テイジ</t>
    </rPh>
    <rPh sb="36" eb="37">
      <t>マタ</t>
    </rPh>
    <rPh sb="38" eb="40">
      <t>テイシュツ</t>
    </rPh>
    <phoneticPr fontId="3"/>
  </si>
  <si>
    <t>　　代理人が申し出る場合には、委任状の提示又は提出及び当該代理人の本人確認書類の提</t>
    <rPh sb="2" eb="5">
      <t>ダイリニン</t>
    </rPh>
    <rPh sb="6" eb="7">
      <t>モウ</t>
    </rPh>
    <rPh sb="8" eb="9">
      <t>デ</t>
    </rPh>
    <rPh sb="10" eb="12">
      <t>バアイ</t>
    </rPh>
    <rPh sb="15" eb="18">
      <t>イニンジョウ</t>
    </rPh>
    <rPh sb="19" eb="21">
      <t>テイジ</t>
    </rPh>
    <rPh sb="21" eb="22">
      <t>マタ</t>
    </rPh>
    <rPh sb="23" eb="25">
      <t>テイシュツ</t>
    </rPh>
    <rPh sb="25" eb="26">
      <t>オヨ</t>
    </rPh>
    <rPh sb="27" eb="29">
      <t>トウガイ</t>
    </rPh>
    <rPh sb="29" eb="32">
      <t>ダイリニン</t>
    </rPh>
    <rPh sb="33" eb="35">
      <t>ホンニン</t>
    </rPh>
    <rPh sb="35" eb="37">
      <t>カクニン</t>
    </rPh>
    <rPh sb="37" eb="39">
      <t>ショルイ</t>
    </rPh>
    <rPh sb="40" eb="41">
      <t>テイ</t>
    </rPh>
    <phoneticPr fontId="3"/>
  </si>
  <si>
    <t>　　４　候補者届出政党の代表者本人が届け出る場合には、本人確認書類の提示又は提出を、代理</t>
    <rPh sb="4" eb="7">
      <t>コウホシャ</t>
    </rPh>
    <rPh sb="7" eb="8">
      <t>トド</t>
    </rPh>
    <rPh sb="8" eb="9">
      <t>デ</t>
    </rPh>
    <rPh sb="9" eb="11">
      <t>セイトウ</t>
    </rPh>
    <rPh sb="12" eb="15">
      <t>ダイヒョウシャ</t>
    </rPh>
    <rPh sb="15" eb="17">
      <t>ホンニン</t>
    </rPh>
    <rPh sb="18" eb="19">
      <t>トド</t>
    </rPh>
    <rPh sb="20" eb="21">
      <t>デ</t>
    </rPh>
    <rPh sb="22" eb="24">
      <t>バアイ</t>
    </rPh>
    <rPh sb="27" eb="29">
      <t>ホンニン</t>
    </rPh>
    <rPh sb="29" eb="31">
      <t>カクニン</t>
    </rPh>
    <rPh sb="31" eb="33">
      <t>ショルイ</t>
    </rPh>
    <rPh sb="34" eb="36">
      <t>テイジ</t>
    </rPh>
    <rPh sb="36" eb="37">
      <t>マタ</t>
    </rPh>
    <rPh sb="38" eb="40">
      <t>テイシュツ</t>
    </rPh>
    <rPh sb="42" eb="44">
      <t>ダイリ</t>
    </rPh>
    <phoneticPr fontId="3"/>
  </si>
  <si>
    <t>　　　人が届け出る場合には、委任状の提示又は提出及び当該代理人の本人確認書類の提示又は提</t>
    <rPh sb="3" eb="4">
      <t>ヒト</t>
    </rPh>
    <rPh sb="5" eb="6">
      <t>トド</t>
    </rPh>
    <rPh sb="7" eb="8">
      <t>デ</t>
    </rPh>
    <rPh sb="9" eb="11">
      <t>バアイ</t>
    </rPh>
    <rPh sb="14" eb="17">
      <t>イニンジョウ</t>
    </rPh>
    <rPh sb="18" eb="20">
      <t>テイジ</t>
    </rPh>
    <rPh sb="20" eb="21">
      <t>マタ</t>
    </rPh>
    <rPh sb="22" eb="24">
      <t>テイシュツ</t>
    </rPh>
    <rPh sb="24" eb="25">
      <t>オヨ</t>
    </rPh>
    <rPh sb="26" eb="28">
      <t>トウガイ</t>
    </rPh>
    <rPh sb="28" eb="31">
      <t>ダイリニン</t>
    </rPh>
    <rPh sb="32" eb="34">
      <t>ホンニン</t>
    </rPh>
    <rPh sb="34" eb="36">
      <t>カクニン</t>
    </rPh>
    <rPh sb="36" eb="38">
      <t>ショルイ</t>
    </rPh>
    <rPh sb="39" eb="41">
      <t>テイジ</t>
    </rPh>
    <rPh sb="41" eb="42">
      <t>マタ</t>
    </rPh>
    <rPh sb="43" eb="44">
      <t>テイ</t>
    </rPh>
    <phoneticPr fontId="3"/>
  </si>
  <si>
    <t>　　　を行ってください。ただし、候補者本人の署名その他の措置がある場合はこの限りではあり</t>
    <rPh sb="4" eb="5">
      <t>オコナ</t>
    </rPh>
    <rPh sb="16" eb="19">
      <t>コウホシャ</t>
    </rPh>
    <rPh sb="19" eb="21">
      <t>ホンニン</t>
    </rPh>
    <rPh sb="22" eb="24">
      <t>ショメイ</t>
    </rPh>
    <rPh sb="26" eb="27">
      <t>タ</t>
    </rPh>
    <rPh sb="28" eb="30">
      <t>ソチ</t>
    </rPh>
    <rPh sb="33" eb="35">
      <t>バアイ</t>
    </rPh>
    <rPh sb="38" eb="39">
      <t>カギ</t>
    </rPh>
    <phoneticPr fontId="3"/>
  </si>
  <si>
    <t>　　　ません。</t>
    <phoneticPr fontId="3"/>
  </si>
  <si>
    <t>　１　この請求書は、候補者届出政党から受領した政見放送用録音・録画証明書とともに選挙の期日</t>
    <rPh sb="5" eb="8">
      <t>セイキュウショ</t>
    </rPh>
    <rPh sb="10" eb="13">
      <t>コウホシャ</t>
    </rPh>
    <rPh sb="13" eb="14">
      <t>トド</t>
    </rPh>
    <rPh sb="14" eb="15">
      <t>デ</t>
    </rPh>
    <rPh sb="15" eb="17">
      <t>セイトウ</t>
    </rPh>
    <rPh sb="19" eb="21">
      <t>ジュリョウ</t>
    </rPh>
    <rPh sb="23" eb="25">
      <t>セイケン</t>
    </rPh>
    <rPh sb="25" eb="28">
      <t>ホウソウヨウ</t>
    </rPh>
    <rPh sb="28" eb="30">
      <t>ロクオン</t>
    </rPh>
    <rPh sb="31" eb="33">
      <t>ロクガ</t>
    </rPh>
    <rPh sb="33" eb="36">
      <t>ショウメイショ</t>
    </rPh>
    <rPh sb="40" eb="42">
      <t>センキョ</t>
    </rPh>
    <rPh sb="43" eb="45">
      <t>キジツ</t>
    </rPh>
    <phoneticPr fontId="3"/>
  </si>
  <si>
    <t>　　後速やかに提出してください。</t>
    <rPh sb="2" eb="3">
      <t>アト</t>
    </rPh>
    <rPh sb="3" eb="4">
      <t>スミ</t>
    </rPh>
    <rPh sb="7" eb="9">
      <t>テイシュツ</t>
    </rPh>
    <phoneticPr fontId="3"/>
  </si>
  <si>
    <t xml:space="preserve">    ２　２の「契約内容」欄の「借入れ期間等」には、「自動車の借入れ」にあっては借入れ期間を、「運</t>
    <rPh sb="44" eb="46">
      <t>キカン</t>
    </rPh>
    <rPh sb="49" eb="50">
      <t>ウン</t>
    </rPh>
    <phoneticPr fontId="3"/>
  </si>
  <si>
    <t>　　　転手の雇用」にあっては雇用期間を、「燃料代」にあっては燃料供給期間を記載してください。</t>
    <rPh sb="34" eb="36">
      <t>キカン</t>
    </rPh>
    <rPh sb="37" eb="39">
      <t>キサイ</t>
    </rPh>
    <phoneticPr fontId="3"/>
  </si>
  <si>
    <t>備考　この書類は、政見放送担当責任者の代理人が政見放送の申込みを行う場合に提出してく</t>
    <rPh sb="0" eb="2">
      <t>ビコウ</t>
    </rPh>
    <rPh sb="5" eb="7">
      <t>ショルイ</t>
    </rPh>
    <rPh sb="9" eb="11">
      <t>セイケン</t>
    </rPh>
    <rPh sb="11" eb="13">
      <t>ホウソウ</t>
    </rPh>
    <rPh sb="13" eb="15">
      <t>タントウ</t>
    </rPh>
    <rPh sb="15" eb="18">
      <t>セキニンシャ</t>
    </rPh>
    <rPh sb="19" eb="22">
      <t>ダイリニン</t>
    </rPh>
    <rPh sb="23" eb="25">
      <t>セイケン</t>
    </rPh>
    <rPh sb="25" eb="27">
      <t>ホウソウ</t>
    </rPh>
    <rPh sb="28" eb="30">
      <t>モウシコ</t>
    </rPh>
    <rPh sb="32" eb="33">
      <t>オコナ</t>
    </rPh>
    <rPh sb="34" eb="36">
      <t>バアイ</t>
    </rPh>
    <rPh sb="37" eb="39">
      <t>テイシュツ</t>
    </rPh>
    <phoneticPr fontId="3"/>
  </si>
  <si>
    <t>　　ださい。</t>
    <phoneticPr fontId="3"/>
  </si>
  <si>
    <t>　　３　「燃料代」にあっては、単価契約を締結した場合には、２の「契約内容」欄の「契約金額」に契約</t>
    <rPh sb="5" eb="8">
      <t>ネンリョウダイ</t>
    </rPh>
    <rPh sb="15" eb="17">
      <t>タンカ</t>
    </rPh>
    <rPh sb="17" eb="19">
      <t>ケイヤク</t>
    </rPh>
    <rPh sb="20" eb="22">
      <t>テイケツ</t>
    </rPh>
    <rPh sb="24" eb="26">
      <t>バアイ</t>
    </rPh>
    <rPh sb="32" eb="34">
      <t>ケイヤク</t>
    </rPh>
    <rPh sb="34" eb="36">
      <t>ナイヨウ</t>
    </rPh>
    <rPh sb="37" eb="38">
      <t>ラン</t>
    </rPh>
    <rPh sb="40" eb="42">
      <t>ケイヤク</t>
    </rPh>
    <rPh sb="42" eb="44">
      <t>キンガク</t>
    </rPh>
    <rPh sb="46" eb="48">
      <t>ケイヤク</t>
    </rPh>
    <phoneticPr fontId="3"/>
  </si>
  <si>
    <t>　　　単価を、「備考」欄に燃料の供給を受ける選挙運動用自動車の自動車登録番号を記載してください。</t>
    <rPh sb="3" eb="5">
      <t>タンカ</t>
    </rPh>
    <rPh sb="8" eb="10">
      <t>ビコウ</t>
    </rPh>
    <rPh sb="11" eb="12">
      <t>ラン</t>
    </rPh>
    <rPh sb="13" eb="15">
      <t>ネンリョウ</t>
    </rPh>
    <rPh sb="16" eb="18">
      <t>キョウキュウ</t>
    </rPh>
    <rPh sb="19" eb="20">
      <t>ウ</t>
    </rPh>
    <rPh sb="22" eb="24">
      <t>センキョ</t>
    </rPh>
    <rPh sb="24" eb="27">
      <t>ウンドウヨウ</t>
    </rPh>
    <rPh sb="27" eb="30">
      <t>ジドウシャ</t>
    </rPh>
    <rPh sb="31" eb="34">
      <t>ジドウシャ</t>
    </rPh>
    <rPh sb="34" eb="36">
      <t>トウロク</t>
    </rPh>
    <rPh sb="36" eb="38">
      <t>バンゴウ</t>
    </rPh>
    <rPh sb="39" eb="41">
      <t>キサイ</t>
    </rPh>
    <phoneticPr fontId="3"/>
  </si>
  <si>
    <t>任状の提示又は提出及び当該代理人の本人確認書類の提示又は提出を行ってください。ただし、候補</t>
    <rPh sb="0" eb="1">
      <t>ニン</t>
    </rPh>
    <rPh sb="1" eb="2">
      <t>ジョウ</t>
    </rPh>
    <rPh sb="3" eb="5">
      <t>テイジ</t>
    </rPh>
    <rPh sb="5" eb="6">
      <t>マタ</t>
    </rPh>
    <rPh sb="7" eb="9">
      <t>テイシュツ</t>
    </rPh>
    <rPh sb="9" eb="10">
      <t>オヨ</t>
    </rPh>
    <rPh sb="11" eb="13">
      <t>トウガイ</t>
    </rPh>
    <rPh sb="13" eb="16">
      <t>ダイリニン</t>
    </rPh>
    <rPh sb="17" eb="19">
      <t>ホンニン</t>
    </rPh>
    <rPh sb="19" eb="21">
      <t>カクニン</t>
    </rPh>
    <rPh sb="21" eb="23">
      <t>ショルイ</t>
    </rPh>
    <rPh sb="24" eb="26">
      <t>テイジ</t>
    </rPh>
    <rPh sb="26" eb="27">
      <t>マタ</t>
    </rPh>
    <rPh sb="28" eb="30">
      <t>テイシュツ</t>
    </rPh>
    <rPh sb="31" eb="32">
      <t>オコナ</t>
    </rPh>
    <rPh sb="43" eb="45">
      <t>コウホ</t>
    </rPh>
    <phoneticPr fontId="3"/>
  </si>
  <si>
    <t>者本人の署名や記名押印がある場合はこの限りではありません。</t>
    <rPh sb="0" eb="1">
      <t>シャ</t>
    </rPh>
    <rPh sb="1" eb="3">
      <t>ホンニン</t>
    </rPh>
    <rPh sb="4" eb="6">
      <t>ショメイ</t>
    </rPh>
    <rPh sb="7" eb="9">
      <t>キメイ</t>
    </rPh>
    <rPh sb="9" eb="11">
      <t>オウイン</t>
    </rPh>
    <rPh sb="14" eb="16">
      <t>バアイ</t>
    </rPh>
    <rPh sb="19" eb="20">
      <t>カギ</t>
    </rPh>
    <phoneticPr fontId="3"/>
  </si>
  <si>
    <t>備考１　この請求書は、候補者から受領した選挙運動用自動車使用証明書（燃料代の請求の場合に</t>
    <rPh sb="41" eb="43">
      <t>バアイ</t>
    </rPh>
    <phoneticPr fontId="3"/>
  </si>
  <si>
    <t>　　　は、このほかに自動車燃料代確認書及び給油伝票（燃料の供給を受けた日付、燃料の供給を</t>
    <rPh sb="19" eb="20">
      <t>オヨ</t>
    </rPh>
    <rPh sb="21" eb="23">
      <t>キュウユ</t>
    </rPh>
    <rPh sb="23" eb="25">
      <t>デンピョウ</t>
    </rPh>
    <rPh sb="26" eb="28">
      <t>ネンリョウ</t>
    </rPh>
    <rPh sb="29" eb="31">
      <t>キョウキュウ</t>
    </rPh>
    <rPh sb="32" eb="33">
      <t>ウ</t>
    </rPh>
    <rPh sb="35" eb="37">
      <t>ヒヅケ</t>
    </rPh>
    <rPh sb="38" eb="40">
      <t>ネンリョウ</t>
    </rPh>
    <rPh sb="41" eb="43">
      <t>キョウキュウ</t>
    </rPh>
    <phoneticPr fontId="3"/>
  </si>
  <si>
    <t>　　　受けた選挙運動用自動車の自動車登録番号のうち自動車登録規則（昭和４５年運輸省令第７</t>
    <rPh sb="37" eb="38">
      <t>ネン</t>
    </rPh>
    <rPh sb="38" eb="42">
      <t>ウンユショウレイ</t>
    </rPh>
    <rPh sb="42" eb="43">
      <t>ダイ</t>
    </rPh>
    <phoneticPr fontId="3"/>
  </si>
  <si>
    <t>　　　号）第１３条第１項第４号に規定する４けた以下のアラビア数字、燃料供給量及び燃料供給</t>
    <rPh sb="33" eb="35">
      <t>ネンリョウ</t>
    </rPh>
    <rPh sb="35" eb="38">
      <t>キョウキュウリョウ</t>
    </rPh>
    <rPh sb="38" eb="39">
      <t>オヨ</t>
    </rPh>
    <rPh sb="40" eb="42">
      <t>ネンリョウ</t>
    </rPh>
    <rPh sb="42" eb="44">
      <t>キョウキュウ</t>
    </rPh>
    <phoneticPr fontId="3"/>
  </si>
  <si>
    <t>　　　金額が記載された書面で、燃料供給業者から給油の際に受領したものをいう。）の写し）と　</t>
    <rPh sb="40" eb="41">
      <t>ウツ</t>
    </rPh>
    <phoneticPr fontId="3"/>
  </si>
  <si>
    <t>　　　ともに選挙の期日後速やかに提出してください。　　</t>
    <phoneticPr fontId="3"/>
  </si>
  <si>
    <t>　　３　燃料代の請求は、契約届出書に記載された選挙運動用自動車に供給したもので、自動車燃</t>
    <rPh sb="4" eb="7">
      <t>ネンリョウダイ</t>
    </rPh>
    <rPh sb="8" eb="10">
      <t>セイキュウ</t>
    </rPh>
    <rPh sb="12" eb="14">
      <t>ケイヤク</t>
    </rPh>
    <rPh sb="14" eb="17">
      <t>トドケデショ</t>
    </rPh>
    <rPh sb="18" eb="20">
      <t>キサイ</t>
    </rPh>
    <rPh sb="23" eb="25">
      <t>センキョ</t>
    </rPh>
    <rPh sb="25" eb="28">
      <t>ウンドウヨウ</t>
    </rPh>
    <rPh sb="28" eb="31">
      <t>ジドウシャ</t>
    </rPh>
    <rPh sb="32" eb="34">
      <t>キョウキュウ</t>
    </rPh>
    <rPh sb="40" eb="43">
      <t>ジドウシャ</t>
    </rPh>
    <rPh sb="43" eb="44">
      <t>ネン</t>
    </rPh>
    <phoneticPr fontId="3"/>
  </si>
  <si>
    <t>　　　料代確認書に記載された「確認金額」の範囲内に限られています。</t>
    <rPh sb="3" eb="4">
      <t>リョウ</t>
    </rPh>
    <rPh sb="4" eb="5">
      <t>ダイ</t>
    </rPh>
    <rPh sb="5" eb="8">
      <t>カクニンショ</t>
    </rPh>
    <rPh sb="9" eb="11">
      <t>キサイ</t>
    </rPh>
    <rPh sb="15" eb="17">
      <t>カクニン</t>
    </rPh>
    <rPh sb="17" eb="19">
      <t>キンガク</t>
    </rPh>
    <rPh sb="21" eb="24">
      <t>ハンイナイ</t>
    </rPh>
    <rPh sb="25" eb="26">
      <t>カギ</t>
    </rPh>
    <phoneticPr fontId="3"/>
  </si>
  <si>
    <t>　　４　契約業者等（法人の場合は代表者）本人が提出する場合には、本人確認書類の提示又は提</t>
    <rPh sb="4" eb="6">
      <t>ケイヤク</t>
    </rPh>
    <rPh sb="6" eb="8">
      <t>ギョウシャ</t>
    </rPh>
    <rPh sb="8" eb="9">
      <t>トウ</t>
    </rPh>
    <rPh sb="10" eb="12">
      <t>ホウジン</t>
    </rPh>
    <rPh sb="13" eb="15">
      <t>バアイ</t>
    </rPh>
    <rPh sb="16" eb="19">
      <t>ダイヒョウシャ</t>
    </rPh>
    <rPh sb="20" eb="22">
      <t>ホンニン</t>
    </rPh>
    <rPh sb="23" eb="25">
      <t>テイシュツ</t>
    </rPh>
    <rPh sb="27" eb="29">
      <t>バアイ</t>
    </rPh>
    <rPh sb="32" eb="34">
      <t>ホンニン</t>
    </rPh>
    <rPh sb="34" eb="36">
      <t>カクニン</t>
    </rPh>
    <rPh sb="36" eb="38">
      <t>ショルイ</t>
    </rPh>
    <rPh sb="39" eb="41">
      <t>テイジ</t>
    </rPh>
    <rPh sb="41" eb="42">
      <t>マタ</t>
    </rPh>
    <rPh sb="43" eb="44">
      <t>テイ</t>
    </rPh>
    <phoneticPr fontId="3"/>
  </si>
  <si>
    <t>出を、代理人が提出する場合には、委任状の提示又は提出及び当該代理人の本人確認書類の</t>
    <rPh sb="0" eb="1">
      <t>デ</t>
    </rPh>
    <rPh sb="3" eb="6">
      <t>ダイリニン</t>
    </rPh>
    <rPh sb="7" eb="9">
      <t>テイシュツ</t>
    </rPh>
    <rPh sb="11" eb="13">
      <t>バアイ</t>
    </rPh>
    <rPh sb="16" eb="19">
      <t>イニンジョウ</t>
    </rPh>
    <rPh sb="20" eb="22">
      <t>テイジ</t>
    </rPh>
    <rPh sb="22" eb="23">
      <t>マタ</t>
    </rPh>
    <rPh sb="24" eb="26">
      <t>テイシュツ</t>
    </rPh>
    <rPh sb="26" eb="27">
      <t>オヨ</t>
    </rPh>
    <rPh sb="28" eb="30">
      <t>トウガイ</t>
    </rPh>
    <rPh sb="30" eb="33">
      <t>ダイリニン</t>
    </rPh>
    <rPh sb="34" eb="36">
      <t>ホンニン</t>
    </rPh>
    <rPh sb="36" eb="38">
      <t>カクニン</t>
    </rPh>
    <rPh sb="38" eb="40">
      <t>ショルイ</t>
    </rPh>
    <phoneticPr fontId="3"/>
  </si>
  <si>
    <t>提示又は提出を行ってください。ただし、契約業者等（法人の場合は代表者）本人の署名や</t>
    <rPh sb="0" eb="2">
      <t>テイジ</t>
    </rPh>
    <rPh sb="2" eb="3">
      <t>マタ</t>
    </rPh>
    <rPh sb="4" eb="6">
      <t>テイシュツ</t>
    </rPh>
    <rPh sb="7" eb="8">
      <t>オコナ</t>
    </rPh>
    <rPh sb="19" eb="21">
      <t>ケイヤク</t>
    </rPh>
    <rPh sb="21" eb="23">
      <t>ギョウシャ</t>
    </rPh>
    <rPh sb="23" eb="24">
      <t>トウ</t>
    </rPh>
    <rPh sb="25" eb="27">
      <t>ホウジン</t>
    </rPh>
    <rPh sb="28" eb="30">
      <t>バアイ</t>
    </rPh>
    <rPh sb="31" eb="34">
      <t>ダイヒョウシャ</t>
    </rPh>
    <rPh sb="35" eb="37">
      <t>ホンニン</t>
    </rPh>
    <rPh sb="38" eb="40">
      <t>ショメイ</t>
    </rPh>
    <phoneticPr fontId="3"/>
  </si>
  <si>
    <t>記名押印がある場合はこの限りではありません。</t>
    <rPh sb="0" eb="2">
      <t>キメイ</t>
    </rPh>
    <rPh sb="2" eb="4">
      <t>オウイン</t>
    </rPh>
    <rPh sb="7" eb="9">
      <t>バアイ</t>
    </rPh>
    <rPh sb="12" eb="13">
      <t>カギ</t>
    </rPh>
    <phoneticPr fontId="3"/>
  </si>
  <si>
    <t>　　　料代確認書に記載された「確認金額」の範囲内に限られます。</t>
    <rPh sb="3" eb="4">
      <t>リョウ</t>
    </rPh>
    <rPh sb="4" eb="5">
      <t>ダイ</t>
    </rPh>
    <rPh sb="5" eb="8">
      <t>カクニンショ</t>
    </rPh>
    <rPh sb="9" eb="11">
      <t>キサイ</t>
    </rPh>
    <rPh sb="15" eb="17">
      <t>カクニン</t>
    </rPh>
    <rPh sb="17" eb="19">
      <t>キンガク</t>
    </rPh>
    <rPh sb="21" eb="24">
      <t>ハンイナイ</t>
    </rPh>
    <rPh sb="25" eb="26">
      <t>カギ</t>
    </rPh>
    <phoneticPr fontId="3"/>
  </si>
  <si>
    <t>備考１　この申請書は、燃料供給業者ごとに別々に候補者から青森県選挙管理委員会に提出してくだ</t>
    <phoneticPr fontId="3"/>
  </si>
  <si>
    <t xml:space="preserve">    ２　この申請書は、選挙運動用自動車の燃料代について公費負担の対象となるものの確認を受け</t>
    <rPh sb="42" eb="44">
      <t>カクニン</t>
    </rPh>
    <rPh sb="45" eb="46">
      <t>ウ</t>
    </rPh>
    <phoneticPr fontId="3"/>
  </si>
  <si>
    <t>　　３　「燃料の供給を受ける選挙運動用自動車の自動車登録番号」には、契約届出書に記載された</t>
    <rPh sb="5" eb="7">
      <t>ネンリョウ</t>
    </rPh>
    <rPh sb="8" eb="10">
      <t>キョウキュウ</t>
    </rPh>
    <rPh sb="11" eb="12">
      <t>ウ</t>
    </rPh>
    <rPh sb="14" eb="16">
      <t>センキョ</t>
    </rPh>
    <rPh sb="16" eb="19">
      <t>ウンドウヨウ</t>
    </rPh>
    <rPh sb="19" eb="22">
      <t>ジドウシャ</t>
    </rPh>
    <rPh sb="23" eb="26">
      <t>ジドウシャ</t>
    </rPh>
    <rPh sb="26" eb="28">
      <t>トウロク</t>
    </rPh>
    <rPh sb="28" eb="30">
      <t>バンゴウ</t>
    </rPh>
    <rPh sb="34" eb="36">
      <t>ケイヤク</t>
    </rPh>
    <rPh sb="36" eb="39">
      <t>トドケデショ</t>
    </rPh>
    <rPh sb="40" eb="42">
      <t>キサイ</t>
    </rPh>
    <phoneticPr fontId="3"/>
  </si>
  <si>
    <t>　　　選挙運動用自動車の自動車登録番号を記載してください。</t>
    <rPh sb="3" eb="11">
      <t>センキョウンドウヨウジドウシャ</t>
    </rPh>
    <rPh sb="12" eb="19">
      <t>ジドウシャトウロクバンゴウ</t>
    </rPh>
    <rPh sb="20" eb="22">
      <t>キサイ</t>
    </rPh>
    <phoneticPr fontId="3"/>
  </si>
  <si>
    <t xml:space="preserve">    ４　「前回までの累積金額」には、他の燃料供給業者から購入した金額をも含めて記載してくだ</t>
    <phoneticPr fontId="3"/>
  </si>
  <si>
    <t xml:space="preserve">    ５　候補者本人が提出する場合には、本人確認書類の提示又は提出を、代理人が提出する場合に</t>
    <rPh sb="6" eb="9">
      <t>コウホシャ</t>
    </rPh>
    <rPh sb="9" eb="11">
      <t>ホンニン</t>
    </rPh>
    <rPh sb="12" eb="14">
      <t>テイシュツ</t>
    </rPh>
    <rPh sb="16" eb="18">
      <t>バアイ</t>
    </rPh>
    <rPh sb="21" eb="23">
      <t>ホンニン</t>
    </rPh>
    <rPh sb="23" eb="25">
      <t>カクニン</t>
    </rPh>
    <rPh sb="25" eb="27">
      <t>ショルイ</t>
    </rPh>
    <rPh sb="28" eb="30">
      <t>テイジ</t>
    </rPh>
    <rPh sb="30" eb="31">
      <t>マタ</t>
    </rPh>
    <rPh sb="32" eb="34">
      <t>テイシュツ</t>
    </rPh>
    <rPh sb="36" eb="39">
      <t>ダイリニン</t>
    </rPh>
    <rPh sb="40" eb="42">
      <t>テイシュツ</t>
    </rPh>
    <rPh sb="44" eb="46">
      <t>バアイ</t>
    </rPh>
    <phoneticPr fontId="3"/>
  </si>
  <si>
    <t>　　　は、委任状の提示又は提出及び当該代理人の本人確認書類の提示又は提出を行ってください。</t>
    <rPh sb="5" eb="8">
      <t>イニンジョウ</t>
    </rPh>
    <rPh sb="9" eb="11">
      <t>テイジ</t>
    </rPh>
    <rPh sb="11" eb="12">
      <t>マタ</t>
    </rPh>
    <rPh sb="13" eb="15">
      <t>テイシュツ</t>
    </rPh>
    <rPh sb="15" eb="16">
      <t>オヨ</t>
    </rPh>
    <rPh sb="17" eb="19">
      <t>トウガイ</t>
    </rPh>
    <rPh sb="19" eb="22">
      <t>ダイリニン</t>
    </rPh>
    <rPh sb="23" eb="25">
      <t>ホンニン</t>
    </rPh>
    <rPh sb="25" eb="27">
      <t>カクニン</t>
    </rPh>
    <rPh sb="27" eb="29">
      <t>ショルイ</t>
    </rPh>
    <rPh sb="30" eb="32">
      <t>テイジ</t>
    </rPh>
    <rPh sb="32" eb="33">
      <t>マタ</t>
    </rPh>
    <rPh sb="34" eb="36">
      <t>テイシュツ</t>
    </rPh>
    <rPh sb="37" eb="38">
      <t>オコナ</t>
    </rPh>
    <phoneticPr fontId="3"/>
  </si>
  <si>
    <t>ただし、候補者本人の署名や記名押印がある場合はこの限りではありません。</t>
    <rPh sb="4" eb="7">
      <t>コウホシャ</t>
    </rPh>
    <rPh sb="7" eb="9">
      <t>ホンニン</t>
    </rPh>
    <rPh sb="10" eb="12">
      <t>ショメイ</t>
    </rPh>
    <rPh sb="13" eb="15">
      <t>キメイ</t>
    </rPh>
    <rPh sb="15" eb="17">
      <t>オウイン</t>
    </rPh>
    <rPh sb="20" eb="22">
      <t>バアイ</t>
    </rPh>
    <rPh sb="25" eb="26">
      <t>カギ</t>
    </rPh>
    <phoneticPr fontId="3"/>
  </si>
  <si>
    <t>備考１　この確認書は、燃料代について確認を受けた候補者から燃料供給業者に提出してくださ</t>
    <phoneticPr fontId="3"/>
  </si>
  <si>
    <t xml:space="preserve">　　　い。 </t>
    <phoneticPr fontId="3"/>
  </si>
  <si>
    <t>　　２　この確認書を受領した燃料供給業者は、公費の支払の請求をする場合には、選挙運動用</t>
    <rPh sb="40" eb="43">
      <t>ウンドウヨウ</t>
    </rPh>
    <phoneticPr fontId="3"/>
  </si>
  <si>
    <t>　　　自動車使用証明書（燃料）とともに当該確認書を請求書に添付してください。</t>
    <phoneticPr fontId="3"/>
  </si>
  <si>
    <t>　　　　なお、公費の支払いの請求ができるのは、この確認書に記載された選挙運動用自動車へ</t>
    <rPh sb="7" eb="9">
      <t>コウヒ</t>
    </rPh>
    <rPh sb="10" eb="12">
      <t>シハラ</t>
    </rPh>
    <rPh sb="14" eb="16">
      <t>セイキュウ</t>
    </rPh>
    <rPh sb="25" eb="28">
      <t>カクニンショ</t>
    </rPh>
    <rPh sb="29" eb="31">
      <t>キサイ</t>
    </rPh>
    <rPh sb="34" eb="36">
      <t>センキョ</t>
    </rPh>
    <rPh sb="36" eb="39">
      <t>ウンドウヨウ</t>
    </rPh>
    <rPh sb="39" eb="42">
      <t>ジドウシャ</t>
    </rPh>
    <phoneticPr fontId="3"/>
  </si>
  <si>
    <t>　　　の燃料の供給に限られています。</t>
    <rPh sb="4" eb="6">
      <t>ネンリョウ</t>
    </rPh>
    <rPh sb="7" eb="9">
      <t>キョウキュウ</t>
    </rPh>
    <rPh sb="10" eb="11">
      <t>カギ</t>
    </rPh>
    <phoneticPr fontId="3"/>
  </si>
  <si>
    <t xml:space="preserve">    ３　この確認書に記載された候補者について供託物が没収された場合には、燃料供給業者は、</t>
    <rPh sb="42" eb="44">
      <t>ギョウシャ</t>
    </rPh>
    <phoneticPr fontId="3"/>
  </si>
  <si>
    <t>　２　候補者本人が届け出る場合には、本人確認書類の提示又は提出を、代理人が届け出る場合に</t>
    <rPh sb="3" eb="6">
      <t>コウホシャ</t>
    </rPh>
    <rPh sb="6" eb="8">
      <t>ホンニン</t>
    </rPh>
    <rPh sb="9" eb="10">
      <t>トド</t>
    </rPh>
    <rPh sb="11" eb="12">
      <t>デ</t>
    </rPh>
    <rPh sb="13" eb="15">
      <t>バアイ</t>
    </rPh>
    <rPh sb="18" eb="20">
      <t>ホンニン</t>
    </rPh>
    <rPh sb="20" eb="22">
      <t>カクニン</t>
    </rPh>
    <rPh sb="22" eb="24">
      <t>ショルイ</t>
    </rPh>
    <rPh sb="25" eb="27">
      <t>テイジ</t>
    </rPh>
    <rPh sb="27" eb="28">
      <t>マタ</t>
    </rPh>
    <rPh sb="29" eb="31">
      <t>テイシュツ</t>
    </rPh>
    <rPh sb="33" eb="36">
      <t>ダイリニン</t>
    </rPh>
    <rPh sb="37" eb="38">
      <t>トド</t>
    </rPh>
    <rPh sb="39" eb="40">
      <t>デ</t>
    </rPh>
    <rPh sb="41" eb="43">
      <t>バアイ</t>
    </rPh>
    <phoneticPr fontId="3"/>
  </si>
  <si>
    <t>は、委任状の提示又は提出及び当該代理人の本人確認書類の提示又は提出を行ってくださ</t>
    <rPh sb="2" eb="5">
      <t>イニンジョウ</t>
    </rPh>
    <rPh sb="6" eb="8">
      <t>テイジ</t>
    </rPh>
    <rPh sb="8" eb="9">
      <t>マタ</t>
    </rPh>
    <rPh sb="10" eb="12">
      <t>テイシュツ</t>
    </rPh>
    <rPh sb="12" eb="13">
      <t>オヨ</t>
    </rPh>
    <rPh sb="14" eb="16">
      <t>トウガイ</t>
    </rPh>
    <rPh sb="16" eb="19">
      <t>ダイリニン</t>
    </rPh>
    <rPh sb="20" eb="22">
      <t>ホンニン</t>
    </rPh>
    <rPh sb="22" eb="24">
      <t>カクニン</t>
    </rPh>
    <rPh sb="24" eb="26">
      <t>ショルイ</t>
    </rPh>
    <rPh sb="27" eb="29">
      <t>テイジ</t>
    </rPh>
    <rPh sb="29" eb="30">
      <t>マタ</t>
    </rPh>
    <rPh sb="31" eb="33">
      <t>テイシュツ</t>
    </rPh>
    <rPh sb="34" eb="35">
      <t>オコナ</t>
    </rPh>
    <phoneticPr fontId="3"/>
  </si>
  <si>
    <t>い。ただし、候補者本人の署名や記名押印がある場合はこの限りではありません。</t>
    <rPh sb="6" eb="9">
      <t>コウホシャ</t>
    </rPh>
    <rPh sb="9" eb="11">
      <t>ホンニン</t>
    </rPh>
    <rPh sb="12" eb="14">
      <t>ショメイ</t>
    </rPh>
    <rPh sb="15" eb="17">
      <t>キメイ</t>
    </rPh>
    <rPh sb="17" eb="19">
      <t>オウイン</t>
    </rPh>
    <rPh sb="22" eb="24">
      <t>バアイ</t>
    </rPh>
    <rPh sb="27" eb="28">
      <t>カギ</t>
    </rPh>
    <phoneticPr fontId="3"/>
  </si>
  <si>
    <t>備考１　この申請書は、通常葉書作成業者ごとに別々に候補者から青森県選挙管理委員会に提出</t>
    <rPh sb="41" eb="43">
      <t>テイシュツ</t>
    </rPh>
    <phoneticPr fontId="3"/>
  </si>
  <si>
    <t xml:space="preserve">    ２　この申請書は、通常葉書作成枚数について公費負担の対象となるものの確認を受けるた</t>
    <phoneticPr fontId="3"/>
  </si>
  <si>
    <t>　　　めのものです。</t>
    <phoneticPr fontId="3"/>
  </si>
  <si>
    <t xml:space="preserve">    ３　「前回までの累積枚数」には、他の通常葉書作成業者によって作成された枚数をも含め</t>
    <rPh sb="43" eb="44">
      <t>フク</t>
    </rPh>
    <phoneticPr fontId="3"/>
  </si>
  <si>
    <t>　　　て記載してください。</t>
    <phoneticPr fontId="3"/>
  </si>
  <si>
    <t>　　４　候補者本人が提出する場合には、本人確認書類の提示又は提出を、代理人が提出する場</t>
    <rPh sb="4" eb="7">
      <t>コウホシャ</t>
    </rPh>
    <rPh sb="7" eb="9">
      <t>ホンニン</t>
    </rPh>
    <rPh sb="10" eb="12">
      <t>テイシュツ</t>
    </rPh>
    <rPh sb="14" eb="16">
      <t>バアイ</t>
    </rPh>
    <rPh sb="19" eb="21">
      <t>ホンニン</t>
    </rPh>
    <rPh sb="21" eb="23">
      <t>カクニン</t>
    </rPh>
    <rPh sb="23" eb="25">
      <t>ショルイ</t>
    </rPh>
    <rPh sb="26" eb="28">
      <t>テイジ</t>
    </rPh>
    <rPh sb="28" eb="29">
      <t>マタ</t>
    </rPh>
    <rPh sb="30" eb="32">
      <t>テイシュツ</t>
    </rPh>
    <rPh sb="34" eb="37">
      <t>ダイリニン</t>
    </rPh>
    <rPh sb="38" eb="40">
      <t>テイシュツ</t>
    </rPh>
    <rPh sb="42" eb="43">
      <t>バ</t>
    </rPh>
    <phoneticPr fontId="3"/>
  </si>
  <si>
    <t>合には、委任状の提示又は提出及び当該代理人の本人確認書類の提示又は提出を行ってく</t>
    <rPh sb="0" eb="1">
      <t>ゴウ</t>
    </rPh>
    <rPh sb="4" eb="7">
      <t>イニンジョウ</t>
    </rPh>
    <rPh sb="8" eb="10">
      <t>テイジ</t>
    </rPh>
    <rPh sb="10" eb="11">
      <t>マタ</t>
    </rPh>
    <rPh sb="12" eb="14">
      <t>テイシュツ</t>
    </rPh>
    <rPh sb="14" eb="15">
      <t>オヨ</t>
    </rPh>
    <rPh sb="16" eb="18">
      <t>トウガイ</t>
    </rPh>
    <rPh sb="18" eb="21">
      <t>ダイリニン</t>
    </rPh>
    <rPh sb="22" eb="24">
      <t>ホンニン</t>
    </rPh>
    <rPh sb="24" eb="26">
      <t>カクニン</t>
    </rPh>
    <rPh sb="26" eb="28">
      <t>ショルイ</t>
    </rPh>
    <rPh sb="29" eb="31">
      <t>テイジ</t>
    </rPh>
    <rPh sb="31" eb="32">
      <t>マタ</t>
    </rPh>
    <rPh sb="33" eb="35">
      <t>テイシュツ</t>
    </rPh>
    <rPh sb="36" eb="37">
      <t>オコナ</t>
    </rPh>
    <phoneticPr fontId="3"/>
  </si>
  <si>
    <t>ださい。ただし、候補者本人の署名や記名押印がある場合はこの限りではありません。</t>
    <rPh sb="8" eb="11">
      <t>コウホシャ</t>
    </rPh>
    <rPh sb="11" eb="13">
      <t>ホンニン</t>
    </rPh>
    <rPh sb="14" eb="16">
      <t>ショメイ</t>
    </rPh>
    <rPh sb="17" eb="19">
      <t>キメイ</t>
    </rPh>
    <rPh sb="19" eb="21">
      <t>オウイン</t>
    </rPh>
    <rPh sb="24" eb="26">
      <t>バアイ</t>
    </rPh>
    <rPh sb="29" eb="30">
      <t>カギ</t>
    </rPh>
    <phoneticPr fontId="3"/>
  </si>
  <si>
    <t>備考１　この確認書は、通常葉書作成枚数について確認を受けた候補者から通常葉書作成業者に</t>
    <rPh sb="11" eb="13">
      <t>ツウジョウ</t>
    </rPh>
    <rPh sb="13" eb="15">
      <t>ハガキ</t>
    </rPh>
    <rPh sb="34" eb="36">
      <t>ツウジョウ</t>
    </rPh>
    <rPh sb="36" eb="38">
      <t>ハガキ</t>
    </rPh>
    <rPh sb="41" eb="42">
      <t>シャ</t>
    </rPh>
    <phoneticPr fontId="3"/>
  </si>
  <si>
    <t xml:space="preserve">    ２　この確認書を受領した通常葉書作成業者は、公費の支払の請求をする場合には、通常葉</t>
    <rPh sb="16" eb="18">
      <t>ツウジョウ</t>
    </rPh>
    <rPh sb="18" eb="20">
      <t>ハガキ</t>
    </rPh>
    <rPh sb="42" eb="44">
      <t>ツウジョウ</t>
    </rPh>
    <rPh sb="44" eb="45">
      <t>ハ</t>
    </rPh>
    <phoneticPr fontId="3"/>
  </si>
  <si>
    <t>　　　書作成証明書とともに当該確認書を請求書に添付してください。</t>
    <rPh sb="3" eb="4">
      <t>ショ</t>
    </rPh>
    <rPh sb="4" eb="6">
      <t>サクセイ</t>
    </rPh>
    <phoneticPr fontId="3"/>
  </si>
  <si>
    <t xml:space="preserve">    ３　この確認書に記載された候補者について供託物が没収された場合には、通常葉書作成業</t>
    <rPh sb="38" eb="40">
      <t>ツウジョウ</t>
    </rPh>
    <rPh sb="40" eb="42">
      <t>ハガキ</t>
    </rPh>
    <rPh sb="42" eb="44">
      <t>サクセイ</t>
    </rPh>
    <rPh sb="44" eb="45">
      <t>ギョウ</t>
    </rPh>
    <phoneticPr fontId="3"/>
  </si>
  <si>
    <t>備考１　この証明書は、作成の実績に基づいて、通常葉書作成業者ごとに別々に作成し、候補者か</t>
    <rPh sb="11" eb="13">
      <t>サクセイ</t>
    </rPh>
    <rPh sb="14" eb="16">
      <t>ジッセキ</t>
    </rPh>
    <rPh sb="17" eb="18">
      <t>モト</t>
    </rPh>
    <rPh sb="42" eb="43">
      <t>シャ</t>
    </rPh>
    <phoneticPr fontId="3"/>
  </si>
  <si>
    <t>　　　ら通常葉書作成業者に提出してください。</t>
    <phoneticPr fontId="3"/>
  </si>
  <si>
    <t xml:space="preserve">    ２　通常葉書作成業者が青森県に支払を請求するときは、この証明書を請求書に添付してくだ</t>
    <phoneticPr fontId="3"/>
  </si>
  <si>
    <t xml:space="preserve">    ３　この証明書を発行した候補者について供託物が没収された場合には、通常葉書作成業者は、</t>
    <rPh sb="43" eb="45">
      <t>ギョウシャ</t>
    </rPh>
    <phoneticPr fontId="3"/>
  </si>
  <si>
    <t xml:space="preserve">    ４　１人の候補者を通じて公費負担の対象となる枚数及びそれぞれの契約に基づく公費負担の限</t>
    <rPh sb="43" eb="45">
      <t>フタン</t>
    </rPh>
    <rPh sb="46" eb="47">
      <t>キリ</t>
    </rPh>
    <phoneticPr fontId="3"/>
  </si>
  <si>
    <t xml:space="preserve">    ４　１人の候補者を通じて公費負担の対象となる枚数及びそれぞれの契約に基づく公費負担の</t>
    <rPh sb="43" eb="45">
      <t>フタン</t>
    </rPh>
    <phoneticPr fontId="3"/>
  </si>
  <si>
    <t>　　　度額は、次のとおりです。</t>
    <phoneticPr fontId="3"/>
  </si>
  <si>
    <t>備考１　この請求書は、候補者から受領した通常葉書作成枚数確認書及び通常葉書作成証明書ととも</t>
    <rPh sb="20" eb="22">
      <t>ツウジョウ</t>
    </rPh>
    <rPh sb="22" eb="24">
      <t>ハガキ</t>
    </rPh>
    <rPh sb="33" eb="35">
      <t>ツウジョウ</t>
    </rPh>
    <rPh sb="35" eb="37">
      <t>ハガキ</t>
    </rPh>
    <rPh sb="39" eb="41">
      <t>ショウメイ</t>
    </rPh>
    <rPh sb="41" eb="42">
      <t>ショ</t>
    </rPh>
    <phoneticPr fontId="3"/>
  </si>
  <si>
    <t>　　　に選挙の期日後速やかに提出してください。</t>
    <phoneticPr fontId="3"/>
  </si>
  <si>
    <t>　　は、委任状の提示又は提出及び当該代理人の本人確認書類の提示又は提出を行ってください。</t>
    <rPh sb="4" eb="7">
      <t>イニンジョウ</t>
    </rPh>
    <rPh sb="8" eb="10">
      <t>テイジ</t>
    </rPh>
    <rPh sb="10" eb="11">
      <t>マタ</t>
    </rPh>
    <rPh sb="12" eb="14">
      <t>テイシュツ</t>
    </rPh>
    <rPh sb="14" eb="15">
      <t>オヨ</t>
    </rPh>
    <rPh sb="16" eb="18">
      <t>トウガイ</t>
    </rPh>
    <rPh sb="18" eb="21">
      <t>ダイリニン</t>
    </rPh>
    <rPh sb="22" eb="24">
      <t>ホンニン</t>
    </rPh>
    <rPh sb="24" eb="26">
      <t>カクニン</t>
    </rPh>
    <rPh sb="26" eb="28">
      <t>ショルイ</t>
    </rPh>
    <rPh sb="29" eb="31">
      <t>テイジ</t>
    </rPh>
    <rPh sb="31" eb="32">
      <t>マタ</t>
    </rPh>
    <rPh sb="33" eb="35">
      <t>テイシュツ</t>
    </rPh>
    <rPh sb="36" eb="37">
      <t>オコナ</t>
    </rPh>
    <phoneticPr fontId="3"/>
  </si>
  <si>
    <t>備考１　この申請書は、ビラ作成業者ごとに別々に候補者から青森県選挙管理委員会に提出して</t>
    <rPh sb="39" eb="41">
      <t>テイシュツ</t>
    </rPh>
    <phoneticPr fontId="3"/>
  </si>
  <si>
    <t xml:space="preserve">    ２　この申請書は、ビラ作成枚数について公費負担の対象となるものの確認を受けるための</t>
    <phoneticPr fontId="3"/>
  </si>
  <si>
    <t>　　　ものです。</t>
    <phoneticPr fontId="3"/>
  </si>
  <si>
    <t xml:space="preserve">    ３　「前回までの累積枚数」には、他のビラ作成業者によって作成された枚数をも含めて記</t>
    <rPh sb="44" eb="45">
      <t>キ</t>
    </rPh>
    <phoneticPr fontId="3"/>
  </si>
  <si>
    <t>　　　載してください。</t>
    <phoneticPr fontId="3"/>
  </si>
  <si>
    <t>合には委任状の提示又は提出及び当該代理人の本人確認書類の提示又は提出を行ってくだ</t>
    <rPh sb="0" eb="1">
      <t>ゴウ</t>
    </rPh>
    <rPh sb="3" eb="6">
      <t>イニンジョウ</t>
    </rPh>
    <rPh sb="7" eb="9">
      <t>テイジ</t>
    </rPh>
    <rPh sb="9" eb="10">
      <t>マタ</t>
    </rPh>
    <rPh sb="11" eb="13">
      <t>テイシュツ</t>
    </rPh>
    <rPh sb="13" eb="14">
      <t>オヨ</t>
    </rPh>
    <rPh sb="15" eb="17">
      <t>トウガイ</t>
    </rPh>
    <rPh sb="17" eb="20">
      <t>ダイリニン</t>
    </rPh>
    <rPh sb="21" eb="23">
      <t>ホンニン</t>
    </rPh>
    <rPh sb="23" eb="25">
      <t>カクニン</t>
    </rPh>
    <rPh sb="25" eb="27">
      <t>ショルイ</t>
    </rPh>
    <rPh sb="28" eb="30">
      <t>テイジ</t>
    </rPh>
    <rPh sb="30" eb="31">
      <t>マタ</t>
    </rPh>
    <rPh sb="32" eb="34">
      <t>テイシュツ</t>
    </rPh>
    <rPh sb="35" eb="36">
      <t>オコナ</t>
    </rPh>
    <phoneticPr fontId="3"/>
  </si>
  <si>
    <t>さい。ただし、候補者本人の署名や記名押印がある場合はこの限りではありません。</t>
    <rPh sb="7" eb="10">
      <t>コウホシャ</t>
    </rPh>
    <rPh sb="10" eb="12">
      <t>ホンニン</t>
    </rPh>
    <rPh sb="13" eb="15">
      <t>ショメイ</t>
    </rPh>
    <rPh sb="16" eb="18">
      <t>キメイ</t>
    </rPh>
    <rPh sb="18" eb="20">
      <t>オウイン</t>
    </rPh>
    <rPh sb="23" eb="25">
      <t>バアイ</t>
    </rPh>
    <rPh sb="28" eb="29">
      <t>カギ</t>
    </rPh>
    <phoneticPr fontId="3"/>
  </si>
  <si>
    <t>備考１　この確認書は、ビラ作成枚数について確認を受けた候補者からビラ作成業者に提出して</t>
    <rPh sb="39" eb="41">
      <t>テイシュツ</t>
    </rPh>
    <phoneticPr fontId="3"/>
  </si>
  <si>
    <t xml:space="preserve">    ２　この確認書を受領したビラ作成業者は、公費の支払の請求をする場合には、ビラ作成証</t>
    <rPh sb="42" eb="44">
      <t>サクセイ</t>
    </rPh>
    <rPh sb="44" eb="45">
      <t>ショウ</t>
    </rPh>
    <phoneticPr fontId="3"/>
  </si>
  <si>
    <t>　　　明書とともに当該確認書を請求書に添付してください。</t>
    <phoneticPr fontId="3"/>
  </si>
  <si>
    <t xml:space="preserve">    ３　この確認書に記載された候補者について供託物が没収された場合には、ビラ作成業者は、</t>
    <rPh sb="42" eb="44">
      <t>ギョウシャ</t>
    </rPh>
    <phoneticPr fontId="3"/>
  </si>
  <si>
    <t>備考１　この証明書は、作成の実績に基づいて、ビラ作成業者ごとに別々に作成し、候補者からビラ</t>
    <rPh sb="11" eb="13">
      <t>サクセイ</t>
    </rPh>
    <rPh sb="14" eb="16">
      <t>ジッセキ</t>
    </rPh>
    <rPh sb="17" eb="18">
      <t>モト</t>
    </rPh>
    <phoneticPr fontId="3"/>
  </si>
  <si>
    <t>　　　作成業者に提出してください。</t>
    <phoneticPr fontId="3"/>
  </si>
  <si>
    <t xml:space="preserve">    ２　ビラ作成業者が青森県に支払を請求するときは、この証明書を請求書に添付してください。</t>
    <phoneticPr fontId="3"/>
  </si>
  <si>
    <t xml:space="preserve">    ３　この証明書を発行した候補者について供託物が没収された場合には、ビラ作成業者は、青森　</t>
    <rPh sb="45" eb="47">
      <t>アオモリ</t>
    </rPh>
    <phoneticPr fontId="3"/>
  </si>
  <si>
    <t>　　　県に支払を請求することはできません。</t>
    <phoneticPr fontId="3"/>
  </si>
  <si>
    <t>備考１　この請求書は、候補者から受領したビラ作成枚数確認書及びビラ作成証明書とともに選挙</t>
    <rPh sb="22" eb="24">
      <t>サクセイ</t>
    </rPh>
    <rPh sb="33" eb="35">
      <t>サクセイ</t>
    </rPh>
    <rPh sb="35" eb="37">
      <t>ショウメイ</t>
    </rPh>
    <rPh sb="37" eb="38">
      <t>ショ</t>
    </rPh>
    <rPh sb="42" eb="44">
      <t>センキョ</t>
    </rPh>
    <phoneticPr fontId="3"/>
  </si>
  <si>
    <t>　　　の期日後速やかに提出してください。</t>
    <phoneticPr fontId="3"/>
  </si>
  <si>
    <t>　　２　この請求書には、作成したビラの見本１枚（２種類の場合には各１枚）を添付してくださ</t>
    <rPh sb="6" eb="9">
      <t>セイキュウショ</t>
    </rPh>
    <rPh sb="12" eb="14">
      <t>サクセイ</t>
    </rPh>
    <rPh sb="19" eb="21">
      <t>ミホン</t>
    </rPh>
    <rPh sb="22" eb="23">
      <t>マイ</t>
    </rPh>
    <rPh sb="25" eb="27">
      <t>シュルイ</t>
    </rPh>
    <rPh sb="28" eb="30">
      <t>バアイ</t>
    </rPh>
    <rPh sb="32" eb="33">
      <t>カク</t>
    </rPh>
    <rPh sb="34" eb="35">
      <t>マイ</t>
    </rPh>
    <rPh sb="37" eb="39">
      <t>テンプ</t>
    </rPh>
    <phoneticPr fontId="3"/>
  </si>
  <si>
    <t>　２　候補者本人が届け出る場合には、本人確認書類の提示又は提出を、代理人が届け出る場合</t>
    <rPh sb="3" eb="6">
      <t>コウホシャ</t>
    </rPh>
    <rPh sb="6" eb="8">
      <t>ホンニン</t>
    </rPh>
    <rPh sb="9" eb="10">
      <t>トド</t>
    </rPh>
    <rPh sb="11" eb="12">
      <t>デ</t>
    </rPh>
    <rPh sb="13" eb="15">
      <t>バアイ</t>
    </rPh>
    <rPh sb="18" eb="20">
      <t>ホンニン</t>
    </rPh>
    <rPh sb="20" eb="22">
      <t>カクニン</t>
    </rPh>
    <rPh sb="22" eb="24">
      <t>ショルイ</t>
    </rPh>
    <rPh sb="25" eb="27">
      <t>テイジ</t>
    </rPh>
    <rPh sb="27" eb="28">
      <t>マタ</t>
    </rPh>
    <rPh sb="29" eb="31">
      <t>テイシュツ</t>
    </rPh>
    <rPh sb="33" eb="36">
      <t>ダイリニン</t>
    </rPh>
    <rPh sb="37" eb="38">
      <t>トド</t>
    </rPh>
    <rPh sb="39" eb="40">
      <t>デ</t>
    </rPh>
    <rPh sb="41" eb="43">
      <t>バアイ</t>
    </rPh>
    <phoneticPr fontId="3"/>
  </si>
  <si>
    <t>備考１　この申請書は、立札・看板作成業者ごとに別々に候補者から青森県選挙管理委員会に提</t>
    <rPh sb="11" eb="13">
      <t>タテフダ</t>
    </rPh>
    <rPh sb="14" eb="16">
      <t>カンバン</t>
    </rPh>
    <rPh sb="40" eb="41">
      <t>カイ</t>
    </rPh>
    <rPh sb="42" eb="43">
      <t>テイ</t>
    </rPh>
    <phoneticPr fontId="3"/>
  </si>
  <si>
    <t>　　　出してください。</t>
    <phoneticPr fontId="3"/>
  </si>
  <si>
    <t xml:space="preserve">    ２　この申請書は、選挙事務所用立札・看板作成数について公費負担の対象となるものの確</t>
    <rPh sb="13" eb="15">
      <t>センキョ</t>
    </rPh>
    <rPh sb="15" eb="17">
      <t>ジム</t>
    </rPh>
    <rPh sb="17" eb="18">
      <t>ショ</t>
    </rPh>
    <rPh sb="18" eb="19">
      <t>ヨウ</t>
    </rPh>
    <rPh sb="19" eb="21">
      <t>タテフダ</t>
    </rPh>
    <rPh sb="22" eb="24">
      <t>カンバン</t>
    </rPh>
    <rPh sb="44" eb="45">
      <t>カク</t>
    </rPh>
    <phoneticPr fontId="3"/>
  </si>
  <si>
    <t>　　　認を受けるためのものです。</t>
    <rPh sb="3" eb="4">
      <t>ニン</t>
    </rPh>
    <rPh sb="5" eb="6">
      <t>ウ</t>
    </rPh>
    <phoneticPr fontId="3"/>
  </si>
  <si>
    <t xml:space="preserve">    ３　「前回までの累積数」には、他の立札・看板作成業者によって作成された数をも含めて</t>
    <rPh sb="21" eb="23">
      <t>タテフダ</t>
    </rPh>
    <rPh sb="24" eb="26">
      <t>カンバン</t>
    </rPh>
    <rPh sb="42" eb="43">
      <t>フク</t>
    </rPh>
    <phoneticPr fontId="3"/>
  </si>
  <si>
    <t>　　　記載してください。</t>
    <phoneticPr fontId="3"/>
  </si>
  <si>
    <t>備考１　この確認書は、選挙事務所用立札・看板作成数について確認を受けた候補者から立札・</t>
    <rPh sb="11" eb="13">
      <t>センキョ</t>
    </rPh>
    <rPh sb="13" eb="15">
      <t>ジム</t>
    </rPh>
    <rPh sb="15" eb="16">
      <t>ショ</t>
    </rPh>
    <rPh sb="16" eb="17">
      <t>ヨウ</t>
    </rPh>
    <rPh sb="17" eb="19">
      <t>タテフダ</t>
    </rPh>
    <rPh sb="20" eb="22">
      <t>カンバン</t>
    </rPh>
    <rPh sb="40" eb="41">
      <t>タテ</t>
    </rPh>
    <rPh sb="41" eb="42">
      <t>フダ</t>
    </rPh>
    <phoneticPr fontId="3"/>
  </si>
  <si>
    <t>　　　看板作成業者に提出してください。</t>
    <rPh sb="3" eb="5">
      <t>カンバン</t>
    </rPh>
    <rPh sb="5" eb="7">
      <t>サクセイ</t>
    </rPh>
    <rPh sb="7" eb="9">
      <t>ギョウシャ</t>
    </rPh>
    <rPh sb="10" eb="12">
      <t>テイシュツ</t>
    </rPh>
    <phoneticPr fontId="3"/>
  </si>
  <si>
    <t xml:space="preserve">    ２　この確認書を受領した立札・看板作成業者は、公費の支払の請求をする場合には、選挙</t>
    <rPh sb="16" eb="18">
      <t>タテフダ</t>
    </rPh>
    <rPh sb="19" eb="21">
      <t>カンバン</t>
    </rPh>
    <rPh sb="21" eb="23">
      <t>サクセイ</t>
    </rPh>
    <rPh sb="43" eb="45">
      <t>センキョ</t>
    </rPh>
    <phoneticPr fontId="3"/>
  </si>
  <si>
    <t>　　　事務所用立札・看板作成証明書とともに当該確認書を請求書に添付してください。</t>
    <rPh sb="3" eb="5">
      <t>ジム</t>
    </rPh>
    <rPh sb="5" eb="6">
      <t>ショ</t>
    </rPh>
    <rPh sb="6" eb="7">
      <t>ヨウ</t>
    </rPh>
    <rPh sb="7" eb="9">
      <t>タテフダ</t>
    </rPh>
    <rPh sb="10" eb="12">
      <t>カンバン</t>
    </rPh>
    <rPh sb="12" eb="14">
      <t>サクセイ</t>
    </rPh>
    <rPh sb="14" eb="17">
      <t>ショウメイショ</t>
    </rPh>
    <phoneticPr fontId="3"/>
  </si>
  <si>
    <t xml:space="preserve">    ３　この確認書に記載された候補者について供託物が没収された場合には、立札・看板作成</t>
    <rPh sb="38" eb="40">
      <t>タテフダ</t>
    </rPh>
    <rPh sb="41" eb="43">
      <t>カンバン</t>
    </rPh>
    <rPh sb="43" eb="45">
      <t>サクセイ</t>
    </rPh>
    <phoneticPr fontId="3"/>
  </si>
  <si>
    <t>　　　業者は、青森県に支払を請求することはできません。</t>
    <rPh sb="3" eb="5">
      <t>ギョウシャ</t>
    </rPh>
    <phoneticPr fontId="3"/>
  </si>
  <si>
    <t>備考１　この証明書は、作成の実績に基づいて、立札・看板作成業者ごとに別々に作成し、候補者</t>
    <rPh sb="11" eb="13">
      <t>サクセイ</t>
    </rPh>
    <rPh sb="14" eb="16">
      <t>ジッセキ</t>
    </rPh>
    <rPh sb="17" eb="18">
      <t>モト</t>
    </rPh>
    <rPh sb="22" eb="24">
      <t>タテフダ</t>
    </rPh>
    <rPh sb="25" eb="27">
      <t>カンバン</t>
    </rPh>
    <rPh sb="41" eb="44">
      <t>コウホシャ</t>
    </rPh>
    <phoneticPr fontId="3"/>
  </si>
  <si>
    <t>　　　から立札・看板作成業者に提出してください。</t>
    <rPh sb="5" eb="7">
      <t>タテフダ</t>
    </rPh>
    <rPh sb="8" eb="10">
      <t>カンバン</t>
    </rPh>
    <phoneticPr fontId="3"/>
  </si>
  <si>
    <t xml:space="preserve">    ２　立札・看板作成業者が青森県に支払を請求するときは、この証明書を請求書に添付してく</t>
    <rPh sb="6" eb="8">
      <t>タテフダ</t>
    </rPh>
    <rPh sb="9" eb="11">
      <t>カンバン</t>
    </rPh>
    <phoneticPr fontId="3"/>
  </si>
  <si>
    <t xml:space="preserve">    ３　この証明書を発行した候補者について供託物が没収された場合には、立札・看板作成業者</t>
    <rPh sb="37" eb="39">
      <t>タテフダ</t>
    </rPh>
    <rPh sb="40" eb="42">
      <t>カンバン</t>
    </rPh>
    <rPh sb="44" eb="46">
      <t>ギョウシャ</t>
    </rPh>
    <phoneticPr fontId="3"/>
  </si>
  <si>
    <t xml:space="preserve">    ４　１人の候補者を通じて公費負担の対象となる数及びそれぞれの契約に基づく公費負担の限</t>
    <rPh sb="45" eb="46">
      <t>キリ</t>
    </rPh>
    <phoneticPr fontId="3"/>
  </si>
  <si>
    <t>　　には、委任状の提示又は提出及び当該代理人の本人確認書類の提示又は提出を行ってくださ</t>
    <rPh sb="5" eb="8">
      <t>イニンジョウ</t>
    </rPh>
    <rPh sb="9" eb="11">
      <t>テイジ</t>
    </rPh>
    <rPh sb="11" eb="12">
      <t>マタ</t>
    </rPh>
    <rPh sb="13" eb="15">
      <t>テイシュツ</t>
    </rPh>
    <rPh sb="15" eb="16">
      <t>オヨ</t>
    </rPh>
    <rPh sb="17" eb="19">
      <t>トウガイ</t>
    </rPh>
    <rPh sb="19" eb="22">
      <t>ダイリニン</t>
    </rPh>
    <rPh sb="23" eb="25">
      <t>ホンニン</t>
    </rPh>
    <rPh sb="25" eb="27">
      <t>カクニン</t>
    </rPh>
    <rPh sb="27" eb="29">
      <t>ショルイ</t>
    </rPh>
    <rPh sb="30" eb="32">
      <t>テイジ</t>
    </rPh>
    <rPh sb="32" eb="33">
      <t>マタ</t>
    </rPh>
    <rPh sb="34" eb="36">
      <t>テイシュツ</t>
    </rPh>
    <rPh sb="37" eb="38">
      <t>オコナ</t>
    </rPh>
    <phoneticPr fontId="3"/>
  </si>
  <si>
    <t>　　い。ただし、候補者本人の署名や記名押印がある場合はこの限りではありません。</t>
    <rPh sb="8" eb="11">
      <t>コウホシャ</t>
    </rPh>
    <rPh sb="11" eb="13">
      <t>ホンニン</t>
    </rPh>
    <rPh sb="14" eb="16">
      <t>ショメイ</t>
    </rPh>
    <rPh sb="17" eb="19">
      <t>キメイ</t>
    </rPh>
    <rPh sb="19" eb="21">
      <t>オウイン</t>
    </rPh>
    <rPh sb="24" eb="26">
      <t>バアイ</t>
    </rPh>
    <rPh sb="29" eb="30">
      <t>カギ</t>
    </rPh>
    <phoneticPr fontId="3"/>
  </si>
  <si>
    <t xml:space="preserve">    ２　この申請書は、自動車等取付用立札・看板作成数について公費負担の対象となるものの</t>
    <rPh sb="13" eb="17">
      <t>ジドウシャトウ</t>
    </rPh>
    <rPh sb="17" eb="19">
      <t>トリツケ</t>
    </rPh>
    <rPh sb="19" eb="20">
      <t>ヨウ</t>
    </rPh>
    <rPh sb="20" eb="22">
      <t>タテフダ</t>
    </rPh>
    <rPh sb="23" eb="25">
      <t>カンバン</t>
    </rPh>
    <phoneticPr fontId="3"/>
  </si>
  <si>
    <t>　　　確認を受けるためのものです。</t>
    <rPh sb="3" eb="5">
      <t>カクニン</t>
    </rPh>
    <rPh sb="6" eb="7">
      <t>ウ</t>
    </rPh>
    <phoneticPr fontId="3"/>
  </si>
  <si>
    <t>備考１　この確認書は、自動車等取付用立札・看板作成数について確認を受けた候補者から立札・</t>
    <rPh sb="11" eb="15">
      <t>ジドウシャトウ</t>
    </rPh>
    <rPh sb="15" eb="17">
      <t>トリツケ</t>
    </rPh>
    <rPh sb="17" eb="18">
      <t>ヨウ</t>
    </rPh>
    <rPh sb="18" eb="20">
      <t>タテフダ</t>
    </rPh>
    <rPh sb="21" eb="23">
      <t>カンバン</t>
    </rPh>
    <rPh sb="41" eb="42">
      <t>タ</t>
    </rPh>
    <rPh sb="42" eb="43">
      <t>フダ</t>
    </rPh>
    <phoneticPr fontId="3"/>
  </si>
  <si>
    <t xml:space="preserve">    ２　この確認書を受領した立札・看板作成業者は、公費の支払の請求をする場合には、自動</t>
    <rPh sb="16" eb="18">
      <t>タテフダ</t>
    </rPh>
    <rPh sb="19" eb="21">
      <t>カンバン</t>
    </rPh>
    <rPh sb="21" eb="23">
      <t>サクセイ</t>
    </rPh>
    <rPh sb="43" eb="45">
      <t>ジドウ</t>
    </rPh>
    <phoneticPr fontId="3"/>
  </si>
  <si>
    <t>　　　車等取付用立札・看板作成証明書とともに当該確認書を請求書に添付してください。</t>
    <rPh sb="3" eb="4">
      <t>クルマ</t>
    </rPh>
    <rPh sb="4" eb="5">
      <t>ナド</t>
    </rPh>
    <rPh sb="5" eb="7">
      <t>トリツケ</t>
    </rPh>
    <rPh sb="7" eb="8">
      <t>ヨウ</t>
    </rPh>
    <rPh sb="8" eb="10">
      <t>タテフダ</t>
    </rPh>
    <rPh sb="11" eb="13">
      <t>カンバン</t>
    </rPh>
    <rPh sb="13" eb="15">
      <t>サクセイ</t>
    </rPh>
    <rPh sb="15" eb="18">
      <t>ショウメイショ</t>
    </rPh>
    <phoneticPr fontId="3"/>
  </si>
  <si>
    <t xml:space="preserve">    ２　この申請書は、個人演説会場用立札・看板作成数について公費負担の対象となるものの</t>
    <rPh sb="13" eb="15">
      <t>コジン</t>
    </rPh>
    <rPh sb="15" eb="17">
      <t>エンゼツ</t>
    </rPh>
    <rPh sb="17" eb="18">
      <t>カイ</t>
    </rPh>
    <rPh sb="18" eb="19">
      <t>バ</t>
    </rPh>
    <rPh sb="19" eb="20">
      <t>ヨウ</t>
    </rPh>
    <rPh sb="20" eb="22">
      <t>タテフダ</t>
    </rPh>
    <rPh sb="23" eb="25">
      <t>カンバン</t>
    </rPh>
    <phoneticPr fontId="3"/>
  </si>
  <si>
    <t>備考１　この確認書は、個人演説会場用立札・看板作成数について確認を受けた候補者から立札</t>
    <rPh sb="11" eb="13">
      <t>コジン</t>
    </rPh>
    <rPh sb="13" eb="15">
      <t>エンゼツ</t>
    </rPh>
    <rPh sb="15" eb="17">
      <t>カイジョウ</t>
    </rPh>
    <rPh sb="17" eb="18">
      <t>ヨウ</t>
    </rPh>
    <rPh sb="18" eb="20">
      <t>タテフダ</t>
    </rPh>
    <rPh sb="21" eb="23">
      <t>カンバン</t>
    </rPh>
    <rPh sb="41" eb="42">
      <t>タ</t>
    </rPh>
    <rPh sb="42" eb="43">
      <t>フダ</t>
    </rPh>
    <phoneticPr fontId="3"/>
  </si>
  <si>
    <t>　　　・看板作成業者に提出してください。</t>
    <rPh sb="4" eb="6">
      <t>カンバン</t>
    </rPh>
    <rPh sb="6" eb="8">
      <t>サクセイ</t>
    </rPh>
    <rPh sb="8" eb="10">
      <t>ギョウシャ</t>
    </rPh>
    <rPh sb="11" eb="13">
      <t>テイシュツ</t>
    </rPh>
    <phoneticPr fontId="3"/>
  </si>
  <si>
    <t xml:space="preserve">    ２　この確認書を受領した立札・看板作成業者は、公費の支払の請求をする場合には、個人</t>
    <rPh sb="16" eb="18">
      <t>タテフダ</t>
    </rPh>
    <rPh sb="19" eb="21">
      <t>カンバン</t>
    </rPh>
    <rPh sb="21" eb="23">
      <t>サクセイ</t>
    </rPh>
    <rPh sb="43" eb="45">
      <t>コジン</t>
    </rPh>
    <phoneticPr fontId="3"/>
  </si>
  <si>
    <t>　　　演説会場用立札・看板作成証明書とともに当該確認書を請求書に添付してください。</t>
    <rPh sb="3" eb="5">
      <t>エンゼツ</t>
    </rPh>
    <rPh sb="5" eb="7">
      <t>カイジョウ</t>
    </rPh>
    <rPh sb="7" eb="8">
      <t>ヨウ</t>
    </rPh>
    <rPh sb="8" eb="10">
      <t>タテフダ</t>
    </rPh>
    <rPh sb="11" eb="13">
      <t>カンバン</t>
    </rPh>
    <rPh sb="13" eb="15">
      <t>サクセイ</t>
    </rPh>
    <rPh sb="15" eb="18">
      <t>ショウメイショ</t>
    </rPh>
    <phoneticPr fontId="3"/>
  </si>
  <si>
    <t>備考１　この申請書は、ポスター作成業者ごとに別々に候補者から青森県選挙管理委員会に提出</t>
    <rPh sb="41" eb="43">
      <t>テイシュツ</t>
    </rPh>
    <phoneticPr fontId="3"/>
  </si>
  <si>
    <t xml:space="preserve">    ２　この申請書は、ポスター作成枚数について公費負担の対象となるものの確認を受けるた</t>
    <phoneticPr fontId="3"/>
  </si>
  <si>
    <t xml:space="preserve">    ３　「前回までの累積枚数」には、他のポスター作成業者によって作成された枚数をも含め</t>
    <rPh sb="43" eb="44">
      <t>フク</t>
    </rPh>
    <phoneticPr fontId="3"/>
  </si>
  <si>
    <t>備考１　この確認書は、ポスター作成枚数について確認を受けた候補者からポスター作成業者に</t>
    <rPh sb="41" eb="42">
      <t>シャ</t>
    </rPh>
    <phoneticPr fontId="3"/>
  </si>
  <si>
    <t xml:space="preserve">    ２　この確認書を受領したポスター作成業者は、公費の支払の請求をする場合には、ポスタ</t>
    <phoneticPr fontId="3"/>
  </si>
  <si>
    <t>　　　ー作成証明書とともに当該確認書を請求書に添付してください。</t>
    <phoneticPr fontId="3"/>
  </si>
  <si>
    <t xml:space="preserve">    ３　この確認書に記載された候補者について供託物が没収された場合には、ポスター作成業</t>
    <rPh sb="42" eb="44">
      <t>サクセイ</t>
    </rPh>
    <rPh sb="44" eb="45">
      <t>ギョウ</t>
    </rPh>
    <phoneticPr fontId="3"/>
  </si>
  <si>
    <t>備考１　この証明書は、作成の実績に基づいて、ポスター作成業者ごとに別々に作成し、候補者からポス</t>
    <rPh sb="11" eb="13">
      <t>サクセイ</t>
    </rPh>
    <rPh sb="14" eb="16">
      <t>ジッセキ</t>
    </rPh>
    <rPh sb="17" eb="18">
      <t>モト</t>
    </rPh>
    <phoneticPr fontId="3"/>
  </si>
  <si>
    <t>　　　ター作成業者に提出してください。</t>
    <phoneticPr fontId="3"/>
  </si>
  <si>
    <t xml:space="preserve">    ２　ポスター作成業者が青森県に支払を請求するときは、この証明書を請求書に添付してください。</t>
    <phoneticPr fontId="3"/>
  </si>
  <si>
    <t xml:space="preserve">    ３　この証明書を発行した候補者について供託物が没収された場合には、ポスター作成業者は、青森　　</t>
    <rPh sb="47" eb="49">
      <t>アオモリ</t>
    </rPh>
    <phoneticPr fontId="3"/>
  </si>
  <si>
    <t xml:space="preserve">    ４　１人の候補者を通じて公費負担の対象となる枚数及びそれぞれの契約に基づく公費負担の限度額</t>
    <rPh sb="46" eb="48">
      <t>ゲンド</t>
    </rPh>
    <rPh sb="48" eb="49">
      <t>ガク</t>
    </rPh>
    <phoneticPr fontId="3"/>
  </si>
  <si>
    <t>　　　は、次のとおりです。</t>
    <phoneticPr fontId="3"/>
  </si>
  <si>
    <t>　　提出を、代理人が届け出る場合には、委任状の提示又は提出及び当該代理人の本人確認</t>
    <rPh sb="2" eb="4">
      <t>テイシュツ</t>
    </rPh>
    <rPh sb="6" eb="9">
      <t>ダイリニン</t>
    </rPh>
    <rPh sb="10" eb="11">
      <t>トド</t>
    </rPh>
    <rPh sb="12" eb="13">
      <t>デ</t>
    </rPh>
    <rPh sb="14" eb="16">
      <t>バアイ</t>
    </rPh>
    <rPh sb="19" eb="22">
      <t>イニンジョウ</t>
    </rPh>
    <rPh sb="23" eb="25">
      <t>テイジ</t>
    </rPh>
    <rPh sb="25" eb="26">
      <t>マタ</t>
    </rPh>
    <rPh sb="27" eb="29">
      <t>テイシュツ</t>
    </rPh>
    <rPh sb="29" eb="30">
      <t>オヨ</t>
    </rPh>
    <rPh sb="31" eb="33">
      <t>トウガイ</t>
    </rPh>
    <rPh sb="33" eb="35">
      <t>ダイリ</t>
    </rPh>
    <rPh sb="35" eb="36">
      <t>ヒト</t>
    </rPh>
    <rPh sb="37" eb="39">
      <t>ホンニン</t>
    </rPh>
    <rPh sb="39" eb="41">
      <t>カクニン</t>
    </rPh>
    <phoneticPr fontId="3"/>
  </si>
  <si>
    <t>（備考）政党その他の政治団体の代表者氏名は記名押印又は署名とし、署名は必ず代表者本</t>
    <rPh sb="1" eb="3">
      <t>ビコウ</t>
    </rPh>
    <rPh sb="4" eb="6">
      <t>セイトウ</t>
    </rPh>
    <rPh sb="8" eb="9">
      <t>タ</t>
    </rPh>
    <rPh sb="10" eb="12">
      <t>セイジ</t>
    </rPh>
    <rPh sb="12" eb="14">
      <t>ダンタイ</t>
    </rPh>
    <rPh sb="15" eb="18">
      <t>ダイヒョウシャ</t>
    </rPh>
    <rPh sb="18" eb="20">
      <t>シメイ</t>
    </rPh>
    <rPh sb="21" eb="23">
      <t>キメイ</t>
    </rPh>
    <rPh sb="23" eb="25">
      <t>オウイン</t>
    </rPh>
    <rPh sb="25" eb="26">
      <t>マタ</t>
    </rPh>
    <rPh sb="27" eb="29">
      <t>ショメイ</t>
    </rPh>
    <rPh sb="32" eb="34">
      <t>ショメイ</t>
    </rPh>
    <rPh sb="35" eb="36">
      <t>カナラ</t>
    </rPh>
    <rPh sb="37" eb="40">
      <t>ダイヒョウシャ</t>
    </rPh>
    <rPh sb="40" eb="41">
      <t>ホン</t>
    </rPh>
    <phoneticPr fontId="3"/>
  </si>
  <si>
    <t>　　人が自署してください。</t>
    <rPh sb="2" eb="3">
      <t>ヒト</t>
    </rPh>
    <rPh sb="4" eb="6">
      <t>ジショ</t>
    </rPh>
    <phoneticPr fontId="3"/>
  </si>
  <si>
    <t>　　４　候補者本人が届け出る場合には、本人確認書類の提示又は提出を、代理人が届け出る場合には、委</t>
    <rPh sb="4" eb="7">
      <t>コウホシャ</t>
    </rPh>
    <rPh sb="7" eb="9">
      <t>ホンニン</t>
    </rPh>
    <rPh sb="10" eb="11">
      <t>トド</t>
    </rPh>
    <rPh sb="12" eb="13">
      <t>デ</t>
    </rPh>
    <rPh sb="14" eb="16">
      <t>バアイ</t>
    </rPh>
    <rPh sb="19" eb="21">
      <t>ホンニン</t>
    </rPh>
    <rPh sb="21" eb="23">
      <t>カクニン</t>
    </rPh>
    <rPh sb="23" eb="25">
      <t>ショルイ</t>
    </rPh>
    <rPh sb="26" eb="28">
      <t>テイジ</t>
    </rPh>
    <rPh sb="28" eb="29">
      <t>マタ</t>
    </rPh>
    <rPh sb="30" eb="32">
      <t>テイシュツ</t>
    </rPh>
    <rPh sb="34" eb="37">
      <t>ダイリニン</t>
    </rPh>
    <rPh sb="38" eb="39">
      <t>トド</t>
    </rPh>
    <rPh sb="40" eb="41">
      <t>デ</t>
    </rPh>
    <rPh sb="42" eb="44">
      <t>バアイ</t>
    </rPh>
    <rPh sb="47" eb="48">
      <t>イ</t>
    </rPh>
    <phoneticPr fontId="3"/>
  </si>
  <si>
    <t xml:space="preserve">    ６　契約業者等（法人の場合は代表者）本人が提出する場合には、本人確認書類の提示又は提出</t>
    <rPh sb="6" eb="8">
      <t>ケイヤク</t>
    </rPh>
    <rPh sb="8" eb="10">
      <t>ギョウシャ</t>
    </rPh>
    <rPh sb="10" eb="11">
      <t>トウ</t>
    </rPh>
    <rPh sb="12" eb="14">
      <t>ホウジン</t>
    </rPh>
    <rPh sb="15" eb="17">
      <t>バアイ</t>
    </rPh>
    <rPh sb="18" eb="21">
      <t>ダイヒョウシャ</t>
    </rPh>
    <rPh sb="22" eb="24">
      <t>ホンニン</t>
    </rPh>
    <rPh sb="25" eb="27">
      <t>テイシュツ</t>
    </rPh>
    <rPh sb="29" eb="31">
      <t>バアイ</t>
    </rPh>
    <rPh sb="34" eb="36">
      <t>ホンニン</t>
    </rPh>
    <rPh sb="36" eb="38">
      <t>カクニン</t>
    </rPh>
    <rPh sb="38" eb="40">
      <t>ショルイ</t>
    </rPh>
    <rPh sb="41" eb="43">
      <t>テイジ</t>
    </rPh>
    <rPh sb="43" eb="44">
      <t>マタ</t>
    </rPh>
    <rPh sb="45" eb="47">
      <t>テイシュツ</t>
    </rPh>
    <phoneticPr fontId="3"/>
  </si>
  <si>
    <t>　　　を、代理人が提出する場合には、委任状の提示又は提出及び当該代理人の本人確認書類の提示</t>
    <rPh sb="5" eb="8">
      <t>ダイリニン</t>
    </rPh>
    <rPh sb="9" eb="11">
      <t>テイシュツ</t>
    </rPh>
    <rPh sb="13" eb="15">
      <t>バアイ</t>
    </rPh>
    <rPh sb="18" eb="21">
      <t>イニンジョウ</t>
    </rPh>
    <rPh sb="22" eb="24">
      <t>テイジ</t>
    </rPh>
    <rPh sb="24" eb="25">
      <t>マタ</t>
    </rPh>
    <rPh sb="26" eb="28">
      <t>テイシュツ</t>
    </rPh>
    <rPh sb="28" eb="29">
      <t>オヨ</t>
    </rPh>
    <rPh sb="30" eb="32">
      <t>トウガイ</t>
    </rPh>
    <rPh sb="32" eb="35">
      <t>ダイリニン</t>
    </rPh>
    <rPh sb="36" eb="38">
      <t>ホンニン</t>
    </rPh>
    <rPh sb="38" eb="40">
      <t>カクニン</t>
    </rPh>
    <rPh sb="40" eb="42">
      <t>ショルイ</t>
    </rPh>
    <rPh sb="43" eb="45">
      <t>テイジ</t>
    </rPh>
    <phoneticPr fontId="3"/>
  </si>
  <si>
    <t>　　　又は提出を行ってください。ただし、契約業者等（法人の場合は代表者）本人の署名や記名押</t>
    <rPh sb="3" eb="4">
      <t>マタ</t>
    </rPh>
    <rPh sb="5" eb="7">
      <t>テイシュツ</t>
    </rPh>
    <rPh sb="8" eb="9">
      <t>オコナ</t>
    </rPh>
    <rPh sb="20" eb="22">
      <t>ケイヤク</t>
    </rPh>
    <rPh sb="22" eb="24">
      <t>ギョウシャ</t>
    </rPh>
    <rPh sb="24" eb="25">
      <t>トウ</t>
    </rPh>
    <rPh sb="26" eb="28">
      <t>ホウジン</t>
    </rPh>
    <rPh sb="29" eb="31">
      <t>バアイ</t>
    </rPh>
    <rPh sb="32" eb="35">
      <t>ダイヒョウシャ</t>
    </rPh>
    <rPh sb="36" eb="38">
      <t>ホンニン</t>
    </rPh>
    <rPh sb="39" eb="41">
      <t>ショメイ</t>
    </rPh>
    <rPh sb="42" eb="44">
      <t>キメイ</t>
    </rPh>
    <rPh sb="44" eb="45">
      <t>オ</t>
    </rPh>
    <phoneticPr fontId="3"/>
  </si>
  <si>
    <t>　　　印がある場合はこの限りではありません。</t>
    <rPh sb="3" eb="4">
      <t>イン</t>
    </rPh>
    <rPh sb="7" eb="9">
      <t>バアイ</t>
    </rPh>
    <rPh sb="12" eb="13">
      <t>カギ</t>
    </rPh>
    <phoneticPr fontId="3"/>
  </si>
  <si>
    <t>R</t>
    <phoneticPr fontId="3"/>
  </si>
  <si>
    <t>に執行される衆議院小選挙区選出議員選挙の</t>
    <phoneticPr fontId="3"/>
  </si>
  <si>
    <t>執行日</t>
    <rPh sb="0" eb="2">
      <t>シッコウ</t>
    </rPh>
    <rPh sb="2" eb="3">
      <t>ビ</t>
    </rPh>
    <phoneticPr fontId="3"/>
  </si>
  <si>
    <t>本政党（政治団体）は、</t>
    <phoneticPr fontId="3"/>
  </si>
  <si>
    <t>執行の衆議院小選挙区選出議員選挙の</t>
    <phoneticPr fontId="3"/>
  </si>
  <si>
    <t>執行の衆議院小</t>
    <phoneticPr fontId="3"/>
  </si>
  <si>
    <t>H</t>
  </si>
  <si>
    <t>むつ市</t>
  </si>
  <si>
    <t>執行の衆議院小選挙区選出議員選挙</t>
  </si>
  <si>
    <t>執行の衆議院小選挙区選出議員選挙</t>
    <phoneticPr fontId="3"/>
  </si>
  <si>
    <t>にお</t>
  </si>
  <si>
    <t>執行の衆議院</t>
    <phoneticPr fontId="3"/>
  </si>
  <si>
    <t>公職選挙法第１６８条第１項の規定により、</t>
    <phoneticPr fontId="3"/>
  </si>
  <si>
    <t>執行衆議院小選挙区選出議員選挙政見放送申込書</t>
    <phoneticPr fontId="3"/>
  </si>
  <si>
    <t>執行の衆議院小選挙区選出議員選挙における左記政党（政治団体）のラジオ放送</t>
    <phoneticPr fontId="3"/>
  </si>
  <si>
    <t>⇒執行日の入力忘れない</t>
    <rPh sb="1" eb="3">
      <t>シッコウ</t>
    </rPh>
    <rPh sb="3" eb="4">
      <t>ビ</t>
    </rPh>
    <rPh sb="5" eb="7">
      <t>ニュウリョク</t>
    </rPh>
    <rPh sb="7" eb="8">
      <t>ワス</t>
    </rPh>
    <phoneticPr fontId="3"/>
  </si>
  <si>
    <t>　右の者は、</t>
    <phoneticPr fontId="3"/>
  </si>
  <si>
    <t>執行の衆議院小選挙区選出議員選挙における本政党（政治団体）のラジオ</t>
    <rPh sb="0" eb="2">
      <t>シッコウ</t>
    </rPh>
    <rPh sb="3" eb="6">
      <t>シュウギイン</t>
    </rPh>
    <rPh sb="6" eb="10">
      <t>ショウセンキョク</t>
    </rPh>
    <rPh sb="10" eb="12">
      <t>センシュツ</t>
    </rPh>
    <rPh sb="12" eb="14">
      <t>ギイン</t>
    </rPh>
    <rPh sb="14" eb="16">
      <t>センキョ</t>
    </rPh>
    <rPh sb="20" eb="21">
      <t>ホン</t>
    </rPh>
    <rPh sb="21" eb="23">
      <t>セイトウ</t>
    </rPh>
    <rPh sb="24" eb="26">
      <t>セイジ</t>
    </rPh>
    <rPh sb="26" eb="28">
      <t>ダンタイ</t>
    </rPh>
    <phoneticPr fontId="3"/>
  </si>
  <si>
    <t>執行衆議院小選挙区選出議員選挙</t>
    <phoneticPr fontId="3"/>
  </si>
  <si>
    <t>執行　衆議院小選挙区選出議員選挙</t>
    <phoneticPr fontId="3"/>
  </si>
  <si>
    <t>１　</t>
    <phoneticPr fontId="3"/>
  </si>
  <si>
    <t>２</t>
    <phoneticPr fontId="3"/>
  </si>
  <si>
    <t>３　</t>
    <phoneticPr fontId="3"/>
  </si>
  <si>
    <t>燃料の供給を受ける選挙運動用自動車の自動車登録番号</t>
    <phoneticPr fontId="3"/>
  </si>
  <si>
    <t>　　　時　　　分受理</t>
    <rPh sb="3" eb="4">
      <t>ジ</t>
    </rPh>
    <rPh sb="7" eb="8">
      <t>フン</t>
    </rPh>
    <rPh sb="8" eb="10">
      <t>ジュリ</t>
    </rPh>
    <phoneticPr fontId="3"/>
  </si>
  <si>
    <t>←　昭和はS、平成はH、令和はRを選択</t>
    <rPh sb="2" eb="4">
      <t>ショウワ</t>
    </rPh>
    <rPh sb="7" eb="9">
      <t>ヘイセイ</t>
    </rPh>
    <rPh sb="12" eb="14">
      <t>レイワ</t>
    </rPh>
    <rPh sb="17" eb="19">
      <t>センタク</t>
    </rPh>
    <phoneticPr fontId="3"/>
  </si>
  <si>
    <t>　令和　年　　月　　日申請した選挙公報の掲載文を修正したいので、修正した掲載文を</t>
    <rPh sb="1" eb="3">
      <t>レイワ</t>
    </rPh>
    <phoneticPr fontId="3"/>
  </si>
  <si>
    <t>令和　　年　　月　　日</t>
    <rPh sb="0" eb="2">
      <t>レイワ</t>
    </rPh>
    <rPh sb="4" eb="5">
      <t>ネン</t>
    </rPh>
    <rPh sb="5" eb="6">
      <t>ヘイネン</t>
    </rPh>
    <rPh sb="7" eb="8">
      <t>ガツ</t>
    </rPh>
    <rPh sb="10" eb="11">
      <t>ニチ</t>
    </rPh>
    <phoneticPr fontId="3"/>
  </si>
  <si>
    <t>令和　　年　　月　　日　</t>
    <rPh sb="0" eb="2">
      <t>レイワ</t>
    </rPh>
    <rPh sb="4" eb="5">
      <t>ネン</t>
    </rPh>
    <rPh sb="5" eb="6">
      <t>ヘイネン</t>
    </rPh>
    <rPh sb="7" eb="8">
      <t>ツキ</t>
    </rPh>
    <rPh sb="10" eb="11">
      <t>ヒ</t>
    </rPh>
    <phoneticPr fontId="3"/>
  </si>
  <si>
    <t>令和　　年　　月　　日</t>
    <rPh sb="0" eb="2">
      <t>レイワ</t>
    </rPh>
    <rPh sb="4" eb="5">
      <t>ネン</t>
    </rPh>
    <rPh sb="5" eb="6">
      <t>ヘイネン</t>
    </rPh>
    <rPh sb="7" eb="8">
      <t>ツキ</t>
    </rPh>
    <rPh sb="10" eb="11">
      <t>ヒ</t>
    </rPh>
    <phoneticPr fontId="3"/>
  </si>
  <si>
    <t>　令和　　年　　月　　日</t>
    <rPh sb="1" eb="3">
      <t>レイワ</t>
    </rPh>
    <rPh sb="5" eb="6">
      <t>ネン</t>
    </rPh>
    <rPh sb="6" eb="7">
      <t>ヘイネン</t>
    </rPh>
    <rPh sb="8" eb="9">
      <t>ツキ</t>
    </rPh>
    <rPh sb="11" eb="12">
      <t>ヒ</t>
    </rPh>
    <phoneticPr fontId="3"/>
  </si>
  <si>
    <t>令和　　年　　月　　　日</t>
    <rPh sb="0" eb="1">
      <t>レイ</t>
    </rPh>
    <rPh sb="1" eb="2">
      <t>カズ</t>
    </rPh>
    <rPh sb="4" eb="5">
      <t>トシ</t>
    </rPh>
    <rPh sb="5" eb="6">
      <t>ヘイネン</t>
    </rPh>
    <rPh sb="7" eb="8">
      <t>ツキ</t>
    </rPh>
    <rPh sb="11" eb="12">
      <t>ニチ</t>
    </rPh>
    <phoneticPr fontId="3"/>
  </si>
  <si>
    <t>令和　　年　　月　　　日</t>
    <rPh sb="0" eb="2">
      <t>レイワ</t>
    </rPh>
    <rPh sb="4" eb="5">
      <t>ネン</t>
    </rPh>
    <rPh sb="5" eb="6">
      <t>ヘイネン</t>
    </rPh>
    <rPh sb="7" eb="8">
      <t>ツキ</t>
    </rPh>
    <rPh sb="11" eb="12">
      <t>ニチ</t>
    </rPh>
    <phoneticPr fontId="3"/>
  </si>
  <si>
    <t>令和　　年　　月　　　日</t>
    <rPh sb="0" eb="2">
      <t>レイワ</t>
    </rPh>
    <rPh sb="4" eb="5">
      <t>ネン</t>
    </rPh>
    <rPh sb="7" eb="8">
      <t>ツキ</t>
    </rPh>
    <rPh sb="11" eb="12">
      <t>ニチ</t>
    </rPh>
    <phoneticPr fontId="3"/>
  </si>
  <si>
    <t>令和　　年　　月　　日</t>
    <rPh sb="0" eb="2">
      <t>レイワ</t>
    </rPh>
    <rPh sb="4" eb="5">
      <t>ネン</t>
    </rPh>
    <rPh sb="5" eb="6">
      <t>ヘイネン</t>
    </rPh>
    <rPh sb="7" eb="8">
      <t>ツキ</t>
    </rPh>
    <rPh sb="10" eb="11">
      <t>ニチ</t>
    </rPh>
    <phoneticPr fontId="3"/>
  </si>
  <si>
    <t xml:space="preserve">      (2) (1)以外の場合                                            　16,100円</t>
    <phoneticPr fontId="3"/>
  </si>
  <si>
    <t>R</t>
  </si>
  <si>
    <t>Ａディスク（</t>
  </si>
  <si>
    <t>Ａディスク（</t>
    <phoneticPr fontId="3"/>
  </si>
  <si>
    <t>Ｂディスク（</t>
  </si>
  <si>
    <t>Ｂディスク（</t>
    <phoneticPr fontId="3"/>
  </si>
  <si>
    <t>　　２　Ａディスク及びＢディスクを提出又は収録する候補者届出政党は、Ａディスク及びＢディ</t>
    <rPh sb="9" eb="10">
      <t>オヨ</t>
    </rPh>
    <rPh sb="17" eb="19">
      <t>テイシュツ</t>
    </rPh>
    <rPh sb="19" eb="20">
      <t>マタ</t>
    </rPh>
    <rPh sb="21" eb="23">
      <t>シュウロク</t>
    </rPh>
    <rPh sb="25" eb="28">
      <t>コウホシャ</t>
    </rPh>
    <rPh sb="28" eb="30">
      <t>トドケデ</t>
    </rPh>
    <rPh sb="30" eb="32">
      <t>セイトウ</t>
    </rPh>
    <rPh sb="39" eb="40">
      <t>オヨ</t>
    </rPh>
    <phoneticPr fontId="3"/>
  </si>
  <si>
    <t>　　　スクのそれぞれの放送希望日時を別紙２に記入し、実施放送局に通知してください。</t>
    <rPh sb="11" eb="13">
      <t>ホウソウ</t>
    </rPh>
    <rPh sb="13" eb="15">
      <t>キボウ</t>
    </rPh>
    <rPh sb="15" eb="17">
      <t>ニチジ</t>
    </rPh>
    <rPh sb="18" eb="20">
      <t>ベッシ</t>
    </rPh>
    <rPh sb="22" eb="24">
      <t>キニュウ</t>
    </rPh>
    <rPh sb="26" eb="28">
      <t>ジッシ</t>
    </rPh>
    <rPh sb="28" eb="31">
      <t>ホウソウキョク</t>
    </rPh>
    <rPh sb="32" eb="34">
      <t>ツウチ</t>
    </rPh>
    <phoneticPr fontId="3"/>
  </si>
  <si>
    <t>Ａディスク</t>
  </si>
  <si>
    <t>Ａディスク</t>
    <phoneticPr fontId="3"/>
  </si>
  <si>
    <t>Ｂディスク</t>
    <phoneticPr fontId="3"/>
  </si>
  <si>
    <t>（ラジオ使用</t>
    <rPh sb="4" eb="6">
      <t>シヨウ</t>
    </rPh>
    <phoneticPr fontId="3"/>
  </si>
  <si>
    <t>有</t>
    <rPh sb="0" eb="1">
      <t>タモツ</t>
    </rPh>
    <phoneticPr fontId="3"/>
  </si>
  <si>
    <t>無</t>
    <rPh sb="0" eb="1">
      <t>ム</t>
    </rPh>
    <phoneticPr fontId="3"/>
  </si>
  <si>
    <t>）</t>
    <phoneticPr fontId="3"/>
  </si>
  <si>
    <t>）ディスク録画（録音）方式届</t>
    <phoneticPr fontId="3"/>
  </si>
  <si>
    <t>備考１　標題の「（　）ディスク」の（　）内には、Ａディスク又はＢディスクの別を記入して</t>
    <rPh sb="0" eb="2">
      <t>ビコウ</t>
    </rPh>
    <rPh sb="4" eb="6">
      <t>ヒョウダイ</t>
    </rPh>
    <rPh sb="20" eb="21">
      <t>ナイ</t>
    </rPh>
    <rPh sb="29" eb="30">
      <t>マタ</t>
    </rPh>
    <rPh sb="37" eb="38">
      <t>ベツ</t>
    </rPh>
    <rPh sb="39" eb="41">
      <t>キニュウ</t>
    </rPh>
    <phoneticPr fontId="3"/>
  </si>
  <si>
    <t>　　　ください。</t>
    <phoneticPr fontId="3"/>
  </si>
  <si>
    <t>ア．Ａディスク</t>
    <phoneticPr fontId="3"/>
  </si>
  <si>
    <t>イ．Ｂディスク</t>
    <phoneticPr fontId="3"/>
  </si>
  <si>
    <t>※　録画回数が１回の場合には、「ア．Ａディスク」に○印を付けてください。</t>
    <rPh sb="2" eb="4">
      <t>ロクガ</t>
    </rPh>
    <rPh sb="4" eb="6">
      <t>カイスウ</t>
    </rPh>
    <rPh sb="8" eb="9">
      <t>カイ</t>
    </rPh>
    <rPh sb="10" eb="12">
      <t>バアイ</t>
    </rPh>
    <rPh sb="26" eb="27">
      <t>シルシ</t>
    </rPh>
    <rPh sb="28" eb="29">
      <t>ツ</t>
    </rPh>
    <phoneticPr fontId="3"/>
  </si>
  <si>
    <t>ディスク</t>
  </si>
  <si>
    <t>ディスク</t>
    <phoneticPr fontId="3"/>
  </si>
  <si>
    <t>４　政見放送の日時は、政見放送の日時を定めるくじ終了後、選管から通知されます。</t>
    <rPh sb="2" eb="4">
      <t>セイケン</t>
    </rPh>
    <rPh sb="4" eb="6">
      <t>ホウソウ</t>
    </rPh>
    <rPh sb="7" eb="9">
      <t>ニチジ</t>
    </rPh>
    <rPh sb="11" eb="13">
      <t>セイケン</t>
    </rPh>
    <rPh sb="13" eb="15">
      <t>ホウソウ</t>
    </rPh>
    <rPh sb="16" eb="18">
      <t>ニチジ</t>
    </rPh>
    <rPh sb="19" eb="20">
      <t>サダ</t>
    </rPh>
    <rPh sb="24" eb="27">
      <t>シュウリョウゴ</t>
    </rPh>
    <rPh sb="32" eb="34">
      <t>ツウチ</t>
    </rPh>
    <phoneticPr fontId="3"/>
  </si>
  <si>
    <t>Ａディスク及びＢディスクを収録又は提出する</t>
    <rPh sb="5" eb="6">
      <t>オヨ</t>
    </rPh>
    <rPh sb="13" eb="15">
      <t>シュウロク</t>
    </rPh>
    <rPh sb="15" eb="16">
      <t>マタ</t>
    </rPh>
    <rPh sb="17" eb="19">
      <t>テイシュツ</t>
    </rPh>
    <phoneticPr fontId="3"/>
  </si>
  <si>
    <t>Ａディスクの放送日時</t>
    <rPh sb="6" eb="8">
      <t>ホウソウ</t>
    </rPh>
    <rPh sb="8" eb="10">
      <t>ニチジ</t>
    </rPh>
    <phoneticPr fontId="3"/>
  </si>
  <si>
    <t>Ｂディスクの放送日時</t>
    <rPh sb="6" eb="8">
      <t>ホウソウ</t>
    </rPh>
    <rPh sb="8" eb="10">
      <t>ニチジ</t>
    </rPh>
    <phoneticPr fontId="3"/>
  </si>
  <si>
    <t>　上記のとおり、各ディスクの放送日時の指定の通知をします。</t>
    <rPh sb="1" eb="3">
      <t>ジョウキ</t>
    </rPh>
    <rPh sb="8" eb="9">
      <t>カク</t>
    </rPh>
    <rPh sb="14" eb="16">
      <t>ホウソウ</t>
    </rPh>
    <rPh sb="16" eb="18">
      <t>ニチジ</t>
    </rPh>
    <rPh sb="19" eb="21">
      <t>シテイ</t>
    </rPh>
    <rPh sb="22" eb="24">
      <t>ツウチ</t>
    </rPh>
    <phoneticPr fontId="3"/>
  </si>
  <si>
    <t>２　この証明書には、候補者届出政党が日本放送協会又は基幹放送事業者に提出した政見放送用録音・録画について記載し</t>
    <rPh sb="4" eb="7">
      <t>ショウメイショ</t>
    </rPh>
    <rPh sb="10" eb="13">
      <t>コウホシャ</t>
    </rPh>
    <rPh sb="13" eb="15">
      <t>トドケデ</t>
    </rPh>
    <rPh sb="15" eb="17">
      <t>セイトウ</t>
    </rPh>
    <rPh sb="18" eb="20">
      <t>ニホン</t>
    </rPh>
    <rPh sb="20" eb="22">
      <t>ホウソウ</t>
    </rPh>
    <rPh sb="22" eb="24">
      <t>キョウカイ</t>
    </rPh>
    <rPh sb="24" eb="25">
      <t>マタ</t>
    </rPh>
    <rPh sb="26" eb="28">
      <t>キカン</t>
    </rPh>
    <rPh sb="28" eb="30">
      <t>ホウソウ</t>
    </rPh>
    <rPh sb="30" eb="32">
      <t>ジギョウ</t>
    </rPh>
    <rPh sb="32" eb="33">
      <t>シャ</t>
    </rPh>
    <rPh sb="34" eb="36">
      <t>テイシュツ</t>
    </rPh>
    <rPh sb="38" eb="40">
      <t>セイケン</t>
    </rPh>
    <rPh sb="40" eb="43">
      <t>ホウソウヨウ</t>
    </rPh>
    <rPh sb="43" eb="45">
      <t>ロクオン</t>
    </rPh>
    <rPh sb="46" eb="48">
      <t>ロクガ</t>
    </rPh>
    <phoneticPr fontId="3"/>
  </si>
  <si>
    <t>６　日本放送協会及び基幹放送事業者において放送されなかった録音・録画（公職選挙法第１５１条の２第２項又は第３項</t>
    <rPh sb="2" eb="4">
      <t>ニホン</t>
    </rPh>
    <rPh sb="4" eb="6">
      <t>ホウソウ</t>
    </rPh>
    <rPh sb="6" eb="8">
      <t>キョウカイ</t>
    </rPh>
    <rPh sb="8" eb="9">
      <t>オヨ</t>
    </rPh>
    <rPh sb="10" eb="12">
      <t>キカン</t>
    </rPh>
    <rPh sb="12" eb="14">
      <t>ホウソウ</t>
    </rPh>
    <rPh sb="14" eb="16">
      <t>ジギョウ</t>
    </rPh>
    <rPh sb="16" eb="17">
      <t>シャ</t>
    </rPh>
    <rPh sb="21" eb="23">
      <t>ホウソウ</t>
    </rPh>
    <rPh sb="29" eb="31">
      <t>ロクオン</t>
    </rPh>
    <rPh sb="32" eb="34">
      <t>ロクガ</t>
    </rPh>
    <rPh sb="35" eb="37">
      <t>コウショク</t>
    </rPh>
    <rPh sb="37" eb="40">
      <t>センキョホウ</t>
    </rPh>
    <rPh sb="40" eb="41">
      <t>ダイ</t>
    </rPh>
    <rPh sb="44" eb="45">
      <t>ジョウ</t>
    </rPh>
    <rPh sb="47" eb="48">
      <t>ダイ</t>
    </rPh>
    <rPh sb="49" eb="50">
      <t>コウ</t>
    </rPh>
    <rPh sb="50" eb="51">
      <t>マタ</t>
    </rPh>
    <phoneticPr fontId="3"/>
  </si>
  <si>
    <t>　２　契約業者等（法人にあっては、その代表者）本人が提出する場合にあっては、本人確認書類の</t>
    <rPh sb="3" eb="5">
      <t>ケイヤク</t>
    </rPh>
    <rPh sb="5" eb="7">
      <t>ギョウシャ</t>
    </rPh>
    <rPh sb="7" eb="8">
      <t>トウ</t>
    </rPh>
    <rPh sb="9" eb="11">
      <t>ホウジン</t>
    </rPh>
    <rPh sb="19" eb="22">
      <t>ダイヒョウシャ</t>
    </rPh>
    <rPh sb="23" eb="25">
      <t>ホンニン</t>
    </rPh>
    <rPh sb="26" eb="28">
      <t>テイシュツ</t>
    </rPh>
    <rPh sb="30" eb="32">
      <t>バアイ</t>
    </rPh>
    <rPh sb="38" eb="40">
      <t>ホンニン</t>
    </rPh>
    <rPh sb="40" eb="42">
      <t>カクニン</t>
    </rPh>
    <rPh sb="42" eb="44">
      <t>ショルイ</t>
    </rPh>
    <phoneticPr fontId="3"/>
  </si>
  <si>
    <t>　　提示又は提出を、代理人が提出する場合にあっては、委任状の提示又は提出及び当該代理人の</t>
    <rPh sb="10" eb="13">
      <t>ダイリニン</t>
    </rPh>
    <rPh sb="14" eb="16">
      <t>テイシュツ</t>
    </rPh>
    <rPh sb="18" eb="20">
      <t>バアイ</t>
    </rPh>
    <rPh sb="26" eb="29">
      <t>イニンジョウ</t>
    </rPh>
    <rPh sb="30" eb="32">
      <t>テイジ</t>
    </rPh>
    <rPh sb="32" eb="33">
      <t>マタ</t>
    </rPh>
    <rPh sb="34" eb="36">
      <t>テイシュツ</t>
    </rPh>
    <rPh sb="36" eb="37">
      <t>オヨ</t>
    </rPh>
    <rPh sb="38" eb="40">
      <t>トウガイ</t>
    </rPh>
    <rPh sb="40" eb="43">
      <t>ダイリニン</t>
    </rPh>
    <phoneticPr fontId="3"/>
  </si>
  <si>
    <t>　　本人確認書類の提示又は提出を行ってください。ただし、契約業者等（法人にあっては、その</t>
    <rPh sb="11" eb="12">
      <t>マタ</t>
    </rPh>
    <rPh sb="13" eb="15">
      <t>テイシュツ</t>
    </rPh>
    <rPh sb="16" eb="17">
      <t>オコナ</t>
    </rPh>
    <rPh sb="28" eb="30">
      <t>ケイヤク</t>
    </rPh>
    <rPh sb="30" eb="32">
      <t>ギョウシャ</t>
    </rPh>
    <rPh sb="32" eb="33">
      <t>トウ</t>
    </rPh>
    <rPh sb="34" eb="36">
      <t>ホウジン</t>
    </rPh>
    <phoneticPr fontId="3"/>
  </si>
  <si>
    <t>　　代表者）本人の署名や記名押印がある場合はこの限りではありません。</t>
    <rPh sb="19" eb="21">
      <t>バアイ</t>
    </rPh>
    <rPh sb="24" eb="25">
      <t>カギ</t>
    </rPh>
    <phoneticPr fontId="3"/>
  </si>
  <si>
    <t>ディスク録画（録音）方式届</t>
    <rPh sb="4" eb="6">
      <t>ロクガ</t>
    </rPh>
    <rPh sb="7" eb="9">
      <t>ロクオン</t>
    </rPh>
    <rPh sb="10" eb="12">
      <t>ホウシキ</t>
    </rPh>
    <rPh sb="12" eb="13">
      <t>トドケ</t>
    </rPh>
    <phoneticPr fontId="3"/>
  </si>
  <si>
    <t>ディスクの放送日時の指定通知書</t>
    <rPh sb="5" eb="7">
      <t>ホウソウ</t>
    </rPh>
    <rPh sb="7" eb="9">
      <t>ニチジ</t>
    </rPh>
    <rPh sb="10" eb="12">
      <t>シテイ</t>
    </rPh>
    <rPh sb="12" eb="15">
      <t>ツウチショ</t>
    </rPh>
    <phoneticPr fontId="3"/>
  </si>
  <si>
    <t>35,000枚</t>
    <rPh sb="6" eb="7">
      <t>マイ</t>
    </rPh>
    <phoneticPr fontId="3"/>
  </si>
  <si>
    <t xml:space="preserve">      (1) 枚　数　　70,000枚</t>
    <phoneticPr fontId="3"/>
  </si>
  <si>
    <t>＝　　　円（単価）</t>
    <rPh sb="4" eb="5">
      <t>エン</t>
    </rPh>
    <rPh sb="6" eb="8">
      <t>タンカ</t>
    </rPh>
    <phoneticPr fontId="3"/>
  </si>
  <si>
    <t>候補者経歴書は、ＮＨＫ青森放送局から提供のあった様式をご利用ください</t>
    <rPh sb="0" eb="3">
      <t>コウホシャ</t>
    </rPh>
    <rPh sb="3" eb="6">
      <t>ケイレキショ</t>
    </rPh>
    <rPh sb="11" eb="13">
      <t>アオモリ</t>
    </rPh>
    <rPh sb="13" eb="16">
      <t>ホウソウキョク</t>
    </rPh>
    <rPh sb="18" eb="20">
      <t>テイキョウ</t>
    </rPh>
    <rPh sb="24" eb="26">
      <t>ヨウシキ</t>
    </rPh>
    <rPh sb="28" eb="30">
      <t>リヨウ</t>
    </rPh>
    <phoneticPr fontId="3"/>
  </si>
  <si>
    <t>候補者届出政党の各ディスクの放送日時の指定の通知書</t>
    <rPh sb="0" eb="3">
      <t>コウホシャ</t>
    </rPh>
    <rPh sb="3" eb="5">
      <t>トドケデ</t>
    </rPh>
    <rPh sb="5" eb="7">
      <t>セイトウ</t>
    </rPh>
    <rPh sb="8" eb="9">
      <t>カク</t>
    </rPh>
    <rPh sb="14" eb="16">
      <t>ホウソウ</t>
    </rPh>
    <rPh sb="16" eb="18">
      <t>ニチジ</t>
    </rPh>
    <rPh sb="19" eb="21">
      <t>シテイ</t>
    </rPh>
    <rPh sb="22" eb="25">
      <t>ツウチショ</t>
    </rPh>
    <phoneticPr fontId="3"/>
  </si>
  <si>
    <t>備考１　録画方式の欄には、収録回数が１回の場合はＡディスクの録画方式のみを記入し、録画回</t>
    <rPh sb="0" eb="2">
      <t>ビコウ</t>
    </rPh>
    <rPh sb="4" eb="6">
      <t>ロクガ</t>
    </rPh>
    <rPh sb="6" eb="8">
      <t>ホウシキ</t>
    </rPh>
    <rPh sb="9" eb="10">
      <t>ラン</t>
    </rPh>
    <rPh sb="13" eb="15">
      <t>シュウロク</t>
    </rPh>
    <rPh sb="15" eb="17">
      <t>カイスウ</t>
    </rPh>
    <rPh sb="19" eb="20">
      <t>カイ</t>
    </rPh>
    <rPh sb="21" eb="23">
      <t>バアイ</t>
    </rPh>
    <rPh sb="30" eb="32">
      <t>ロクガ</t>
    </rPh>
    <rPh sb="32" eb="34">
      <t>ホウシキ</t>
    </rPh>
    <rPh sb="37" eb="39">
      <t>キニュウ</t>
    </rPh>
    <rPh sb="41" eb="43">
      <t>ロクガ</t>
    </rPh>
    <rPh sb="43" eb="44">
      <t>カイ</t>
    </rPh>
    <phoneticPr fontId="3"/>
  </si>
  <si>
    <t>　　　数が２回の場合はＡディスク及びＢディスクの録画方式をそれぞれ記入してください。</t>
    <rPh sb="6" eb="7">
      <t>カイ</t>
    </rPh>
    <rPh sb="8" eb="10">
      <t>バアイ</t>
    </rPh>
    <rPh sb="16" eb="17">
      <t>オヨ</t>
    </rPh>
    <rPh sb="24" eb="26">
      <t>ロクガ</t>
    </rPh>
    <rPh sb="26" eb="28">
      <t>ホウシキ</t>
    </rPh>
    <rPh sb="33" eb="35">
      <t>キニュウ</t>
    </rPh>
    <phoneticPr fontId="3"/>
  </si>
  <si>
    <t>　私は、公職選挙法第８６条の８（被選挙権のない者等の立候補の禁止）第１項、第８７条</t>
    <rPh sb="16" eb="20">
      <t>ヒセンキョケン</t>
    </rPh>
    <rPh sb="23" eb="24">
      <t>シャ</t>
    </rPh>
    <rPh sb="24" eb="25">
      <t>トウ</t>
    </rPh>
    <rPh sb="26" eb="29">
      <t>リッコウホ</t>
    </rPh>
    <rPh sb="30" eb="32">
      <t>キンシ</t>
    </rPh>
    <rPh sb="37" eb="38">
      <t>ダイ</t>
    </rPh>
    <rPh sb="40" eb="41">
      <t>ジョウ</t>
    </rPh>
    <phoneticPr fontId="3"/>
  </si>
  <si>
    <t>（重複立候補等の禁止）第１項若しくは第２項、第８７条の２（衆議院小選挙区選出議員又</t>
    <rPh sb="1" eb="3">
      <t>ジュウフク</t>
    </rPh>
    <rPh sb="3" eb="6">
      <t>リッコウホ</t>
    </rPh>
    <rPh sb="6" eb="7">
      <t>トウ</t>
    </rPh>
    <rPh sb="8" eb="10">
      <t>キンシ</t>
    </rPh>
    <rPh sb="11" eb="12">
      <t>ダイ</t>
    </rPh>
    <rPh sb="13" eb="14">
      <t>コウ</t>
    </rPh>
    <rPh sb="14" eb="15">
      <t>モ</t>
    </rPh>
    <rPh sb="18" eb="19">
      <t>ダイ</t>
    </rPh>
    <rPh sb="20" eb="21">
      <t>コウ</t>
    </rPh>
    <rPh sb="22" eb="23">
      <t>ダイ</t>
    </rPh>
    <rPh sb="25" eb="26">
      <t>ジョウ</t>
    </rPh>
    <rPh sb="29" eb="32">
      <t>シュウギイン</t>
    </rPh>
    <rPh sb="32" eb="36">
      <t>ショウセンキョク</t>
    </rPh>
    <rPh sb="36" eb="38">
      <t>センシュツ</t>
    </rPh>
    <rPh sb="38" eb="40">
      <t>ギイン</t>
    </rPh>
    <rPh sb="40" eb="41">
      <t>マタ</t>
    </rPh>
    <phoneticPr fontId="3"/>
  </si>
  <si>
    <t>は参議院選挙区選出議員たることを辞した者等の立候補制限）、第２５１条の２（総括主宰</t>
    <rPh sb="1" eb="4">
      <t>サンギイン</t>
    </rPh>
    <rPh sb="4" eb="7">
      <t>センキョク</t>
    </rPh>
    <rPh sb="7" eb="9">
      <t>センシュツ</t>
    </rPh>
    <rPh sb="9" eb="11">
      <t>ギイン</t>
    </rPh>
    <rPh sb="16" eb="17">
      <t>ジ</t>
    </rPh>
    <rPh sb="19" eb="20">
      <t>シャ</t>
    </rPh>
    <rPh sb="20" eb="21">
      <t>トウ</t>
    </rPh>
    <rPh sb="22" eb="25">
      <t>リッコウホ</t>
    </rPh>
    <rPh sb="25" eb="27">
      <t>セイゲン</t>
    </rPh>
    <rPh sb="29" eb="30">
      <t>ダイ</t>
    </rPh>
    <rPh sb="33" eb="34">
      <t>ジョウ</t>
    </rPh>
    <rPh sb="37" eb="39">
      <t>ソウカツ</t>
    </rPh>
    <rPh sb="39" eb="41">
      <t>シュサイ</t>
    </rPh>
    <phoneticPr fontId="3"/>
  </si>
  <si>
    <t>者、出納責任者等の選挙犯罪による公職の候補者等であった者の当選無効及び立候補の禁止）</t>
    <rPh sb="0" eb="1">
      <t>シャ</t>
    </rPh>
    <rPh sb="2" eb="4">
      <t>スイトウ</t>
    </rPh>
    <rPh sb="4" eb="7">
      <t>セキニンシャ</t>
    </rPh>
    <rPh sb="7" eb="8">
      <t>トウ</t>
    </rPh>
    <rPh sb="9" eb="11">
      <t>センキョ</t>
    </rPh>
    <rPh sb="11" eb="13">
      <t>ハンザイ</t>
    </rPh>
    <rPh sb="16" eb="18">
      <t>コウショク</t>
    </rPh>
    <rPh sb="19" eb="22">
      <t>コウホシャ</t>
    </rPh>
    <rPh sb="22" eb="23">
      <t>トウ</t>
    </rPh>
    <rPh sb="27" eb="28">
      <t>シャ</t>
    </rPh>
    <rPh sb="29" eb="31">
      <t>トウセン</t>
    </rPh>
    <rPh sb="31" eb="33">
      <t>ムコウ</t>
    </rPh>
    <rPh sb="33" eb="34">
      <t>オヨ</t>
    </rPh>
    <rPh sb="35" eb="38">
      <t>リッコウホ</t>
    </rPh>
    <rPh sb="39" eb="41">
      <t>キンシ</t>
    </rPh>
    <phoneticPr fontId="3"/>
  </si>
  <si>
    <t>又は第２５１条の３（組織的選挙運動管理者等の選挙犯罪による公職の候補者等であった者</t>
    <rPh sb="0" eb="1">
      <t>マタ</t>
    </rPh>
    <rPh sb="2" eb="3">
      <t>ダイ</t>
    </rPh>
    <rPh sb="6" eb="7">
      <t>ジョウ</t>
    </rPh>
    <rPh sb="10" eb="13">
      <t>ソシキテキ</t>
    </rPh>
    <rPh sb="13" eb="15">
      <t>センキョ</t>
    </rPh>
    <rPh sb="15" eb="17">
      <t>ウンドウ</t>
    </rPh>
    <rPh sb="17" eb="20">
      <t>カンリシャ</t>
    </rPh>
    <rPh sb="20" eb="21">
      <t>トウ</t>
    </rPh>
    <rPh sb="22" eb="24">
      <t>センキョ</t>
    </rPh>
    <rPh sb="24" eb="26">
      <t>ハンザイ</t>
    </rPh>
    <rPh sb="29" eb="31">
      <t>コウショク</t>
    </rPh>
    <rPh sb="32" eb="35">
      <t>コウホシャ</t>
    </rPh>
    <rPh sb="35" eb="36">
      <t>トウ</t>
    </rPh>
    <rPh sb="40" eb="41">
      <t>シャ</t>
    </rPh>
    <phoneticPr fontId="3"/>
  </si>
  <si>
    <t>の当選無効及び立候補の禁止）の規定により、</t>
    <rPh sb="1" eb="3">
      <t>トウセン</t>
    </rPh>
    <rPh sb="3" eb="5">
      <t>ムコウ</t>
    </rPh>
    <rPh sb="5" eb="6">
      <t>オヨ</t>
    </rPh>
    <rPh sb="7" eb="10">
      <t>リッコウホ</t>
    </rPh>
    <rPh sb="11" eb="13">
      <t>キンシ</t>
    </rPh>
    <rPh sb="15" eb="17">
      <t>キテイ</t>
    </rPh>
    <phoneticPr fontId="3"/>
  </si>
  <si>
    <t>Ｒ８衆議院小選挙区選出議員選挙立候補届出に係る提出書類作成支援ソフト（政党届出用）</t>
    <rPh sb="2" eb="5">
      <t>シュウギイン</t>
    </rPh>
    <rPh sb="5" eb="9">
      <t>ショウセンキョク</t>
    </rPh>
    <rPh sb="9" eb="11">
      <t>センシュツ</t>
    </rPh>
    <rPh sb="11" eb="13">
      <t>ギイン</t>
    </rPh>
    <rPh sb="13" eb="15">
      <t>センキョ</t>
    </rPh>
    <rPh sb="15" eb="18">
      <t>リッコウホ</t>
    </rPh>
    <rPh sb="18" eb="20">
      <t>トドケデ</t>
    </rPh>
    <rPh sb="21" eb="22">
      <t>カカ</t>
    </rPh>
    <rPh sb="23" eb="25">
      <t>テイシュツ</t>
    </rPh>
    <rPh sb="25" eb="27">
      <t>ショルイ</t>
    </rPh>
    <rPh sb="27" eb="29">
      <t>サクセイ</t>
    </rPh>
    <rPh sb="29" eb="31">
      <t>シエン</t>
    </rPh>
    <rPh sb="35" eb="37">
      <t>セイトウ</t>
    </rPh>
    <rPh sb="37" eb="39">
      <t>トドケデ</t>
    </rPh>
    <rPh sb="39" eb="40">
      <t>ヨウ</t>
    </rPh>
    <phoneticPr fontId="11"/>
  </si>
  <si>
    <t>令和8年2月8日執行衆議院小選挙区選出議員選挙</t>
    <rPh sb="0" eb="2">
      <t>レイワ</t>
    </rPh>
    <rPh sb="3" eb="4">
      <t>ネン</t>
    </rPh>
    <rPh sb="5" eb="6">
      <t>ガツ</t>
    </rPh>
    <rPh sb="7" eb="8">
      <t>ニチ</t>
    </rPh>
    <rPh sb="8" eb="10">
      <t>シッコウ</t>
    </rPh>
    <rPh sb="10" eb="13">
      <t>シュウギイン</t>
    </rPh>
    <rPh sb="13" eb="17">
      <t>ショウセンキョク</t>
    </rPh>
    <rPh sb="17" eb="19">
      <t>センシュツ</t>
    </rPh>
    <rPh sb="19" eb="21">
      <t>ギイン</t>
    </rPh>
    <rPh sb="21" eb="23">
      <t>センキョ</t>
    </rPh>
    <phoneticPr fontId="3"/>
  </si>
  <si>
    <t>鶴岡　真治</t>
    <rPh sb="0" eb="2">
      <t>ツルオカ</t>
    </rPh>
    <rPh sb="3" eb="5">
      <t>シンジ</t>
    </rPh>
    <phoneticPr fontId="3"/>
  </si>
  <si>
    <t>小島　貢</t>
    <rPh sb="0" eb="2">
      <t>コジマ</t>
    </rPh>
    <rPh sb="3" eb="4">
      <t>ミツグ</t>
    </rPh>
    <phoneticPr fontId="3"/>
  </si>
  <si>
    <t>山本　智</t>
    <rPh sb="0" eb="2">
      <t>ヤマモト</t>
    </rPh>
    <rPh sb="3" eb="4">
      <t>トモ</t>
    </rPh>
    <phoneticPr fontId="3"/>
  </si>
  <si>
    <t>衆議院議員と兼ねることができない職にある者についてはその職名</t>
    <rPh sb="0" eb="3">
      <t>シュウギイン</t>
    </rPh>
    <rPh sb="3" eb="5">
      <t>ギイン</t>
    </rPh>
    <rPh sb="6" eb="7">
      <t>カ</t>
    </rPh>
    <rPh sb="16" eb="17">
      <t>ショク</t>
    </rPh>
    <rPh sb="20" eb="21">
      <t>シャ</t>
    </rPh>
    <rPh sb="28" eb="30">
      <t>ショクメイ</t>
    </rPh>
    <phoneticPr fontId="3"/>
  </si>
  <si>
    <t>該　当</t>
  </si>
  <si>
    <t>令和８年　　月　　日</t>
    <rPh sb="0" eb="2">
      <t>レイワ</t>
    </rPh>
    <rPh sb="3" eb="4">
      <t>ネン</t>
    </rPh>
    <rPh sb="6" eb="7">
      <t>ツキ</t>
    </rPh>
    <rPh sb="9" eb="10">
      <t>ニチ</t>
    </rPh>
    <phoneticPr fontId="3"/>
  </si>
  <si>
    <t>令和八年二月八日</t>
    <rPh sb="0" eb="2">
      <t>レイワ</t>
    </rPh>
    <rPh sb="2" eb="3">
      <t>ハチ</t>
    </rPh>
    <rPh sb="3" eb="4">
      <t>ネン</t>
    </rPh>
    <rPh sb="4" eb="5">
      <t>ニ</t>
    </rPh>
    <rPh sb="5" eb="6">
      <t>ガツ</t>
    </rPh>
    <rPh sb="6" eb="7">
      <t>ハチ</t>
    </rPh>
    <rPh sb="7" eb="8">
      <t>ニチ</t>
    </rPh>
    <phoneticPr fontId="3"/>
  </si>
  <si>
    <t>　令和８年　　月　　日執行の衆議院小選挙区選出議員選挙の</t>
    <rPh sb="1" eb="3">
      <t>レイワ</t>
    </rPh>
    <rPh sb="4" eb="5">
      <t>ネン</t>
    </rPh>
    <rPh sb="7" eb="8">
      <t>ツキ</t>
    </rPh>
    <rPh sb="10" eb="11">
      <t>ニチ</t>
    </rPh>
    <rPh sb="11" eb="13">
      <t>シッコウ</t>
    </rPh>
    <rPh sb="14" eb="17">
      <t>シュウギイン</t>
    </rPh>
    <rPh sb="17" eb="21">
      <t>ショウセンキョク</t>
    </rPh>
    <rPh sb="21" eb="23">
      <t>センシュツ</t>
    </rPh>
    <rPh sb="23" eb="25">
      <t>ギイン</t>
    </rPh>
    <rPh sb="25" eb="27">
      <t>センキョ</t>
    </rPh>
    <phoneticPr fontId="3"/>
  </si>
  <si>
    <t>者となるべき者の選定が、上記の選定機関及び選定手続により、令和８年　　月　　日に</t>
    <rPh sb="0" eb="1">
      <t>シャ</t>
    </rPh>
    <rPh sb="6" eb="7">
      <t>シャ</t>
    </rPh>
    <rPh sb="8" eb="10">
      <t>センテイ</t>
    </rPh>
    <rPh sb="12" eb="14">
      <t>ジョウキ</t>
    </rPh>
    <rPh sb="15" eb="17">
      <t>センテイ</t>
    </rPh>
    <rPh sb="17" eb="19">
      <t>キカン</t>
    </rPh>
    <rPh sb="19" eb="20">
      <t>オヨ</t>
    </rPh>
    <rPh sb="21" eb="23">
      <t>センテイ</t>
    </rPh>
    <rPh sb="23" eb="25">
      <t>テツヅ</t>
    </rPh>
    <rPh sb="29" eb="31">
      <t>レイワ</t>
    </rPh>
    <rPh sb="32" eb="33">
      <t>ネン</t>
    </rPh>
    <rPh sb="35" eb="36">
      <t>ツキ</t>
    </rPh>
    <rPh sb="38" eb="39">
      <t>ニチ</t>
    </rPh>
    <phoneticPr fontId="3"/>
  </si>
  <si>
    <t>令和８年　 月　　日</t>
    <rPh sb="0" eb="2">
      <t>レイワ</t>
    </rPh>
    <rPh sb="6" eb="7">
      <t>ツキ</t>
    </rPh>
    <rPh sb="9" eb="10">
      <t>ヒ</t>
    </rPh>
    <phoneticPr fontId="3"/>
  </si>
  <si>
    <t>　青森県選挙管理委員会委員長　鶴　岡　真　治　殿</t>
    <rPh sb="1" eb="4">
      <t>アオモリケン</t>
    </rPh>
    <rPh sb="4" eb="6">
      <t>センキョ</t>
    </rPh>
    <rPh sb="6" eb="8">
      <t>カンリ</t>
    </rPh>
    <rPh sb="8" eb="11">
      <t>イインカイ</t>
    </rPh>
    <rPh sb="11" eb="14">
      <t>イインチョウ</t>
    </rPh>
    <rPh sb="15" eb="16">
      <t>ツル</t>
    </rPh>
    <rPh sb="17" eb="18">
      <t>オカ</t>
    </rPh>
    <rPh sb="19" eb="20">
      <t>シン</t>
    </rPh>
    <rPh sb="21" eb="22">
      <t>オサム</t>
    </rPh>
    <rPh sb="23" eb="24">
      <t>ドノ</t>
    </rPh>
    <phoneticPr fontId="3"/>
  </si>
  <si>
    <t>令和８年　　月　　日</t>
    <rPh sb="0" eb="2">
      <t>レイワ</t>
    </rPh>
    <rPh sb="3" eb="4">
      <t>ネン</t>
    </rPh>
    <rPh sb="6" eb="7">
      <t>ガツ</t>
    </rPh>
    <rPh sb="9" eb="10">
      <t>ニチ</t>
    </rPh>
    <phoneticPr fontId="3"/>
  </si>
  <si>
    <t>　令和８年　　月　　日申請した選挙公報の掲載文を撤回したいので、申請します。</t>
    <rPh sb="1" eb="3">
      <t>レイワ</t>
    </rPh>
    <phoneticPr fontId="3"/>
  </si>
  <si>
    <t>青森県選挙管理委員会委員長　　鶴　岡　真　治　</t>
    <rPh sb="0" eb="3">
      <t>アオモリケン</t>
    </rPh>
    <rPh sb="3" eb="5">
      <t>センキョ</t>
    </rPh>
    <rPh sb="5" eb="7">
      <t>カンリ</t>
    </rPh>
    <rPh sb="7" eb="10">
      <t>イインカイ</t>
    </rPh>
    <rPh sb="10" eb="13">
      <t>イインチョウ</t>
    </rPh>
    <rPh sb="15" eb="16">
      <t>ツル</t>
    </rPh>
    <rPh sb="17" eb="18">
      <t>オカ</t>
    </rPh>
    <rPh sb="19" eb="20">
      <t>シン</t>
    </rPh>
    <rPh sb="21" eb="22">
      <t>オサム</t>
    </rPh>
    <phoneticPr fontId="3"/>
  </si>
  <si>
    <t>8.62円（単価）×当該作成枚数＝限度額</t>
    <rPh sb="4" eb="5">
      <t>エン</t>
    </rPh>
    <rPh sb="6" eb="8">
      <t>タンカ</t>
    </rPh>
    <rPh sb="10" eb="12">
      <t>トウガイ</t>
    </rPh>
    <rPh sb="12" eb="14">
      <t>サクセイ</t>
    </rPh>
    <rPh sb="14" eb="16">
      <t>マイスウ</t>
    </rPh>
    <rPh sb="17" eb="19">
      <t>ゲンド</t>
    </rPh>
    <rPh sb="19" eb="20">
      <t>ガク</t>
    </rPh>
    <phoneticPr fontId="3"/>
  </si>
  <si>
    <t>8.38円（単価）×当該作成枚数＝限度額</t>
    <rPh sb="4" eb="5">
      <t>エン</t>
    </rPh>
    <rPh sb="6" eb="8">
      <t>タンカ</t>
    </rPh>
    <rPh sb="10" eb="12">
      <t>トウガイ</t>
    </rPh>
    <rPh sb="12" eb="14">
      <t>サクセイ</t>
    </rPh>
    <rPh sb="14" eb="16">
      <t>マイスウ</t>
    </rPh>
    <rPh sb="17" eb="19">
      <t>ゲンド</t>
    </rPh>
    <rPh sb="19" eb="20">
      <t>ガク</t>
    </rPh>
    <phoneticPr fontId="3"/>
  </si>
  <si>
    <t>419,000円＋5.62円×（当該作成枚数－50,000）</t>
    <rPh sb="13" eb="14">
      <t>エン</t>
    </rPh>
    <rPh sb="16" eb="18">
      <t>トウガイ</t>
    </rPh>
    <rPh sb="18" eb="20">
      <t>サクセイ</t>
    </rPh>
    <rPh sb="20" eb="22">
      <t>マイスウ</t>
    </rPh>
    <phoneticPr fontId="3"/>
  </si>
  <si>
    <t>　　 (1)　確認書により確認された作成枚数が50,000枚以下の場合　　8.38円</t>
    <rPh sb="7" eb="10">
      <t>カクニンショ</t>
    </rPh>
    <rPh sb="13" eb="15">
      <t>カクニン</t>
    </rPh>
    <rPh sb="18" eb="20">
      <t>サクセイ</t>
    </rPh>
    <rPh sb="20" eb="22">
      <t>マイスウ</t>
    </rPh>
    <rPh sb="29" eb="32">
      <t>マイイカ</t>
    </rPh>
    <rPh sb="33" eb="35">
      <t>バアイ</t>
    </rPh>
    <rPh sb="41" eb="42">
      <t>エン</t>
    </rPh>
    <phoneticPr fontId="3"/>
  </si>
  <si>
    <t>61,379円×確認された作成数</t>
    <rPh sb="6" eb="7">
      <t>エン</t>
    </rPh>
    <rPh sb="8" eb="10">
      <t>カクニン</t>
    </rPh>
    <rPh sb="13" eb="15">
      <t>サクセイ</t>
    </rPh>
    <rPh sb="15" eb="16">
      <t>スウ</t>
    </rPh>
    <phoneticPr fontId="3"/>
  </si>
  <si>
    <t>58,114円×確認された作成数</t>
    <rPh sb="6" eb="7">
      <t>エン</t>
    </rPh>
    <rPh sb="8" eb="10">
      <t>カクニン</t>
    </rPh>
    <rPh sb="13" eb="15">
      <t>サクセイ</t>
    </rPh>
    <rPh sb="15" eb="16">
      <t>スウ</t>
    </rPh>
    <phoneticPr fontId="3"/>
  </si>
  <si>
    <t>44,403円×確認された作成数</t>
    <rPh sb="6" eb="7">
      <t>エン</t>
    </rPh>
    <rPh sb="8" eb="10">
      <t>カクニン</t>
    </rPh>
    <rPh sb="13" eb="15">
      <t>サクセイ</t>
    </rPh>
    <rPh sb="15" eb="16">
      <t>スウ</t>
    </rPh>
    <phoneticPr fontId="3"/>
  </si>
  <si>
    <t xml:space="preserve"> 316,250円＋293,440円＋30.73円×(ポスター掲示場数－500)</t>
    <rPh sb="17" eb="18">
      <t>エン</t>
    </rPh>
    <rPh sb="24" eb="25">
      <t>エン</t>
    </rPh>
    <phoneticPr fontId="3"/>
  </si>
  <si>
    <t>２　「職業」欄には、職業をなるべく詳細に記載しなければなりません。</t>
    <phoneticPr fontId="3"/>
  </si>
  <si>
    <t>←（記載例：参議院議員、○○市議会議員、○○市長）該当ない場合は空欄としてください。</t>
    <rPh sb="2" eb="4">
      <t>キサイ</t>
    </rPh>
    <rPh sb="4" eb="5">
      <t>レイ</t>
    </rPh>
    <rPh sb="6" eb="9">
      <t>サンギイン</t>
    </rPh>
    <rPh sb="9" eb="11">
      <t>ギイン</t>
    </rPh>
    <rPh sb="12" eb="19">
      <t>マルマルシギカイギイン</t>
    </rPh>
    <rPh sb="22" eb="24">
      <t>シチョウ</t>
    </rPh>
    <rPh sb="25" eb="27">
      <t>ガイトウ</t>
    </rPh>
    <rPh sb="29" eb="31">
      <t>バアイ</t>
    </rPh>
    <rPh sb="32" eb="34">
      <t>クウラン</t>
    </rPh>
    <phoneticPr fontId="3"/>
  </si>
  <si>
    <t>「年齢計算ニ関スル法律」により出生の日から起算</t>
    <rPh sb="1" eb="3">
      <t>ネンレイ</t>
    </rPh>
    <rPh sb="3" eb="5">
      <t>ケイサン</t>
    </rPh>
    <rPh sb="6" eb="7">
      <t>カン</t>
    </rPh>
    <rPh sb="9" eb="11">
      <t>ホウリツ</t>
    </rPh>
    <rPh sb="15" eb="17">
      <t>シュッセイ</t>
    </rPh>
    <rPh sb="18" eb="19">
      <t>ヒ</t>
    </rPh>
    <rPh sb="21" eb="23">
      <t>キサン</t>
    </rPh>
    <phoneticPr fontId="3"/>
  </si>
  <si>
    <t>Ａ放送局（正副２本）、Ｂ放送局（正副２本）の場合→原本１、複製枚数は３が上限</t>
    <rPh sb="1" eb="4">
      <t>ホウソウキョク</t>
    </rPh>
    <rPh sb="5" eb="7">
      <t>セイフク</t>
    </rPh>
    <rPh sb="8" eb="9">
      <t>ホン</t>
    </rPh>
    <rPh sb="12" eb="15">
      <t>ホウソウキョク</t>
    </rPh>
    <rPh sb="16" eb="18">
      <t>セイフク</t>
    </rPh>
    <rPh sb="19" eb="20">
      <t>ホン</t>
    </rPh>
    <rPh sb="22" eb="24">
      <t>バアイ</t>
    </rPh>
    <rPh sb="25" eb="27">
      <t>ゲンポン</t>
    </rPh>
    <rPh sb="29" eb="31">
      <t>フクセイ</t>
    </rPh>
    <rPh sb="31" eb="33">
      <t>マイスウ</t>
    </rPh>
    <rPh sb="36" eb="38">
      <t>ジョウゲン</t>
    </rPh>
    <phoneticPr fontId="3"/>
  </si>
  <si>
    <t>請求書（ビラの作成）※1月26日数式一部修正。</t>
    <rPh sb="12" eb="13">
      <t>ガツ</t>
    </rPh>
    <rPh sb="15" eb="16">
      <t>ニチ</t>
    </rPh>
    <rPh sb="16" eb="18">
      <t>スウシキ</t>
    </rPh>
    <rPh sb="18" eb="20">
      <t>イチブ</t>
    </rPh>
    <rPh sb="20" eb="22">
      <t>シュウセイ</t>
    </rPh>
    <phoneticPr fontId="3"/>
  </si>
  <si>
    <t>青森県第１区</t>
  </si>
  <si>
    <t>入力シート（※2月2日1区のポスター掲示場数修正）</t>
    <rPh sb="0" eb="2">
      <t>ニュウリョク</t>
    </rPh>
    <rPh sb="8" eb="9">
      <t>ガツ</t>
    </rPh>
    <rPh sb="10" eb="11">
      <t>ニチ</t>
    </rPh>
    <rPh sb="12" eb="13">
      <t>ク</t>
    </rPh>
    <rPh sb="18" eb="20">
      <t>ケイジ</t>
    </rPh>
    <rPh sb="20" eb="21">
      <t>バ</t>
    </rPh>
    <rPh sb="21" eb="22">
      <t>スウ</t>
    </rPh>
    <rPh sb="22" eb="24">
      <t>シュウセイ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</si>
</sst>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411]ggge&quot;年&quot;m&quot;月&quot;d&quot;日&quot;;@"/>
    <numFmt numFmtId="177" formatCode="yyyy/m/d;@"/>
    <numFmt numFmtId="178" formatCode="#,##0_ "/>
    <numFmt numFmtId="179" formatCode="#,##0_);[Red]\(#,##0\)"/>
    <numFmt numFmtId="180" formatCode="0.0_ "/>
    <numFmt numFmtId="181" formatCode="0_ "/>
    <numFmt numFmtId="182" formatCode="&quot;¥&quot;#,##0_);[Red]\(&quot;¥&quot;#,##0\)"/>
  </numFmts>
  <fonts count="69">
    <font>
      <sz val="11"/>
      <name val="ＭＳ ゴシック"/>
      <family val="3"/>
      <charset val="128"/>
    </font>
    <font>
      <sz val="11"/>
      <name val="ＭＳ ゴシック"/>
      <family val="3"/>
      <charset val="128"/>
    </font>
    <font>
      <sz val="12"/>
      <name val="ＭＳ ゴシック"/>
      <family val="3"/>
      <charset val="128"/>
    </font>
    <font>
      <sz val="6"/>
      <name val="ＭＳ ゴシック"/>
      <family val="3"/>
      <charset val="128"/>
    </font>
    <font>
      <b/>
      <sz val="11"/>
      <color indexed="18"/>
      <name val="ＭＳ ゴシック"/>
      <family val="3"/>
      <charset val="128"/>
    </font>
    <font>
      <b/>
      <sz val="16"/>
      <name val="ＭＳ ゴシック"/>
      <family val="3"/>
      <charset val="128"/>
    </font>
    <font>
      <b/>
      <sz val="12"/>
      <name val="ＭＳ ゴシック"/>
      <family val="3"/>
      <charset val="128"/>
    </font>
    <font>
      <b/>
      <sz val="24"/>
      <name val="ＭＳ ゴシック"/>
      <family val="3"/>
      <charset val="128"/>
    </font>
    <font>
      <sz val="10"/>
      <name val="ＭＳ ゴシック"/>
      <family val="3"/>
      <charset val="128"/>
    </font>
    <font>
      <b/>
      <sz val="11"/>
      <name val="ＭＳ ゴシック"/>
      <family val="3"/>
      <charset val="128"/>
    </font>
    <font>
      <b/>
      <sz val="11"/>
      <color indexed="8"/>
      <name val="ＭＳ ゴシック"/>
      <family val="3"/>
      <charset val="128"/>
    </font>
    <font>
      <sz val="6"/>
      <name val="ＭＳ Ｐゴシック"/>
      <family val="3"/>
      <charset val="128"/>
    </font>
    <font>
      <b/>
      <sz val="14"/>
      <color indexed="10"/>
      <name val="ＭＳ Ｐゴシック"/>
      <family val="3"/>
      <charset val="128"/>
    </font>
    <font>
      <u/>
      <sz val="11"/>
      <color indexed="12"/>
      <name val="ＭＳ Ｐゴシック"/>
      <family val="3"/>
      <charset val="128"/>
    </font>
    <font>
      <sz val="9"/>
      <color indexed="81"/>
      <name val="ＭＳ Ｐゴシック"/>
      <family val="3"/>
      <charset val="128"/>
    </font>
    <font>
      <b/>
      <sz val="9"/>
      <color indexed="81"/>
      <name val="ＭＳ Ｐゴシック"/>
      <family val="3"/>
      <charset val="128"/>
    </font>
    <font>
      <b/>
      <sz val="14"/>
      <color indexed="10"/>
      <name val="ＭＳ ゴシック"/>
      <family val="3"/>
      <charset val="128"/>
    </font>
    <font>
      <sz val="9"/>
      <name val="ＭＳ ゴシック"/>
      <family val="3"/>
      <charset val="128"/>
    </font>
    <font>
      <sz val="12"/>
      <color indexed="8"/>
      <name val="ＭＳ ゴシック"/>
      <family val="3"/>
      <charset val="128"/>
    </font>
    <font>
      <b/>
      <sz val="12"/>
      <color indexed="8"/>
      <name val="ＭＳ ゴシック"/>
      <family val="3"/>
      <charset val="128"/>
    </font>
    <font>
      <b/>
      <u val="double"/>
      <sz val="14"/>
      <color indexed="10"/>
      <name val="ＭＳ ゴシック"/>
      <family val="3"/>
      <charset val="128"/>
    </font>
    <font>
      <b/>
      <sz val="11"/>
      <color indexed="10"/>
      <name val="ＭＳ ゴシック"/>
      <family val="3"/>
      <charset val="128"/>
    </font>
    <font>
      <sz val="12"/>
      <color indexed="8"/>
      <name val="ＭＳ ゴシック"/>
      <family val="3"/>
      <charset val="128"/>
    </font>
    <font>
      <b/>
      <sz val="16"/>
      <color indexed="8"/>
      <name val="ＭＳ ゴシック"/>
      <family val="3"/>
      <charset val="128"/>
    </font>
    <font>
      <sz val="18"/>
      <color indexed="8"/>
      <name val="ＭＳ ゴシック"/>
      <family val="3"/>
      <charset val="128"/>
    </font>
    <font>
      <b/>
      <sz val="12"/>
      <color indexed="8"/>
      <name val="ＭＳ ゴシック"/>
      <family val="3"/>
      <charset val="128"/>
    </font>
    <font>
      <sz val="16"/>
      <color indexed="8"/>
      <name val="ＭＳ ゴシック"/>
      <family val="3"/>
      <charset val="128"/>
    </font>
    <font>
      <sz val="11"/>
      <color indexed="8"/>
      <name val="ＭＳ ゴシック"/>
      <family val="3"/>
      <charset val="128"/>
    </font>
    <font>
      <sz val="24"/>
      <color indexed="8"/>
      <name val="ＭＳ ゴシック"/>
      <family val="3"/>
      <charset val="128"/>
    </font>
    <font>
      <b/>
      <sz val="24"/>
      <color indexed="8"/>
      <name val="ＭＳ ゴシック"/>
      <family val="3"/>
      <charset val="128"/>
    </font>
    <font>
      <sz val="10"/>
      <color indexed="8"/>
      <name val="ＭＳ ゴシック"/>
      <family val="3"/>
      <charset val="128"/>
    </font>
    <font>
      <u/>
      <sz val="12"/>
      <color indexed="8"/>
      <name val="ＭＳ ゴシック"/>
      <family val="3"/>
      <charset val="128"/>
    </font>
    <font>
      <b/>
      <sz val="10"/>
      <color indexed="8"/>
      <name val="ＭＳ ゴシック"/>
      <family val="3"/>
      <charset val="128"/>
    </font>
    <font>
      <b/>
      <sz val="11"/>
      <color indexed="8"/>
      <name val="ＭＳ ゴシック"/>
      <family val="3"/>
      <charset val="128"/>
    </font>
    <font>
      <b/>
      <sz val="18"/>
      <color indexed="8"/>
      <name val="ＭＳ ゴシック"/>
      <family val="3"/>
      <charset val="128"/>
    </font>
    <font>
      <b/>
      <sz val="14"/>
      <color indexed="8"/>
      <name val="ＭＳ ゴシック"/>
      <family val="3"/>
      <charset val="128"/>
    </font>
    <font>
      <sz val="36"/>
      <name val="ＭＳ ゴシック"/>
      <family val="3"/>
      <charset val="128"/>
    </font>
    <font>
      <b/>
      <sz val="20"/>
      <name val="ＭＳ ゴシック"/>
      <family val="3"/>
      <charset val="128"/>
    </font>
    <font>
      <sz val="12"/>
      <name val="ＭＳ Ｐゴシック"/>
      <family val="3"/>
      <charset val="128"/>
    </font>
    <font>
      <b/>
      <sz val="14"/>
      <name val="ＭＳ ゴシック"/>
      <family val="3"/>
      <charset val="128"/>
    </font>
    <font>
      <b/>
      <sz val="18"/>
      <name val="ＭＳ ゴシック"/>
      <family val="3"/>
      <charset val="128"/>
    </font>
    <font>
      <u/>
      <sz val="11"/>
      <color indexed="8"/>
      <name val="ＭＳ ゴシック"/>
      <family val="3"/>
      <charset val="128"/>
    </font>
    <font>
      <b/>
      <sz val="22"/>
      <color indexed="8"/>
      <name val="ＭＳ ゴシック"/>
      <family val="3"/>
      <charset val="128"/>
    </font>
    <font>
      <b/>
      <sz val="16"/>
      <name val="ＭＳ Ｐゴシック"/>
      <family val="3"/>
      <charset val="128"/>
    </font>
    <font>
      <sz val="14"/>
      <color indexed="81"/>
      <name val="ＭＳ Ｐゴシック"/>
      <family val="3"/>
      <charset val="128"/>
    </font>
    <font>
      <b/>
      <sz val="14"/>
      <color indexed="81"/>
      <name val="ＭＳ Ｐゴシック"/>
      <family val="3"/>
      <charset val="128"/>
    </font>
    <font>
      <b/>
      <sz val="12"/>
      <color indexed="81"/>
      <name val="ＭＳ Ｐゴシック"/>
      <family val="3"/>
      <charset val="128"/>
    </font>
    <font>
      <sz val="28"/>
      <color indexed="48"/>
      <name val="HG創英角ﾎﾟｯﾌﾟ体"/>
      <family val="3"/>
      <charset val="128"/>
    </font>
    <font>
      <b/>
      <sz val="16"/>
      <color indexed="10"/>
      <name val="ＭＳ ゴシック"/>
      <family val="3"/>
      <charset val="128"/>
    </font>
    <font>
      <b/>
      <sz val="18"/>
      <color indexed="9"/>
      <name val="ＭＳ Ｐゴシック"/>
      <family val="3"/>
      <charset val="128"/>
    </font>
    <font>
      <sz val="14"/>
      <color indexed="8"/>
      <name val="ＭＳ ゴシック"/>
      <family val="3"/>
      <charset val="128"/>
    </font>
    <font>
      <b/>
      <sz val="10"/>
      <name val="ＭＳ ゴシック"/>
      <family val="3"/>
      <charset val="128"/>
    </font>
    <font>
      <sz val="12"/>
      <color indexed="81"/>
      <name val="ＭＳ Ｐゴシック"/>
      <family val="3"/>
      <charset val="128"/>
    </font>
    <font>
      <b/>
      <sz val="14"/>
      <color indexed="12"/>
      <name val="ＭＳ Ｐゴシック"/>
      <family val="3"/>
      <charset val="128"/>
    </font>
    <font>
      <b/>
      <sz val="10"/>
      <color indexed="10"/>
      <name val="ＭＳ ゴシック"/>
      <family val="3"/>
      <charset val="128"/>
    </font>
    <font>
      <sz val="11"/>
      <color indexed="12"/>
      <name val="ＭＳ Ｐゴシック"/>
      <family val="3"/>
      <charset val="128"/>
    </font>
    <font>
      <sz val="12"/>
      <color indexed="10"/>
      <name val="ＭＳ ゴシック"/>
      <family val="3"/>
      <charset val="128"/>
    </font>
    <font>
      <sz val="9"/>
      <color indexed="81"/>
      <name val="MS P ゴシック"/>
      <family val="3"/>
      <charset val="128"/>
    </font>
    <font>
      <b/>
      <sz val="9"/>
      <color indexed="81"/>
      <name val="MS P ゴシック"/>
      <family val="3"/>
      <charset val="128"/>
    </font>
    <font>
      <b/>
      <u/>
      <sz val="14"/>
      <color indexed="12"/>
      <name val="ＭＳ Ｐゴシック"/>
      <family val="3"/>
      <charset val="128"/>
    </font>
    <font>
      <b/>
      <sz val="11"/>
      <color rgb="FFFF0000"/>
      <name val="ＭＳ ゴシック"/>
      <family val="3"/>
      <charset val="128"/>
    </font>
    <font>
      <b/>
      <sz val="16"/>
      <color rgb="FFFF0000"/>
      <name val="ＭＳ ゴシック"/>
      <family val="3"/>
      <charset val="128"/>
    </font>
    <font>
      <sz val="11"/>
      <color rgb="FFFF0000"/>
      <name val="ＭＳ ゴシック"/>
      <family val="3"/>
      <charset val="128"/>
    </font>
    <font>
      <b/>
      <sz val="14"/>
      <color rgb="FF0000FF"/>
      <name val="ＭＳ Ｐゴシック"/>
      <family val="3"/>
      <charset val="128"/>
    </font>
    <font>
      <sz val="28"/>
      <color rgb="FF002060"/>
      <name val="HG創英角ﾎﾟｯﾌﾟ体"/>
      <family val="3"/>
      <charset val="128"/>
    </font>
    <font>
      <b/>
      <sz val="12"/>
      <color theme="1"/>
      <name val="ＭＳ ゴシック"/>
      <family val="3"/>
      <charset val="128"/>
    </font>
    <font>
      <sz val="14"/>
      <name val="ＭＳ ゴシック"/>
      <family val="3"/>
      <charset val="128"/>
    </font>
    <font>
      <sz val="16"/>
      <name val="ＭＳ ゴシック"/>
      <family val="3"/>
      <charset val="128"/>
    </font>
    <font>
      <b/>
      <sz val="11"/>
      <color theme="1"/>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rgb="FF00B0F0"/>
        <bgColor indexed="64"/>
      </patternFill>
    </fill>
    <fill>
      <patternFill patternType="solid">
        <fgColor rgb="FFFFFF00"/>
        <bgColor indexed="64"/>
      </patternFill>
    </fill>
    <fill>
      <patternFill patternType="solid">
        <fgColor rgb="FF002060"/>
        <bgColor indexed="64"/>
      </patternFill>
    </fill>
    <fill>
      <patternFill patternType="solid">
        <fgColor theme="0" tint="-0.249977111117893"/>
        <bgColor indexed="64"/>
      </patternFill>
    </fill>
  </fills>
  <borders count="1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dotted">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dotted">
        <color indexed="64"/>
      </bottom>
      <diagonal/>
    </border>
    <border>
      <left/>
      <right/>
      <top style="medium">
        <color indexed="64"/>
      </top>
      <bottom style="dotted">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48"/>
      </left>
      <right style="thin">
        <color indexed="48"/>
      </right>
      <top style="medium">
        <color indexed="48"/>
      </top>
      <bottom style="thin">
        <color indexed="48"/>
      </bottom>
      <diagonal/>
    </border>
    <border>
      <left style="medium">
        <color indexed="48"/>
      </left>
      <right style="thin">
        <color indexed="48"/>
      </right>
      <top style="thin">
        <color indexed="48"/>
      </top>
      <bottom style="thin">
        <color indexed="48"/>
      </bottom>
      <diagonal/>
    </border>
    <border>
      <left style="medium">
        <color indexed="48"/>
      </left>
      <right style="thin">
        <color indexed="48"/>
      </right>
      <top style="thin">
        <color indexed="48"/>
      </top>
      <bottom style="medium">
        <color indexed="48"/>
      </bottom>
      <diagonal/>
    </border>
    <border>
      <left style="medium">
        <color indexed="48"/>
      </left>
      <right style="thin">
        <color indexed="48"/>
      </right>
      <top style="thin">
        <color indexed="48"/>
      </top>
      <bottom/>
      <diagonal/>
    </border>
    <border>
      <left style="medium">
        <color indexed="48"/>
      </left>
      <right style="thin">
        <color indexed="48"/>
      </right>
      <top/>
      <bottom style="thin">
        <color indexed="4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right style="medium">
        <color indexed="64"/>
      </right>
      <top style="dotted">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left/>
      <right style="double">
        <color indexed="64"/>
      </right>
      <top/>
      <bottom style="thin">
        <color indexed="64"/>
      </bottom>
      <diagonal/>
    </border>
    <border>
      <left style="thin">
        <color indexed="64"/>
      </left>
      <right/>
      <top style="medium">
        <color indexed="64"/>
      </top>
      <bottom/>
      <diagonal/>
    </border>
    <border>
      <left style="double">
        <color indexed="64"/>
      </left>
      <right/>
      <top style="thin">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dotted">
        <color indexed="64"/>
      </top>
      <bottom/>
      <diagonal/>
    </border>
    <border>
      <left style="double">
        <color indexed="64"/>
      </left>
      <right/>
      <top style="dotted">
        <color indexed="64"/>
      </top>
      <bottom/>
      <diagonal/>
    </border>
    <border>
      <left style="double">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uble">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double">
        <color indexed="64"/>
      </left>
      <right/>
      <top/>
      <bottom style="thin">
        <color indexed="64"/>
      </bottom>
      <diagonal/>
    </border>
    <border>
      <left style="double">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48"/>
      </left>
      <right/>
      <top/>
      <bottom style="medium">
        <color indexed="48"/>
      </bottom>
      <diagonal/>
    </border>
    <border>
      <left style="medium">
        <color indexed="48"/>
      </left>
      <right/>
      <top style="thin">
        <color indexed="48"/>
      </top>
      <bottom style="thin">
        <color indexed="48"/>
      </bottom>
      <diagonal/>
    </border>
    <border>
      <left style="thin">
        <color indexed="48"/>
      </left>
      <right style="thin">
        <color indexed="48"/>
      </right>
      <top style="thin">
        <color indexed="48"/>
      </top>
      <bottom style="medium">
        <color indexed="48"/>
      </bottom>
      <diagonal/>
    </border>
    <border>
      <left style="thin">
        <color indexed="48"/>
      </left>
      <right style="medium">
        <color indexed="48"/>
      </right>
      <top style="thin">
        <color indexed="48"/>
      </top>
      <bottom style="medium">
        <color indexed="48"/>
      </bottom>
      <diagonal/>
    </border>
    <border>
      <left style="thin">
        <color indexed="48"/>
      </left>
      <right style="thin">
        <color indexed="48"/>
      </right>
      <top/>
      <bottom style="thin">
        <color indexed="48"/>
      </bottom>
      <diagonal/>
    </border>
    <border>
      <left style="thin">
        <color indexed="48"/>
      </left>
      <right style="medium">
        <color indexed="48"/>
      </right>
      <top/>
      <bottom style="thin">
        <color indexed="48"/>
      </bottom>
      <diagonal/>
    </border>
    <border>
      <left style="thin">
        <color indexed="48"/>
      </left>
      <right/>
      <top/>
      <bottom style="medium">
        <color indexed="48"/>
      </bottom>
      <diagonal/>
    </border>
    <border>
      <left/>
      <right/>
      <top/>
      <bottom style="medium">
        <color indexed="48"/>
      </bottom>
      <diagonal/>
    </border>
    <border>
      <left/>
      <right style="medium">
        <color indexed="48"/>
      </right>
      <top/>
      <bottom style="medium">
        <color indexed="48"/>
      </bottom>
      <diagonal/>
    </border>
    <border>
      <left style="thin">
        <color indexed="48"/>
      </left>
      <right style="thin">
        <color indexed="48"/>
      </right>
      <top style="thin">
        <color indexed="48"/>
      </top>
      <bottom style="thin">
        <color indexed="48"/>
      </bottom>
      <diagonal/>
    </border>
    <border>
      <left style="thin">
        <color indexed="48"/>
      </left>
      <right style="medium">
        <color indexed="48"/>
      </right>
      <top style="thin">
        <color indexed="48"/>
      </top>
      <bottom style="thin">
        <color indexed="48"/>
      </bottom>
      <diagonal/>
    </border>
    <border>
      <left style="thin">
        <color indexed="48"/>
      </left>
      <right/>
      <top style="thin">
        <color indexed="48"/>
      </top>
      <bottom/>
      <diagonal/>
    </border>
    <border>
      <left/>
      <right/>
      <top style="thin">
        <color indexed="48"/>
      </top>
      <bottom/>
      <diagonal/>
    </border>
    <border>
      <left/>
      <right style="medium">
        <color indexed="48"/>
      </right>
      <top style="thin">
        <color indexed="48"/>
      </top>
      <bottom/>
      <diagonal/>
    </border>
    <border>
      <left style="thin">
        <color indexed="48"/>
      </left>
      <right/>
      <top style="thin">
        <color indexed="48"/>
      </top>
      <bottom style="thin">
        <color indexed="48"/>
      </bottom>
      <diagonal/>
    </border>
    <border>
      <left/>
      <right/>
      <top style="thin">
        <color indexed="48"/>
      </top>
      <bottom style="thin">
        <color indexed="48"/>
      </bottom>
      <diagonal/>
    </border>
    <border>
      <left/>
      <right style="medium">
        <color indexed="48"/>
      </right>
      <top style="thin">
        <color indexed="48"/>
      </top>
      <bottom style="thin">
        <color indexed="48"/>
      </bottom>
      <diagonal/>
    </border>
    <border>
      <left style="medium">
        <color indexed="48"/>
      </left>
      <right/>
      <top style="medium">
        <color indexed="48"/>
      </top>
      <bottom/>
      <diagonal/>
    </border>
    <border>
      <left/>
      <right/>
      <top style="medium">
        <color indexed="48"/>
      </top>
      <bottom/>
      <diagonal/>
    </border>
    <border>
      <left/>
      <right style="medium">
        <color indexed="48"/>
      </right>
      <top style="medium">
        <color indexed="48"/>
      </top>
      <bottom/>
      <diagonal/>
    </border>
    <border>
      <left style="thin">
        <color indexed="48"/>
      </left>
      <right/>
      <top style="medium">
        <color indexed="48"/>
      </top>
      <bottom style="thin">
        <color indexed="48"/>
      </bottom>
      <diagonal/>
    </border>
    <border>
      <left/>
      <right/>
      <top style="medium">
        <color indexed="48"/>
      </top>
      <bottom style="thin">
        <color indexed="48"/>
      </bottom>
      <diagonal/>
    </border>
    <border>
      <left/>
      <right style="medium">
        <color indexed="48"/>
      </right>
      <top style="medium">
        <color indexed="48"/>
      </top>
      <bottom style="thin">
        <color indexed="48"/>
      </bottom>
      <diagonal/>
    </border>
    <border>
      <left style="thin">
        <color indexed="48"/>
      </left>
      <right/>
      <top/>
      <bottom/>
      <diagonal/>
    </border>
    <border>
      <left/>
      <right style="medium">
        <color indexed="48"/>
      </right>
      <top/>
      <bottom/>
      <diagonal/>
    </border>
    <border>
      <left style="thin">
        <color indexed="48"/>
      </left>
      <right style="thin">
        <color indexed="48"/>
      </right>
      <top style="thin">
        <color indexed="48"/>
      </top>
      <bottom/>
      <diagonal/>
    </border>
    <border>
      <left style="thin">
        <color indexed="48"/>
      </left>
      <right style="medium">
        <color indexed="48"/>
      </right>
      <top style="thin">
        <color indexed="48"/>
      </top>
      <bottom/>
      <diagonal/>
    </border>
    <border>
      <left style="thin">
        <color indexed="48"/>
      </left>
      <right/>
      <top/>
      <bottom style="thin">
        <color indexed="48"/>
      </bottom>
      <diagonal/>
    </border>
    <border>
      <left style="medium">
        <color indexed="64"/>
      </left>
      <right/>
      <top style="dotted">
        <color indexed="64"/>
      </top>
      <bottom/>
      <diagonal/>
    </border>
    <border>
      <left style="medium">
        <color indexed="64"/>
      </left>
      <right/>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2">
    <xf numFmtId="0" fontId="0" fillId="0" borderId="0">
      <alignment vertical="center"/>
    </xf>
    <xf numFmtId="0" fontId="13" fillId="0" borderId="0" applyNumberFormat="0" applyFill="0" applyBorder="0" applyAlignment="0" applyProtection="0">
      <alignment vertical="top"/>
      <protection locked="0"/>
    </xf>
  </cellStyleXfs>
  <cellXfs count="182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0" fillId="0" borderId="1" xfId="0" applyBorder="1">
      <alignment vertical="center"/>
    </xf>
    <xf numFmtId="0" fontId="9" fillId="0" borderId="0" xfId="0" applyFont="1">
      <alignment vertical="center"/>
    </xf>
    <xf numFmtId="177" fontId="9" fillId="0" borderId="0" xfId="0" applyNumberFormat="1" applyFont="1">
      <alignment vertical="center"/>
    </xf>
    <xf numFmtId="0" fontId="0" fillId="0" borderId="2" xfId="0" applyBorder="1">
      <alignment vertical="center"/>
    </xf>
    <xf numFmtId="0" fontId="12" fillId="0" borderId="0" xfId="0" applyFont="1">
      <alignment vertical="center"/>
    </xf>
    <xf numFmtId="0" fontId="0" fillId="0" borderId="3" xfId="0"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1" xfId="0" applyFont="1" applyBorder="1">
      <alignment vertical="center"/>
    </xf>
    <xf numFmtId="0" fontId="1" fillId="0" borderId="3" xfId="0" applyFont="1" applyBorder="1">
      <alignment vertical="center"/>
    </xf>
    <xf numFmtId="0" fontId="1" fillId="0" borderId="2" xfId="0" applyFont="1" applyBorder="1">
      <alignment vertical="center"/>
    </xf>
    <xf numFmtId="3" fontId="1" fillId="0" borderId="1" xfId="0" applyNumberFormat="1" applyFont="1" applyBorder="1">
      <alignment vertical="center"/>
    </xf>
    <xf numFmtId="0" fontId="1" fillId="0" borderId="7" xfId="0" applyFont="1" applyBorder="1">
      <alignment vertical="center"/>
    </xf>
    <xf numFmtId="0" fontId="1" fillId="0" borderId="7" xfId="0" applyFont="1" applyBorder="1" applyAlignment="1">
      <alignment horizontal="center" vertical="center"/>
    </xf>
    <xf numFmtId="0" fontId="0" fillId="0" borderId="7" xfId="0" applyBorder="1">
      <alignment vertical="center"/>
    </xf>
    <xf numFmtId="3" fontId="1" fillId="2" borderId="3" xfId="0" applyNumberFormat="1" applyFont="1" applyFill="1" applyBorder="1">
      <alignment vertical="center"/>
    </xf>
    <xf numFmtId="3" fontId="0" fillId="0" borderId="1" xfId="0" applyNumberFormat="1" applyBorder="1">
      <alignment vertical="center"/>
    </xf>
    <xf numFmtId="0" fontId="12" fillId="0" borderId="0" xfId="0" applyFont="1" applyAlignment="1">
      <alignment horizontal="left" vertical="center"/>
    </xf>
    <xf numFmtId="3" fontId="0" fillId="0" borderId="3" xfId="0" applyNumberFormat="1" applyBorder="1">
      <alignment vertical="center"/>
    </xf>
    <xf numFmtId="0" fontId="1" fillId="0" borderId="8" xfId="0" applyFont="1" applyBorder="1">
      <alignment vertical="center"/>
    </xf>
    <xf numFmtId="0" fontId="1" fillId="0" borderId="9" xfId="0" applyFont="1" applyBorder="1">
      <alignmen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5" xfId="0" applyBorder="1" applyAlignment="1">
      <alignment horizontal="center" vertical="center"/>
    </xf>
    <xf numFmtId="0" fontId="0" fillId="0" borderId="5" xfId="0" applyBorder="1">
      <alignment vertical="center"/>
    </xf>
    <xf numFmtId="0" fontId="9" fillId="0" borderId="12" xfId="0" applyFont="1" applyBorder="1">
      <alignment vertical="center"/>
    </xf>
    <xf numFmtId="0" fontId="9" fillId="0" borderId="10" xfId="0" applyFont="1" applyBorder="1">
      <alignment vertical="center"/>
    </xf>
    <xf numFmtId="0" fontId="9" fillId="0" borderId="4" xfId="0" applyFont="1" applyBorder="1">
      <alignment vertical="center"/>
    </xf>
    <xf numFmtId="0" fontId="9" fillId="0" borderId="6" xfId="0" applyFont="1" applyBorder="1">
      <alignment vertical="center"/>
    </xf>
    <xf numFmtId="0" fontId="9" fillId="0" borderId="11" xfId="0" applyFont="1" applyBorder="1">
      <alignment vertical="center"/>
    </xf>
    <xf numFmtId="0" fontId="9" fillId="0" borderId="5" xfId="0" applyFont="1" applyBorder="1">
      <alignment vertical="center"/>
    </xf>
    <xf numFmtId="0" fontId="4" fillId="0" borderId="10" xfId="0" applyFont="1" applyBorder="1">
      <alignment vertical="center"/>
    </xf>
    <xf numFmtId="0" fontId="9" fillId="0" borderId="13" xfId="0" applyFont="1" applyBorder="1">
      <alignment vertical="center"/>
    </xf>
    <xf numFmtId="49" fontId="9" fillId="0" borderId="14" xfId="0" applyNumberFormat="1" applyFont="1" applyBorder="1">
      <alignment vertical="center"/>
    </xf>
    <xf numFmtId="0" fontId="9" fillId="0" borderId="14" xfId="0" applyFont="1" applyBorder="1">
      <alignment vertical="center"/>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4" fillId="0" borderId="14" xfId="0" applyFont="1" applyBorder="1">
      <alignment vertical="center"/>
    </xf>
    <xf numFmtId="0" fontId="9" fillId="2" borderId="10" xfId="0" applyFont="1" applyFill="1" applyBorder="1">
      <alignment vertical="center"/>
    </xf>
    <xf numFmtId="0" fontId="9" fillId="2" borderId="0" xfId="0" applyFont="1" applyFill="1">
      <alignment vertical="center"/>
    </xf>
    <xf numFmtId="0" fontId="9" fillId="2" borderId="14" xfId="0" applyFont="1" applyFill="1" applyBorder="1">
      <alignment vertical="center"/>
    </xf>
    <xf numFmtId="58" fontId="9" fillId="0" borderId="10" xfId="0" applyNumberFormat="1" applyFont="1" applyBorder="1">
      <alignment vertical="center"/>
    </xf>
    <xf numFmtId="0" fontId="9" fillId="2" borderId="5" xfId="0" applyFont="1" applyFill="1" applyBorder="1">
      <alignment vertical="center"/>
    </xf>
    <xf numFmtId="0" fontId="10" fillId="0" borderId="14" xfId="0" applyFont="1" applyBorder="1">
      <alignment vertical="center"/>
    </xf>
    <xf numFmtId="0" fontId="16" fillId="0" borderId="0" xfId="0" applyFont="1">
      <alignment vertical="center"/>
    </xf>
    <xf numFmtId="0" fontId="9" fillId="3" borderId="14" xfId="0" applyFont="1" applyFill="1" applyBorder="1">
      <alignment vertical="center"/>
    </xf>
    <xf numFmtId="58" fontId="9" fillId="3" borderId="14" xfId="0" applyNumberFormat="1" applyFont="1" applyFill="1" applyBorder="1">
      <alignment vertical="center"/>
    </xf>
    <xf numFmtId="58" fontId="9" fillId="3" borderId="6" xfId="0" applyNumberFormat="1" applyFont="1" applyFill="1" applyBorder="1">
      <alignment vertical="center"/>
    </xf>
    <xf numFmtId="176" fontId="9" fillId="3" borderId="5" xfId="0" applyNumberFormat="1" applyFont="1" applyFill="1" applyBorder="1" applyAlignment="1">
      <alignment horizontal="left" vertical="center"/>
    </xf>
    <xf numFmtId="49" fontId="9" fillId="3" borderId="13" xfId="0" applyNumberFormat="1" applyFont="1" applyFill="1" applyBorder="1">
      <alignment vertical="center"/>
    </xf>
    <xf numFmtId="0" fontId="9" fillId="3" borderId="0" xfId="0" applyFont="1" applyFill="1" applyAlignment="1">
      <alignment horizontal="left" vertical="center"/>
    </xf>
    <xf numFmtId="0" fontId="9" fillId="3" borderId="5" xfId="0" applyFont="1" applyFill="1" applyBorder="1" applyAlignment="1">
      <alignment horizontal="left" vertical="center"/>
    </xf>
    <xf numFmtId="0" fontId="0" fillId="0" borderId="11" xfId="0" applyBorder="1">
      <alignment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 fillId="0" borderId="15" xfId="0" applyFont="1" applyBorder="1" applyAlignment="1">
      <alignment horizontal="center" vertical="center"/>
    </xf>
    <xf numFmtId="0" fontId="1" fillId="2" borderId="3" xfId="0" applyFont="1" applyFill="1" applyBorder="1">
      <alignment vertical="center"/>
    </xf>
    <xf numFmtId="3" fontId="1" fillId="2" borderId="5" xfId="0" applyNumberFormat="1" applyFont="1" applyFill="1" applyBorder="1">
      <alignment vertical="center"/>
    </xf>
    <xf numFmtId="3" fontId="1" fillId="0" borderId="4" xfId="0" applyNumberFormat="1" applyFont="1" applyBorder="1">
      <alignment vertical="center"/>
    </xf>
    <xf numFmtId="3" fontId="0" fillId="0" borderId="3" xfId="0" applyNumberFormat="1" applyBorder="1" applyAlignment="1">
      <alignment horizontal="right" vertical="center"/>
    </xf>
    <xf numFmtId="0" fontId="17" fillId="0" borderId="1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1" xfId="0" applyFont="1" applyBorder="1" applyAlignment="1">
      <alignment horizontal="right" vertical="center" wrapText="1"/>
    </xf>
    <xf numFmtId="3" fontId="0" fillId="0" borderId="0" xfId="0" applyNumberFormat="1" applyAlignment="1">
      <alignment horizontal="right" vertical="center"/>
    </xf>
    <xf numFmtId="0" fontId="1" fillId="2" borderId="0" xfId="0" applyFont="1" applyFill="1">
      <alignment vertical="center"/>
    </xf>
    <xf numFmtId="3" fontId="0" fillId="0" borderId="2" xfId="0" applyNumberFormat="1" applyBorder="1">
      <alignment vertical="center"/>
    </xf>
    <xf numFmtId="3" fontId="0" fillId="0" borderId="0" xfId="0" applyNumberFormat="1">
      <alignment vertical="center"/>
    </xf>
    <xf numFmtId="0" fontId="20" fillId="0" borderId="11" xfId="0" applyFont="1" applyBorder="1">
      <alignment vertical="center"/>
    </xf>
    <xf numFmtId="0" fontId="9" fillId="3" borderId="6" xfId="0" applyFont="1" applyFill="1" applyBorder="1">
      <alignment vertical="center"/>
    </xf>
    <xf numFmtId="0" fontId="21" fillId="2" borderId="12" xfId="0" applyFont="1" applyFill="1" applyBorder="1">
      <alignment vertical="center"/>
    </xf>
    <xf numFmtId="0" fontId="21" fillId="2" borderId="13" xfId="0" applyFont="1" applyFill="1" applyBorder="1">
      <alignment vertical="center"/>
    </xf>
    <xf numFmtId="0" fontId="21" fillId="2" borderId="4" xfId="0" applyFont="1" applyFill="1" applyBorder="1">
      <alignment vertical="center"/>
    </xf>
    <xf numFmtId="0" fontId="21" fillId="2" borderId="1" xfId="0" applyFont="1" applyFill="1" applyBorder="1">
      <alignment vertical="center"/>
    </xf>
    <xf numFmtId="49" fontId="21" fillId="2" borderId="13" xfId="0" applyNumberFormat="1" applyFont="1" applyFill="1" applyBorder="1">
      <alignment vertical="center"/>
    </xf>
    <xf numFmtId="0" fontId="21" fillId="2" borderId="13" xfId="0" applyFont="1" applyFill="1" applyBorder="1" applyAlignment="1">
      <alignment horizontal="left" vertical="center"/>
    </xf>
    <xf numFmtId="0" fontId="21" fillId="2" borderId="0" xfId="0" applyFont="1" applyFill="1">
      <alignment vertical="center"/>
    </xf>
    <xf numFmtId="0" fontId="21" fillId="0" borderId="0" xfId="0" applyFont="1">
      <alignment vertical="center"/>
    </xf>
    <xf numFmtId="0" fontId="21" fillId="2" borderId="0" xfId="0" applyFont="1" applyFill="1" applyAlignment="1">
      <alignment horizontal="left" vertical="center"/>
    </xf>
    <xf numFmtId="58" fontId="21" fillId="2" borderId="13" xfId="0" applyNumberFormat="1" applyFont="1" applyFill="1" applyBorder="1" applyAlignment="1">
      <alignment horizontal="left" vertical="center"/>
    </xf>
    <xf numFmtId="0" fontId="21" fillId="0" borderId="5" xfId="0" applyFont="1" applyBorder="1">
      <alignment vertical="center"/>
    </xf>
    <xf numFmtId="0" fontId="21" fillId="0" borderId="3" xfId="0" applyFont="1" applyBorder="1">
      <alignment vertical="center"/>
    </xf>
    <xf numFmtId="0" fontId="22" fillId="0" borderId="16" xfId="0" applyFont="1" applyBorder="1">
      <alignment vertical="center"/>
    </xf>
    <xf numFmtId="0" fontId="22" fillId="0" borderId="17" xfId="0" applyFont="1" applyBorder="1">
      <alignment vertical="center"/>
    </xf>
    <xf numFmtId="0" fontId="22" fillId="0" borderId="0" xfId="0" applyFont="1">
      <alignment vertical="center"/>
    </xf>
    <xf numFmtId="0" fontId="22" fillId="0" borderId="18" xfId="0" applyFont="1" applyBorder="1">
      <alignment vertical="center"/>
    </xf>
    <xf numFmtId="0" fontId="22" fillId="0" borderId="19" xfId="0" applyFont="1" applyBorder="1">
      <alignment vertical="center"/>
    </xf>
    <xf numFmtId="0" fontId="22" fillId="0" borderId="20" xfId="0" applyFont="1" applyBorder="1">
      <alignment vertical="center"/>
    </xf>
    <xf numFmtId="0" fontId="22" fillId="0" borderId="21" xfId="0" applyFont="1" applyBorder="1">
      <alignment vertical="center"/>
    </xf>
    <xf numFmtId="0" fontId="22" fillId="0" borderId="22" xfId="0" applyFont="1" applyBorder="1">
      <alignment vertical="center"/>
    </xf>
    <xf numFmtId="0" fontId="22" fillId="0" borderId="23" xfId="0" applyFont="1" applyBorder="1">
      <alignment vertical="center"/>
    </xf>
    <xf numFmtId="0" fontId="22" fillId="0" borderId="24" xfId="0" applyFont="1" applyBorder="1">
      <alignment vertical="center"/>
    </xf>
    <xf numFmtId="0" fontId="22" fillId="2" borderId="0" xfId="0" applyFont="1" applyFill="1">
      <alignment vertical="center"/>
    </xf>
    <xf numFmtId="176" fontId="22" fillId="0" borderId="0" xfId="0" applyNumberFormat="1" applyFont="1" applyAlignment="1">
      <alignment horizontal="center" vertical="center"/>
    </xf>
    <xf numFmtId="176" fontId="22" fillId="0" borderId="0" xfId="0" applyNumberFormat="1" applyFont="1" applyAlignment="1">
      <alignment horizontal="right" vertical="center"/>
    </xf>
    <xf numFmtId="0" fontId="24" fillId="0" borderId="0" xfId="0" applyFont="1">
      <alignment vertical="center"/>
    </xf>
    <xf numFmtId="0" fontId="24" fillId="0" borderId="0" xfId="0" applyFont="1" applyAlignment="1">
      <alignment horizontal="left" vertical="center"/>
    </xf>
    <xf numFmtId="58" fontId="22" fillId="0" borderId="0" xfId="0" applyNumberFormat="1" applyFont="1">
      <alignment vertical="center"/>
    </xf>
    <xf numFmtId="0" fontId="22" fillId="0" borderId="0" xfId="0" applyFont="1" applyAlignment="1">
      <alignment horizontal="right" vertical="center"/>
    </xf>
    <xf numFmtId="176" fontId="22" fillId="0" borderId="0" xfId="0" applyNumberFormat="1" applyFont="1" applyAlignment="1">
      <alignment horizontal="left" vertical="center"/>
    </xf>
    <xf numFmtId="0" fontId="22" fillId="0" borderId="0" xfId="0" applyFont="1" applyAlignment="1">
      <alignment horizontal="left" vertical="center"/>
    </xf>
    <xf numFmtId="0" fontId="25" fillId="0" borderId="0" xfId="0" applyFont="1">
      <alignment vertical="center"/>
    </xf>
    <xf numFmtId="0" fontId="23" fillId="0" borderId="0" xfId="0" applyFont="1">
      <alignment vertical="center"/>
    </xf>
    <xf numFmtId="0" fontId="25" fillId="0" borderId="0" xfId="0" applyFont="1" applyAlignment="1">
      <alignment horizontal="right" vertical="center"/>
    </xf>
    <xf numFmtId="0" fontId="25" fillId="0" borderId="0" xfId="0" applyFont="1" applyAlignment="1">
      <alignment horizontal="left" vertical="center"/>
    </xf>
    <xf numFmtId="0" fontId="26" fillId="0" borderId="0" xfId="0" applyFont="1">
      <alignment vertical="center"/>
    </xf>
    <xf numFmtId="0" fontId="27" fillId="0" borderId="0" xfId="0" applyFont="1" applyAlignment="1">
      <alignment horizontal="left" vertical="center"/>
    </xf>
    <xf numFmtId="0" fontId="9" fillId="0" borderId="0" xfId="0" applyFont="1" applyAlignment="1">
      <alignment horizontal="right" vertical="center"/>
    </xf>
    <xf numFmtId="0" fontId="9" fillId="0" borderId="5" xfId="0" applyFont="1" applyBorder="1" applyAlignment="1">
      <alignment horizontal="right" vertical="center"/>
    </xf>
    <xf numFmtId="0" fontId="9" fillId="0" borderId="0" xfId="0" applyFont="1" applyAlignment="1">
      <alignment horizontal="right" vertical="center" shrinkToFit="1"/>
    </xf>
    <xf numFmtId="176" fontId="22" fillId="0" borderId="0" xfId="0" applyNumberFormat="1" applyFont="1">
      <alignment vertical="center"/>
    </xf>
    <xf numFmtId="0" fontId="22" fillId="0" borderId="5" xfId="0" applyFont="1" applyBorder="1">
      <alignment vertical="center"/>
    </xf>
    <xf numFmtId="0" fontId="22" fillId="0" borderId="3" xfId="0" applyFont="1" applyBorder="1">
      <alignment vertical="center"/>
    </xf>
    <xf numFmtId="0" fontId="22" fillId="0" borderId="2" xfId="0" applyFont="1" applyBorder="1">
      <alignment vertical="center"/>
    </xf>
    <xf numFmtId="0" fontId="27" fillId="0" borderId="0" xfId="0" applyFont="1">
      <alignment vertical="center"/>
    </xf>
    <xf numFmtId="176" fontId="25" fillId="2" borderId="0" xfId="0" applyNumberFormat="1" applyFont="1" applyFill="1">
      <alignment vertical="center"/>
    </xf>
    <xf numFmtId="0" fontId="25" fillId="2" borderId="0" xfId="0" applyFont="1" applyFill="1" applyAlignment="1">
      <alignment horizontal="right" vertical="center"/>
    </xf>
    <xf numFmtId="0" fontId="25" fillId="0" borderId="11" xfId="0" applyFont="1" applyBorder="1">
      <alignment vertical="center"/>
    </xf>
    <xf numFmtId="0" fontId="25" fillId="0" borderId="10" xfId="0" applyFont="1" applyBorder="1">
      <alignment vertical="center"/>
    </xf>
    <xf numFmtId="0" fontId="25" fillId="0" borderId="4" xfId="0" applyFont="1" applyBorder="1">
      <alignment vertical="center"/>
    </xf>
    <xf numFmtId="0" fontId="25" fillId="0" borderId="5" xfId="0" applyFont="1" applyBorder="1">
      <alignment vertical="center"/>
    </xf>
    <xf numFmtId="0" fontId="25" fillId="0" borderId="3" xfId="0" applyFont="1" applyBorder="1">
      <alignment vertical="center"/>
    </xf>
    <xf numFmtId="0" fontId="22" fillId="0" borderId="0" xfId="0" applyFont="1" applyAlignment="1">
      <alignment horizontal="center" vertical="center"/>
    </xf>
    <xf numFmtId="0" fontId="22" fillId="0" borderId="11" xfId="0" applyFont="1" applyBorder="1">
      <alignment vertical="center"/>
    </xf>
    <xf numFmtId="0" fontId="22" fillId="0" borderId="10" xfId="0" applyFont="1" applyBorder="1">
      <alignment vertical="center"/>
    </xf>
    <xf numFmtId="0" fontId="28" fillId="0" borderId="0" xfId="0" applyFont="1" applyAlignment="1">
      <alignment horizontal="center" vertical="center"/>
    </xf>
    <xf numFmtId="0" fontId="25" fillId="2" borderId="0" xfId="0" applyFont="1" applyFill="1">
      <alignment vertical="center"/>
    </xf>
    <xf numFmtId="0" fontId="22" fillId="0" borderId="12" xfId="0" applyFont="1" applyBorder="1">
      <alignment vertical="center"/>
    </xf>
    <xf numFmtId="0" fontId="22" fillId="0" borderId="15" xfId="0" applyFont="1" applyBorder="1" applyAlignment="1">
      <alignment horizontal="center" vertical="center"/>
    </xf>
    <xf numFmtId="0" fontId="22" fillId="0" borderId="8" xfId="0" applyFont="1" applyBorder="1" applyAlignment="1">
      <alignment horizontal="center" vertical="center"/>
    </xf>
    <xf numFmtId="0" fontId="22" fillId="0" borderId="13" xfId="0" applyFont="1" applyBorder="1">
      <alignment vertical="center"/>
    </xf>
    <xf numFmtId="0" fontId="22" fillId="0" borderId="14" xfId="0" applyFont="1" applyBorder="1">
      <alignment vertical="center"/>
    </xf>
    <xf numFmtId="0" fontId="22" fillId="0" borderId="4" xfId="0" applyFont="1" applyBorder="1">
      <alignment vertical="center"/>
    </xf>
    <xf numFmtId="0" fontId="22" fillId="0" borderId="6" xfId="0" applyFont="1" applyBorder="1">
      <alignment vertical="center"/>
    </xf>
    <xf numFmtId="0" fontId="22" fillId="0" borderId="9" xfId="0" applyFont="1" applyBorder="1" applyAlignment="1">
      <alignment horizontal="center" vertical="center"/>
    </xf>
    <xf numFmtId="0" fontId="25" fillId="2" borderId="11" xfId="0" applyFont="1" applyFill="1" applyBorder="1">
      <alignment vertical="center"/>
    </xf>
    <xf numFmtId="0" fontId="27" fillId="2" borderId="11" xfId="0" applyFont="1" applyFill="1" applyBorder="1">
      <alignment vertical="center"/>
    </xf>
    <xf numFmtId="0" fontId="27" fillId="2" borderId="10" xfId="0" applyFont="1" applyFill="1" applyBorder="1">
      <alignment vertical="center"/>
    </xf>
    <xf numFmtId="0" fontId="29" fillId="0" borderId="0" xfId="0" applyFont="1" applyAlignment="1">
      <alignment horizontal="center" vertical="center"/>
    </xf>
    <xf numFmtId="0" fontId="30" fillId="0" borderId="7" xfId="0" applyFont="1" applyBorder="1" applyAlignment="1">
      <alignment horizontal="center" vertical="center"/>
    </xf>
    <xf numFmtId="0" fontId="30" fillId="0" borderId="0" xfId="0" applyFont="1">
      <alignment vertical="center"/>
    </xf>
    <xf numFmtId="0" fontId="22" fillId="0" borderId="14" xfId="0" applyFont="1" applyBorder="1" applyAlignment="1">
      <alignment horizontal="center" vertical="center"/>
    </xf>
    <xf numFmtId="176" fontId="25" fillId="0" borderId="0" xfId="0" applyNumberFormat="1" applyFont="1" applyAlignment="1">
      <alignment horizontal="center" vertical="center"/>
    </xf>
    <xf numFmtId="0" fontId="27" fillId="0" borderId="12" xfId="0" applyFont="1" applyBorder="1" applyAlignment="1">
      <alignment vertical="center" shrinkToFit="1"/>
    </xf>
    <xf numFmtId="0" fontId="27" fillId="0" borderId="12" xfId="0" applyFont="1" applyBorder="1">
      <alignment vertical="center"/>
    </xf>
    <xf numFmtId="0" fontId="27" fillId="0" borderId="11" xfId="0" applyFont="1" applyBorder="1">
      <alignment vertical="center"/>
    </xf>
    <xf numFmtId="0" fontId="27" fillId="0" borderId="10" xfId="0" applyFont="1" applyBorder="1">
      <alignment vertical="center"/>
    </xf>
    <xf numFmtId="49" fontId="27" fillId="2" borderId="13" xfId="0" applyNumberFormat="1" applyFont="1" applyFill="1" applyBorder="1">
      <alignment vertical="center"/>
    </xf>
    <xf numFmtId="0" fontId="27" fillId="0" borderId="4" xfId="0" applyFont="1" applyBorder="1">
      <alignment vertical="center"/>
    </xf>
    <xf numFmtId="0" fontId="27" fillId="0" borderId="5" xfId="0" applyFont="1" applyBorder="1">
      <alignment vertical="center"/>
    </xf>
    <xf numFmtId="0" fontId="27" fillId="0" borderId="6" xfId="0" applyFont="1" applyBorder="1">
      <alignment vertical="center"/>
    </xf>
    <xf numFmtId="49" fontId="22" fillId="0" borderId="0" xfId="0" applyNumberFormat="1" applyFont="1">
      <alignment vertical="center"/>
    </xf>
    <xf numFmtId="0" fontId="31" fillId="0" borderId="0" xfId="0" applyFont="1">
      <alignment vertical="center"/>
    </xf>
    <xf numFmtId="0" fontId="22" fillId="2" borderId="0" xfId="0" applyFont="1" applyFill="1" applyAlignment="1">
      <alignment horizontal="right" vertical="center"/>
    </xf>
    <xf numFmtId="0" fontId="22" fillId="0" borderId="2" xfId="0" applyFont="1" applyBorder="1" applyAlignment="1">
      <alignment horizontal="left" vertical="center"/>
    </xf>
    <xf numFmtId="0" fontId="22" fillId="0" borderId="1" xfId="0" applyFont="1" applyBorder="1">
      <alignment vertical="center"/>
    </xf>
    <xf numFmtId="176" fontId="22" fillId="0" borderId="3" xfId="0" applyNumberFormat="1" applyFont="1" applyBorder="1" applyAlignment="1">
      <alignment horizontal="left" vertical="center"/>
    </xf>
    <xf numFmtId="0" fontId="27" fillId="0" borderId="3" xfId="0" applyFont="1" applyBorder="1" applyAlignment="1">
      <alignment horizontal="left" vertical="center"/>
    </xf>
    <xf numFmtId="0" fontId="25" fillId="0" borderId="0" xfId="0" applyFont="1" applyAlignment="1">
      <alignment horizontal="center" vertical="center"/>
    </xf>
    <xf numFmtId="0" fontId="27" fillId="0" borderId="3" xfId="0" applyFont="1" applyBorder="1">
      <alignment vertical="center"/>
    </xf>
    <xf numFmtId="0" fontId="27" fillId="0" borderId="2" xfId="0" applyFont="1" applyBorder="1">
      <alignment vertical="center"/>
    </xf>
    <xf numFmtId="0" fontId="27" fillId="0" borderId="2" xfId="0" applyFont="1" applyBorder="1" applyAlignment="1">
      <alignment horizontal="center" vertical="center"/>
    </xf>
    <xf numFmtId="0" fontId="27" fillId="0" borderId="0" xfId="0" applyFont="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49" fontId="27" fillId="0" borderId="6" xfId="0" applyNumberFormat="1" applyFont="1" applyBorder="1" applyAlignment="1">
      <alignment horizontal="center" vertical="center"/>
    </xf>
    <xf numFmtId="0" fontId="27" fillId="0" borderId="11" xfId="0" applyFont="1" applyBorder="1" applyAlignment="1">
      <alignment horizontal="right" vertical="center"/>
    </xf>
    <xf numFmtId="0" fontId="27" fillId="0" borderId="10" xfId="0" applyFont="1" applyBorder="1" applyAlignment="1">
      <alignment horizontal="right" vertical="center"/>
    </xf>
    <xf numFmtId="0" fontId="27" fillId="0" borderId="12" xfId="0" applyFont="1" applyBorder="1" applyAlignment="1">
      <alignment horizontal="right" vertical="center"/>
    </xf>
    <xf numFmtId="0" fontId="9" fillId="3" borderId="0" xfId="0" applyFont="1" applyFill="1">
      <alignment vertical="center"/>
    </xf>
    <xf numFmtId="0" fontId="9" fillId="3" borderId="0" xfId="0" applyFont="1" applyFill="1" applyAlignment="1">
      <alignment vertical="center" wrapText="1"/>
    </xf>
    <xf numFmtId="0" fontId="9" fillId="3" borderId="0" xfId="0" applyFont="1" applyFill="1" applyAlignment="1">
      <alignment vertical="center" shrinkToFit="1"/>
    </xf>
    <xf numFmtId="178" fontId="9" fillId="3" borderId="0" xfId="0" applyNumberFormat="1" applyFont="1" applyFill="1">
      <alignment vertical="center"/>
    </xf>
    <xf numFmtId="3" fontId="9" fillId="0" borderId="0" xfId="0" applyNumberFormat="1" applyFont="1">
      <alignment vertical="center"/>
    </xf>
    <xf numFmtId="0" fontId="9" fillId="0" borderId="0" xfId="0" applyFont="1" applyAlignment="1">
      <alignment horizontal="center" vertical="center"/>
    </xf>
    <xf numFmtId="58" fontId="21" fillId="2" borderId="7" xfId="0" applyNumberFormat="1" applyFont="1" applyFill="1" applyBorder="1">
      <alignment vertical="center"/>
    </xf>
    <xf numFmtId="0" fontId="9" fillId="0" borderId="12" xfId="0" applyFont="1" applyBorder="1" applyAlignment="1">
      <alignment vertical="center" wrapText="1"/>
    </xf>
    <xf numFmtId="0" fontId="9" fillId="0" borderId="7" xfId="0" applyFont="1" applyBorder="1" applyAlignment="1">
      <alignment vertical="center" wrapText="1"/>
    </xf>
    <xf numFmtId="0" fontId="9" fillId="0" borderId="7" xfId="0" applyFont="1" applyBorder="1" applyAlignment="1">
      <alignment horizontal="center" vertical="center" wrapText="1"/>
    </xf>
    <xf numFmtId="0" fontId="9" fillId="0" borderId="15" xfId="0" applyFont="1" applyBorder="1" applyAlignment="1">
      <alignment horizontal="center" vertical="center" wrapText="1"/>
    </xf>
    <xf numFmtId="0" fontId="21" fillId="2" borderId="7" xfId="0" applyFont="1" applyFill="1" applyBorder="1">
      <alignment vertical="center"/>
    </xf>
    <xf numFmtId="0" fontId="21" fillId="2" borderId="7" xfId="0" applyFont="1" applyFill="1" applyBorder="1" applyAlignment="1">
      <alignment horizontal="center" vertical="center"/>
    </xf>
    <xf numFmtId="0" fontId="19" fillId="0" borderId="0" xfId="0" applyFont="1">
      <alignment vertical="center"/>
    </xf>
    <xf numFmtId="0" fontId="34" fillId="0" borderId="0" xfId="0" applyFont="1">
      <alignment vertical="center"/>
    </xf>
    <xf numFmtId="0" fontId="9" fillId="0" borderId="7" xfId="0" applyFont="1" applyBorder="1" applyAlignment="1">
      <alignment horizontal="center" vertical="center"/>
    </xf>
    <xf numFmtId="0" fontId="9" fillId="0" borderId="7" xfId="0" applyFont="1" applyBorder="1">
      <alignment vertical="center"/>
    </xf>
    <xf numFmtId="0" fontId="9" fillId="3" borderId="7" xfId="0" applyFont="1" applyFill="1" applyBorder="1">
      <alignment vertical="center"/>
    </xf>
    <xf numFmtId="49" fontId="21" fillId="2" borderId="7" xfId="0" applyNumberFormat="1" applyFont="1" applyFill="1" applyBorder="1" applyAlignment="1">
      <alignment horizontal="center" vertical="center"/>
    </xf>
    <xf numFmtId="0" fontId="9" fillId="3" borderId="7" xfId="0" applyFont="1" applyFill="1" applyBorder="1" applyAlignment="1">
      <alignment horizontal="center" vertical="center"/>
    </xf>
    <xf numFmtId="0" fontId="19" fillId="0" borderId="0" xfId="0" applyFont="1" applyAlignment="1">
      <alignment horizontal="left" vertical="center"/>
    </xf>
    <xf numFmtId="0" fontId="18" fillId="0" borderId="0" xfId="0" applyFont="1">
      <alignment vertical="center"/>
    </xf>
    <xf numFmtId="0" fontId="18" fillId="0" borderId="0" xfId="0" applyFont="1" applyAlignment="1">
      <alignment horizontal="right" vertical="center"/>
    </xf>
    <xf numFmtId="0" fontId="18" fillId="0" borderId="0" xfId="0" applyFont="1" applyAlignment="1">
      <alignment horizontal="center" vertical="center"/>
    </xf>
    <xf numFmtId="0" fontId="18" fillId="0" borderId="0" xfId="0" applyFont="1" applyAlignment="1">
      <alignment horizontal="left" vertical="center"/>
    </xf>
    <xf numFmtId="176" fontId="18" fillId="0" borderId="0" xfId="0" applyNumberFormat="1" applyFont="1" applyAlignment="1">
      <alignment horizontal="left" vertical="center"/>
    </xf>
    <xf numFmtId="176" fontId="18" fillId="2" borderId="0" xfId="0" applyNumberFormat="1" applyFont="1" applyFill="1">
      <alignment vertical="center"/>
    </xf>
    <xf numFmtId="176" fontId="9" fillId="0" borderId="0" xfId="0" applyNumberFormat="1" applyFont="1" applyAlignment="1">
      <alignment horizontal="right" vertical="center"/>
    </xf>
    <xf numFmtId="0" fontId="9" fillId="3" borderId="14" xfId="0" applyFont="1" applyFill="1" applyBorder="1" applyAlignment="1">
      <alignment horizontal="left" vertical="center"/>
    </xf>
    <xf numFmtId="0" fontId="2" fillId="0" borderId="0" xfId="0" applyFont="1" applyAlignment="1">
      <alignment horizontal="center" vertical="center"/>
    </xf>
    <xf numFmtId="0" fontId="18" fillId="2" borderId="0" xfId="0" applyFont="1" applyFill="1">
      <alignment vertical="center"/>
    </xf>
    <xf numFmtId="176" fontId="19" fillId="2" borderId="0" xfId="0" applyNumberFormat="1" applyFont="1" applyFill="1">
      <alignment vertical="center"/>
    </xf>
    <xf numFmtId="0" fontId="19" fillId="0" borderId="0" xfId="0" applyFont="1" applyAlignment="1">
      <alignment horizontal="center" vertical="center"/>
    </xf>
    <xf numFmtId="0" fontId="19" fillId="0" borderId="0" xfId="0" applyFont="1" applyAlignment="1">
      <alignment horizontal="right" vertical="center"/>
    </xf>
    <xf numFmtId="0" fontId="18" fillId="0" borderId="13" xfId="0" applyFont="1" applyBorder="1">
      <alignment vertical="center"/>
    </xf>
    <xf numFmtId="0" fontId="18" fillId="0" borderId="14" xfId="0" applyFont="1" applyBorder="1">
      <alignment vertical="center"/>
    </xf>
    <xf numFmtId="0" fontId="18" fillId="0" borderId="12" xfId="0" applyFont="1" applyBorder="1">
      <alignment vertical="center"/>
    </xf>
    <xf numFmtId="0" fontId="18" fillId="0" borderId="11" xfId="0" applyFont="1" applyBorder="1">
      <alignment vertical="center"/>
    </xf>
    <xf numFmtId="0" fontId="18" fillId="0" borderId="10" xfId="0" applyFont="1" applyBorder="1">
      <alignment vertical="center"/>
    </xf>
    <xf numFmtId="0" fontId="18" fillId="0" borderId="4" xfId="0" applyFont="1" applyBorder="1">
      <alignment vertical="center"/>
    </xf>
    <xf numFmtId="0" fontId="18" fillId="0" borderId="5" xfId="0" applyFont="1" applyBorder="1">
      <alignment vertical="center"/>
    </xf>
    <xf numFmtId="0" fontId="18" fillId="0" borderId="6" xfId="0" applyFont="1" applyBorder="1">
      <alignment vertical="center"/>
    </xf>
    <xf numFmtId="176" fontId="18" fillId="0" borderId="0" xfId="0" applyNumberFormat="1" applyFont="1">
      <alignment vertical="center"/>
    </xf>
    <xf numFmtId="0" fontId="18" fillId="2" borderId="0" xfId="0" applyFont="1" applyFill="1" applyAlignment="1">
      <alignment horizontal="right" vertical="center"/>
    </xf>
    <xf numFmtId="0" fontId="18" fillId="0" borderId="2" xfId="0" applyFont="1" applyBorder="1" applyAlignment="1">
      <alignment horizontal="left" vertical="center"/>
    </xf>
    <xf numFmtId="0" fontId="18" fillId="0" borderId="2" xfId="0" applyFont="1" applyBorder="1">
      <alignment vertical="center"/>
    </xf>
    <xf numFmtId="176" fontId="19" fillId="0" borderId="0" xfId="0" applyNumberFormat="1" applyFont="1" applyAlignment="1">
      <alignment horizontal="center" vertical="center"/>
    </xf>
    <xf numFmtId="49" fontId="18" fillId="0" borderId="0" xfId="0" applyNumberFormat="1" applyFont="1">
      <alignment vertical="center"/>
    </xf>
    <xf numFmtId="178" fontId="27" fillId="0" borderId="0" xfId="0" applyNumberFormat="1" applyFont="1">
      <alignment vertical="center"/>
    </xf>
    <xf numFmtId="4" fontId="27" fillId="0" borderId="0" xfId="0" applyNumberFormat="1" applyFont="1">
      <alignment vertical="center"/>
    </xf>
    <xf numFmtId="0" fontId="18" fillId="0" borderId="0" xfId="0" applyFont="1" applyAlignment="1">
      <alignment horizontal="distributed" vertical="center"/>
    </xf>
    <xf numFmtId="0" fontId="0" fillId="0" borderId="0" xfId="0" applyAlignment="1">
      <alignment vertical="center" textRotation="255"/>
    </xf>
    <xf numFmtId="0" fontId="2" fillId="0" borderId="0" xfId="0" applyFont="1" applyAlignment="1">
      <alignment vertical="center" textRotation="255"/>
    </xf>
    <xf numFmtId="0" fontId="2" fillId="0" borderId="0" xfId="0" applyFont="1" applyAlignment="1">
      <alignment vertical="top" textRotation="255"/>
    </xf>
    <xf numFmtId="0" fontId="21" fillId="4" borderId="13" xfId="0" applyFont="1" applyFill="1" applyBorder="1">
      <alignment vertical="center"/>
    </xf>
    <xf numFmtId="0" fontId="21" fillId="4" borderId="0" xfId="0" applyFont="1" applyFill="1">
      <alignment vertical="center"/>
    </xf>
    <xf numFmtId="0" fontId="9" fillId="4" borderId="14" xfId="0" applyFont="1" applyFill="1" applyBorder="1">
      <alignment vertical="center"/>
    </xf>
    <xf numFmtId="0" fontId="21" fillId="2" borderId="0" xfId="0" applyFont="1" applyFill="1" applyAlignment="1">
      <alignment horizontal="right" vertical="center"/>
    </xf>
    <xf numFmtId="58" fontId="21" fillId="2" borderId="12" xfId="0" applyNumberFormat="1" applyFont="1" applyFill="1" applyBorder="1" applyAlignment="1">
      <alignment horizontal="left" vertical="center"/>
    </xf>
    <xf numFmtId="0" fontId="9" fillId="4" borderId="13" xfId="0" applyFont="1" applyFill="1" applyBorder="1">
      <alignment vertical="center"/>
    </xf>
    <xf numFmtId="0" fontId="9" fillId="4" borderId="0" xfId="0" applyFont="1" applyFill="1">
      <alignment vertical="center"/>
    </xf>
    <xf numFmtId="58" fontId="9" fillId="0" borderId="14" xfId="0" applyNumberFormat="1" applyFont="1" applyBorder="1">
      <alignment vertical="center"/>
    </xf>
    <xf numFmtId="0" fontId="22" fillId="5" borderId="0" xfId="0" applyFont="1" applyFill="1">
      <alignment vertical="center"/>
    </xf>
    <xf numFmtId="0" fontId="9" fillId="0" borderId="1" xfId="0" applyFont="1" applyBorder="1" applyAlignment="1">
      <alignment vertical="center" wrapText="1"/>
    </xf>
    <xf numFmtId="0" fontId="39" fillId="0" borderId="0" xfId="0" applyFont="1">
      <alignment vertical="center"/>
    </xf>
    <xf numFmtId="0" fontId="19" fillId="2" borderId="12" xfId="0" applyFont="1" applyFill="1" applyBorder="1">
      <alignment vertical="center"/>
    </xf>
    <xf numFmtId="176" fontId="6" fillId="2" borderId="0" xfId="0" applyNumberFormat="1" applyFont="1" applyFill="1" applyAlignment="1">
      <alignment horizontal="right" vertical="center"/>
    </xf>
    <xf numFmtId="0" fontId="25" fillId="0" borderId="19" xfId="0" applyFont="1" applyBorder="1" applyAlignment="1">
      <alignment horizontal="center" vertical="center"/>
    </xf>
    <xf numFmtId="0" fontId="25" fillId="0" borderId="18" xfId="0" applyFont="1" applyBorder="1" applyAlignment="1">
      <alignment horizontal="center" vertical="center"/>
    </xf>
    <xf numFmtId="0" fontId="25" fillId="0" borderId="20" xfId="0" applyFont="1" applyBorder="1" applyAlignment="1">
      <alignment horizontal="center" vertical="center"/>
    </xf>
    <xf numFmtId="0" fontId="0" fillId="0" borderId="10" xfId="0" applyBorder="1">
      <alignment vertical="center"/>
    </xf>
    <xf numFmtId="0" fontId="18" fillId="0" borderId="16" xfId="0" applyFont="1" applyBorder="1">
      <alignment vertical="center"/>
    </xf>
    <xf numFmtId="0" fontId="18" fillId="0" borderId="17" xfId="0" applyFont="1" applyBorder="1">
      <alignment vertical="center"/>
    </xf>
    <xf numFmtId="0" fontId="18" fillId="0" borderId="18" xfId="0" applyFont="1" applyBorder="1">
      <alignment vertical="center"/>
    </xf>
    <xf numFmtId="0" fontId="18" fillId="0" borderId="20" xfId="0" applyFont="1" applyBorder="1">
      <alignment vertical="center"/>
    </xf>
    <xf numFmtId="0" fontId="18" fillId="0" borderId="21" xfId="0" applyFont="1" applyBorder="1">
      <alignment vertical="center"/>
    </xf>
    <xf numFmtId="176" fontId="18" fillId="0" borderId="0" xfId="0" applyNumberFormat="1" applyFont="1" applyAlignment="1">
      <alignment horizontal="right" vertical="center"/>
    </xf>
    <xf numFmtId="0" fontId="22" fillId="0" borderId="28" xfId="0" applyFont="1" applyBorder="1">
      <alignment vertical="center"/>
    </xf>
    <xf numFmtId="0" fontId="22" fillId="0" borderId="29" xfId="0" applyFont="1" applyBorder="1">
      <alignment vertical="center"/>
    </xf>
    <xf numFmtId="0" fontId="27" fillId="0" borderId="19" xfId="0" applyFont="1" applyBorder="1">
      <alignment vertical="center"/>
    </xf>
    <xf numFmtId="0" fontId="27" fillId="0" borderId="18" xfId="0" applyFont="1" applyBorder="1">
      <alignment vertical="center"/>
    </xf>
    <xf numFmtId="0" fontId="30" fillId="0" borderId="19" xfId="0" applyFont="1" applyBorder="1">
      <alignment vertical="center"/>
    </xf>
    <xf numFmtId="0" fontId="30" fillId="0" borderId="18" xfId="0" applyFont="1" applyBorder="1">
      <alignment vertical="center"/>
    </xf>
    <xf numFmtId="0" fontId="27" fillId="0" borderId="19" xfId="0" applyFont="1" applyBorder="1" applyAlignment="1">
      <alignment horizontal="center" vertical="center"/>
    </xf>
    <xf numFmtId="0" fontId="27" fillId="0" borderId="22" xfId="0" applyFont="1" applyBorder="1">
      <alignment vertical="center"/>
    </xf>
    <xf numFmtId="0" fontId="27" fillId="0" borderId="20" xfId="0" applyFont="1" applyBorder="1">
      <alignment vertical="center"/>
    </xf>
    <xf numFmtId="0" fontId="27" fillId="0" borderId="23" xfId="0" applyFont="1" applyBorder="1">
      <alignment vertical="center"/>
    </xf>
    <xf numFmtId="0" fontId="27" fillId="0" borderId="16" xfId="0" applyFont="1" applyBorder="1">
      <alignment vertical="center"/>
    </xf>
    <xf numFmtId="176" fontId="27" fillId="0" borderId="0" xfId="0" applyNumberFormat="1" applyFont="1" applyAlignment="1">
      <alignment horizontal="center" vertical="center"/>
    </xf>
    <xf numFmtId="176" fontId="27" fillId="0" borderId="0" xfId="0" applyNumberFormat="1" applyFont="1" applyAlignment="1">
      <alignment horizontal="right" vertical="center"/>
    </xf>
    <xf numFmtId="58" fontId="27" fillId="0" borderId="0" xfId="0" applyNumberFormat="1" applyFont="1">
      <alignment vertical="center"/>
    </xf>
    <xf numFmtId="0" fontId="27" fillId="0" borderId="0" xfId="0" applyFont="1" applyAlignment="1">
      <alignment horizontal="right" vertical="center"/>
    </xf>
    <xf numFmtId="0" fontId="27" fillId="0" borderId="30" xfId="0" applyFont="1" applyBorder="1">
      <alignment vertical="center"/>
    </xf>
    <xf numFmtId="0" fontId="22" fillId="0" borderId="31" xfId="0" applyFont="1" applyBorder="1">
      <alignment vertical="center"/>
    </xf>
    <xf numFmtId="0" fontId="0" fillId="0" borderId="0" xfId="0" applyAlignment="1">
      <alignment horizontal="right" vertical="center"/>
    </xf>
    <xf numFmtId="0" fontId="0" fillId="0" borderId="12" xfId="0" applyBorder="1">
      <alignment vertical="center"/>
    </xf>
    <xf numFmtId="0" fontId="0" fillId="0" borderId="4" xfId="0" applyBorder="1">
      <alignment vertical="center"/>
    </xf>
    <xf numFmtId="0" fontId="0" fillId="0" borderId="6" xfId="0" applyBorder="1">
      <alignment vertical="center"/>
    </xf>
    <xf numFmtId="0" fontId="39" fillId="0" borderId="0" xfId="0" applyFont="1" applyAlignment="1">
      <alignment horizontal="center" vertical="center"/>
    </xf>
    <xf numFmtId="0" fontId="18" fillId="5" borderId="0" xfId="0" applyFont="1" applyFill="1">
      <alignment vertical="center"/>
    </xf>
    <xf numFmtId="176" fontId="27" fillId="0" borderId="0" xfId="0" applyNumberFormat="1" applyFont="1" applyAlignment="1">
      <alignment horizontal="left" vertical="center"/>
    </xf>
    <xf numFmtId="0" fontId="18" fillId="0" borderId="0" xfId="0" applyFont="1" applyAlignment="1">
      <alignment vertical="top"/>
    </xf>
    <xf numFmtId="176" fontId="18" fillId="0" borderId="0" xfId="0" applyNumberFormat="1" applyFont="1" applyAlignment="1">
      <alignment horizontal="center" vertical="center"/>
    </xf>
    <xf numFmtId="0" fontId="0" fillId="0" borderId="32" xfId="0" applyBorder="1">
      <alignment vertical="center"/>
    </xf>
    <xf numFmtId="0" fontId="9" fillId="0" borderId="7" xfId="0" applyFont="1" applyBorder="1" applyAlignment="1">
      <alignment horizontal="left" vertical="center"/>
    </xf>
    <xf numFmtId="0" fontId="60" fillId="0" borderId="1" xfId="0" applyFont="1" applyBorder="1" applyAlignment="1">
      <alignment vertical="center" wrapText="1"/>
    </xf>
    <xf numFmtId="0" fontId="60" fillId="0" borderId="7" xfId="0" applyFont="1" applyBorder="1" applyAlignment="1">
      <alignment vertical="center" wrapText="1"/>
    </xf>
    <xf numFmtId="0" fontId="60" fillId="0" borderId="15" xfId="0" applyFont="1" applyBorder="1" applyAlignment="1">
      <alignment horizontal="center" vertical="center" wrapText="1"/>
    </xf>
    <xf numFmtId="49" fontId="21" fillId="0" borderId="7" xfId="0" applyNumberFormat="1" applyFont="1" applyBorder="1" applyAlignment="1">
      <alignment horizontal="center" vertical="center"/>
    </xf>
    <xf numFmtId="0" fontId="60" fillId="3" borderId="7" xfId="0" applyFont="1" applyFill="1" applyBorder="1" applyAlignment="1">
      <alignment horizontal="center" vertical="center"/>
    </xf>
    <xf numFmtId="0" fontId="60" fillId="3" borderId="7" xfId="0" applyFont="1" applyFill="1" applyBorder="1">
      <alignment vertical="center"/>
    </xf>
    <xf numFmtId="58" fontId="60" fillId="3" borderId="6" xfId="0" applyNumberFormat="1" applyFont="1" applyFill="1" applyBorder="1">
      <alignment vertical="center"/>
    </xf>
    <xf numFmtId="0" fontId="0" fillId="0" borderId="0" xfId="0" applyAlignment="1">
      <alignment horizontal="center" vertical="center"/>
    </xf>
    <xf numFmtId="0" fontId="2" fillId="0" borderId="0" xfId="0" applyFont="1" applyAlignment="1">
      <alignment horizontal="center" vertical="top" textRotation="255"/>
    </xf>
    <xf numFmtId="3" fontId="10" fillId="0" borderId="0" xfId="0" applyNumberFormat="1" applyFont="1">
      <alignment vertical="center"/>
    </xf>
    <xf numFmtId="3" fontId="33" fillId="0" borderId="11" xfId="0" applyNumberFormat="1" applyFont="1" applyBorder="1">
      <alignment vertical="center"/>
    </xf>
    <xf numFmtId="3" fontId="10" fillId="0" borderId="11" xfId="0" applyNumberFormat="1" applyFont="1" applyBorder="1">
      <alignment vertical="center"/>
    </xf>
    <xf numFmtId="179" fontId="10" fillId="0" borderId="11" xfId="0" applyNumberFormat="1" applyFont="1" applyBorder="1">
      <alignment vertical="center"/>
    </xf>
    <xf numFmtId="178" fontId="33" fillId="0" borderId="11" xfId="0" applyNumberFormat="1" applyFont="1" applyBorder="1">
      <alignment vertical="center"/>
    </xf>
    <xf numFmtId="179" fontId="10" fillId="0" borderId="0" xfId="0" applyNumberFormat="1" applyFont="1">
      <alignment vertical="center"/>
    </xf>
    <xf numFmtId="0" fontId="30" fillId="0" borderId="15" xfId="0" applyFont="1" applyBorder="1" applyAlignment="1">
      <alignment horizontal="center" vertical="center" wrapText="1"/>
    </xf>
    <xf numFmtId="176" fontId="25" fillId="0" borderId="0" xfId="0" applyNumberFormat="1" applyFont="1">
      <alignment vertical="center"/>
    </xf>
    <xf numFmtId="176" fontId="25" fillId="5" borderId="0" xfId="0" applyNumberFormat="1" applyFont="1" applyFill="1">
      <alignment vertical="center"/>
    </xf>
    <xf numFmtId="176" fontId="25" fillId="5" borderId="0" xfId="0" applyNumberFormat="1" applyFont="1" applyFill="1" applyAlignment="1">
      <alignment horizontal="right" vertical="center"/>
    </xf>
    <xf numFmtId="178" fontId="10" fillId="0" borderId="0" xfId="0" applyNumberFormat="1" applyFont="1">
      <alignment vertical="center"/>
    </xf>
    <xf numFmtId="0" fontId="10" fillId="0" borderId="0" xfId="0" applyFont="1">
      <alignment vertical="center"/>
    </xf>
    <xf numFmtId="0" fontId="41" fillId="0" borderId="0" xfId="0" applyFont="1">
      <alignment vertical="center"/>
    </xf>
    <xf numFmtId="0" fontId="27" fillId="0" borderId="7" xfId="0" applyFont="1" applyBorder="1">
      <alignment vertical="center"/>
    </xf>
    <xf numFmtId="49" fontId="27" fillId="0" borderId="0" xfId="0" applyNumberFormat="1" applyFont="1">
      <alignment vertical="center"/>
    </xf>
    <xf numFmtId="0" fontId="19" fillId="5" borderId="0" xfId="0" applyFont="1" applyFill="1">
      <alignment vertical="center"/>
    </xf>
    <xf numFmtId="0" fontId="47" fillId="0" borderId="0" xfId="0" applyFont="1" applyAlignment="1">
      <alignment vertical="center" wrapText="1"/>
    </xf>
    <xf numFmtId="0" fontId="36" fillId="0" borderId="0" xfId="0" applyFont="1" applyAlignment="1">
      <alignment vertical="center" wrapText="1"/>
    </xf>
    <xf numFmtId="0" fontId="48" fillId="0" borderId="0" xfId="0" applyFont="1">
      <alignment vertical="center"/>
    </xf>
    <xf numFmtId="0" fontId="48" fillId="0" borderId="0" xfId="0" applyFont="1" applyAlignment="1">
      <alignment horizontal="left" vertical="center"/>
    </xf>
    <xf numFmtId="0" fontId="61" fillId="0" borderId="0" xfId="0" applyFont="1">
      <alignment vertical="center"/>
    </xf>
    <xf numFmtId="0" fontId="43" fillId="0" borderId="35" xfId="0" applyFont="1" applyBorder="1" applyAlignment="1">
      <alignment horizontal="center" vertical="center" wrapText="1"/>
    </xf>
    <xf numFmtId="0" fontId="43" fillId="0" borderId="36"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36" xfId="0" applyFont="1" applyBorder="1" applyAlignment="1">
      <alignment horizontal="center" vertical="center" shrinkToFit="1"/>
    </xf>
    <xf numFmtId="0" fontId="9" fillId="5" borderId="0" xfId="0" applyFont="1" applyFill="1" applyAlignment="1">
      <alignment horizontal="left" vertical="center"/>
    </xf>
    <xf numFmtId="49" fontId="9" fillId="5" borderId="0" xfId="0" applyNumberFormat="1" applyFont="1" applyFill="1" applyAlignment="1">
      <alignment horizontal="left" vertical="center"/>
    </xf>
    <xf numFmtId="0" fontId="9" fillId="5" borderId="0" xfId="0" applyFont="1" applyFill="1">
      <alignment vertical="center"/>
    </xf>
    <xf numFmtId="0" fontId="9" fillId="4" borderId="7" xfId="0" applyFont="1" applyFill="1" applyBorder="1">
      <alignment vertical="center"/>
    </xf>
    <xf numFmtId="0" fontId="10" fillId="4" borderId="6" xfId="0" applyFont="1" applyFill="1" applyBorder="1">
      <alignment vertical="center"/>
    </xf>
    <xf numFmtId="0" fontId="9" fillId="4" borderId="7" xfId="0" applyFont="1" applyFill="1" applyBorder="1" applyAlignment="1">
      <alignment vertical="center" shrinkToFit="1"/>
    </xf>
    <xf numFmtId="178" fontId="9" fillId="4" borderId="7" xfId="0" applyNumberFormat="1" applyFont="1" applyFill="1" applyBorder="1">
      <alignment vertical="center"/>
    </xf>
    <xf numFmtId="3" fontId="9" fillId="0" borderId="7" xfId="0" applyNumberFormat="1" applyFont="1" applyBorder="1">
      <alignment vertical="center"/>
    </xf>
    <xf numFmtId="178" fontId="10" fillId="4" borderId="14" xfId="0" applyNumberFormat="1" applyFont="1" applyFill="1" applyBorder="1">
      <alignment vertical="center"/>
    </xf>
    <xf numFmtId="0" fontId="9" fillId="0" borderId="1" xfId="0" applyFont="1" applyBorder="1" applyAlignment="1">
      <alignment vertical="center" shrinkToFit="1"/>
    </xf>
    <xf numFmtId="0" fontId="43" fillId="0" borderId="38" xfId="0" applyFont="1" applyBorder="1" applyAlignment="1">
      <alignment horizontal="center" vertical="center" wrapText="1"/>
    </xf>
    <xf numFmtId="0" fontId="43" fillId="0" borderId="39" xfId="0" applyFont="1" applyBorder="1" applyAlignment="1">
      <alignment horizontal="center" vertical="center" wrapText="1"/>
    </xf>
    <xf numFmtId="0" fontId="35" fillId="0" borderId="0" xfId="0" applyFont="1">
      <alignment vertical="center"/>
    </xf>
    <xf numFmtId="0" fontId="50" fillId="0" borderId="0" xfId="0" applyFont="1">
      <alignment vertical="center"/>
    </xf>
    <xf numFmtId="0" fontId="35" fillId="0" borderId="0" xfId="0" applyFont="1" applyAlignment="1">
      <alignment horizontal="left" vertical="center"/>
    </xf>
    <xf numFmtId="176" fontId="60" fillId="0" borderId="12" xfId="0" applyNumberFormat="1" applyFont="1" applyBorder="1" applyAlignment="1">
      <alignment vertical="center" wrapText="1"/>
    </xf>
    <xf numFmtId="176" fontId="60" fillId="0" borderId="1" xfId="0" applyNumberFormat="1" applyFont="1" applyBorder="1" applyAlignment="1">
      <alignment vertical="center" wrapText="1"/>
    </xf>
    <xf numFmtId="0" fontId="19" fillId="0" borderId="16" xfId="0" applyFont="1" applyBorder="1">
      <alignment vertical="center"/>
    </xf>
    <xf numFmtId="0" fontId="27" fillId="0" borderId="0" xfId="0" applyFont="1" applyAlignment="1">
      <alignment horizontal="distributed" vertical="center"/>
    </xf>
    <xf numFmtId="58" fontId="21" fillId="2" borderId="0" xfId="0" applyNumberFormat="1" applyFont="1" applyFill="1" applyAlignment="1">
      <alignment horizontal="left" vertical="center"/>
    </xf>
    <xf numFmtId="176" fontId="10" fillId="0" borderId="0" xfId="0" applyNumberFormat="1" applyFont="1" applyAlignment="1">
      <alignment horizontal="left" vertical="center"/>
    </xf>
    <xf numFmtId="0" fontId="10" fillId="4" borderId="14" xfId="0" applyFont="1" applyFill="1" applyBorder="1">
      <alignment vertical="center"/>
    </xf>
    <xf numFmtId="0" fontId="9" fillId="4" borderId="11" xfId="0" applyFont="1" applyFill="1" applyBorder="1">
      <alignment vertical="center"/>
    </xf>
    <xf numFmtId="0" fontId="25" fillId="0" borderId="13" xfId="0" applyFont="1" applyBorder="1">
      <alignment vertical="center"/>
    </xf>
    <xf numFmtId="0" fontId="25" fillId="0" borderId="14" xfId="0" applyFont="1" applyBorder="1">
      <alignment vertical="center"/>
    </xf>
    <xf numFmtId="0" fontId="2" fillId="0" borderId="3" xfId="0" applyFont="1" applyBorder="1">
      <alignment vertical="center"/>
    </xf>
    <xf numFmtId="0" fontId="2" fillId="0" borderId="40" xfId="0" applyFont="1" applyBorder="1">
      <alignment vertical="center"/>
    </xf>
    <xf numFmtId="0" fontId="2" fillId="0" borderId="41" xfId="0" applyFont="1" applyBorder="1">
      <alignment vertical="center"/>
    </xf>
    <xf numFmtId="0" fontId="2" fillId="0" borderId="11" xfId="0" applyFont="1" applyBorder="1">
      <alignment vertical="center"/>
    </xf>
    <xf numFmtId="0" fontId="2" fillId="0" borderId="42" xfId="0" applyFont="1" applyBorder="1">
      <alignment vertical="center"/>
    </xf>
    <xf numFmtId="0" fontId="2" fillId="0" borderId="43" xfId="0" applyFont="1" applyBorder="1">
      <alignment vertical="center"/>
    </xf>
    <xf numFmtId="0" fontId="2" fillId="0" borderId="11" xfId="0" applyFont="1" applyBorder="1" applyAlignment="1">
      <alignment vertical="center" wrapText="1"/>
    </xf>
    <xf numFmtId="0" fontId="2" fillId="0" borderId="5"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12" xfId="0" applyFont="1" applyBorder="1" applyAlignment="1">
      <alignment vertical="center" wrapText="1"/>
    </xf>
    <xf numFmtId="0" fontId="2" fillId="0" borderId="18" xfId="0" applyFont="1" applyBorder="1">
      <alignment vertical="center"/>
    </xf>
    <xf numFmtId="0" fontId="2" fillId="0" borderId="20" xfId="0" applyFont="1" applyBorder="1">
      <alignment vertical="center"/>
    </xf>
    <xf numFmtId="0" fontId="6" fillId="0" borderId="0" xfId="0" applyFont="1">
      <alignment vertical="center"/>
    </xf>
    <xf numFmtId="0" fontId="2" fillId="0" borderId="25" xfId="0" applyFont="1" applyBorder="1">
      <alignment vertical="center"/>
    </xf>
    <xf numFmtId="0" fontId="2" fillId="0" borderId="14" xfId="0" applyFont="1" applyBorder="1">
      <alignment vertical="center"/>
    </xf>
    <xf numFmtId="49" fontId="38" fillId="0" borderId="0" xfId="0" applyNumberFormat="1" applyFont="1">
      <alignment vertical="center"/>
    </xf>
    <xf numFmtId="0" fontId="2" fillId="0" borderId="16" xfId="0" applyFont="1" applyBorder="1">
      <alignment vertical="center"/>
    </xf>
    <xf numFmtId="0" fontId="2" fillId="0" borderId="17" xfId="0" applyFont="1" applyBorder="1">
      <alignment vertical="center"/>
    </xf>
    <xf numFmtId="0" fontId="5" fillId="0" borderId="46" xfId="0" applyFont="1" applyBorder="1">
      <alignment vertical="center"/>
    </xf>
    <xf numFmtId="0" fontId="2" fillId="0" borderId="4" xfId="0" applyFont="1" applyBorder="1" applyAlignment="1">
      <alignment horizontal="right" vertical="center"/>
    </xf>
    <xf numFmtId="0" fontId="2" fillId="0" borderId="13" xfId="0" applyFont="1" applyBorder="1" applyAlignment="1">
      <alignment horizontal="right" vertical="center"/>
    </xf>
    <xf numFmtId="49" fontId="38" fillId="0" borderId="20" xfId="0" applyNumberFormat="1" applyFont="1" applyBorder="1">
      <alignment vertical="center"/>
    </xf>
    <xf numFmtId="0" fontId="2" fillId="0" borderId="11" xfId="0" applyFont="1" applyBorder="1" applyAlignment="1">
      <alignment horizontal="distributed" vertical="center"/>
    </xf>
    <xf numFmtId="0" fontId="2" fillId="0" borderId="19" xfId="0" applyFont="1" applyBorder="1" applyAlignment="1">
      <alignment horizontal="distributed" vertical="center"/>
    </xf>
    <xf numFmtId="0" fontId="2" fillId="0" borderId="0" xfId="0" applyFont="1" applyAlignment="1">
      <alignment horizontal="distributed" vertical="center"/>
    </xf>
    <xf numFmtId="0" fontId="2" fillId="0" borderId="47" xfId="0" applyFont="1" applyBorder="1">
      <alignment vertical="center"/>
    </xf>
    <xf numFmtId="0" fontId="5" fillId="0" borderId="13" xfId="0" applyFont="1" applyBorder="1">
      <alignment vertical="center"/>
    </xf>
    <xf numFmtId="0" fontId="5" fillId="0" borderId="4" xfId="0" applyFont="1" applyBorder="1">
      <alignment vertical="center"/>
    </xf>
    <xf numFmtId="0" fontId="2" fillId="0" borderId="48" xfId="0" applyFont="1" applyBorder="1">
      <alignment vertical="center"/>
    </xf>
    <xf numFmtId="0" fontId="2" fillId="0" borderId="46" xfId="0" applyFont="1" applyBorder="1" applyAlignment="1">
      <alignment vertical="center" wrapText="1"/>
    </xf>
    <xf numFmtId="0" fontId="2" fillId="0" borderId="42" xfId="0" applyFont="1" applyBorder="1" applyAlignment="1">
      <alignment vertical="center" wrapText="1"/>
    </xf>
    <xf numFmtId="49" fontId="38" fillId="0" borderId="11" xfId="0" applyNumberFormat="1" applyFont="1" applyBorder="1">
      <alignment vertical="center"/>
    </xf>
    <xf numFmtId="0" fontId="2" fillId="0" borderId="49" xfId="0" applyFont="1" applyBorder="1">
      <alignment vertical="center"/>
    </xf>
    <xf numFmtId="49" fontId="38" fillId="0" borderId="3" xfId="0" applyNumberFormat="1" applyFont="1" applyBorder="1">
      <alignment vertical="center"/>
    </xf>
    <xf numFmtId="0" fontId="2" fillId="0" borderId="50" xfId="0" applyFont="1" applyBorder="1">
      <alignment vertical="center"/>
    </xf>
    <xf numFmtId="0" fontId="2" fillId="0" borderId="1" xfId="0" applyFont="1" applyBorder="1" applyAlignment="1">
      <alignment horizontal="left" vertical="center"/>
    </xf>
    <xf numFmtId="49" fontId="38" fillId="0" borderId="0" xfId="0" applyNumberFormat="1" applyFont="1" applyAlignment="1">
      <alignment horizontal="center" vertical="center"/>
    </xf>
    <xf numFmtId="0" fontId="2" fillId="0" borderId="51" xfId="0" applyFont="1" applyBorder="1">
      <alignment vertical="center"/>
    </xf>
    <xf numFmtId="0" fontId="2" fillId="0" borderId="12" xfId="0" applyFont="1" applyBorder="1">
      <alignment vertical="center"/>
    </xf>
    <xf numFmtId="0" fontId="8" fillId="0" borderId="13" xfId="0" applyFont="1" applyBorder="1">
      <alignment vertical="center"/>
    </xf>
    <xf numFmtId="0" fontId="2" fillId="0" borderId="13" xfId="0" applyFont="1" applyBorder="1">
      <alignment vertical="center"/>
    </xf>
    <xf numFmtId="0" fontId="2" fillId="0" borderId="4" xfId="0" applyFont="1" applyBorder="1">
      <alignment vertical="center"/>
    </xf>
    <xf numFmtId="0" fontId="2" fillId="0" borderId="52" xfId="0" applyFont="1" applyBorder="1">
      <alignment vertical="center"/>
    </xf>
    <xf numFmtId="0" fontId="2" fillId="0" borderId="53" xfId="0" applyFont="1" applyBorder="1">
      <alignment vertical="center"/>
    </xf>
    <xf numFmtId="49" fontId="38" fillId="0" borderId="20" xfId="0" applyNumberFormat="1" applyFont="1" applyBorder="1" applyAlignment="1">
      <alignment horizontal="center" vertical="center"/>
    </xf>
    <xf numFmtId="0" fontId="2" fillId="0" borderId="54" xfId="0" applyFont="1" applyBorder="1">
      <alignment vertical="center"/>
    </xf>
    <xf numFmtId="0" fontId="2" fillId="0" borderId="21" xfId="0" applyFont="1" applyBorder="1">
      <alignment vertical="center"/>
    </xf>
    <xf numFmtId="0" fontId="2" fillId="0" borderId="13" xfId="0" applyFont="1" applyBorder="1" applyAlignment="1">
      <alignment horizontal="left" vertical="center"/>
    </xf>
    <xf numFmtId="49" fontId="38" fillId="5" borderId="0" xfId="0" applyNumberFormat="1" applyFont="1" applyFill="1">
      <alignment vertical="center"/>
    </xf>
    <xf numFmtId="0" fontId="2" fillId="5" borderId="0" xfId="0" applyFont="1" applyFill="1">
      <alignment vertical="center"/>
    </xf>
    <xf numFmtId="0" fontId="2" fillId="5" borderId="18" xfId="0" applyFont="1" applyFill="1" applyBorder="1">
      <alignment vertical="center"/>
    </xf>
    <xf numFmtId="0" fontId="2" fillId="0" borderId="0" xfId="0" applyFont="1" applyAlignment="1">
      <alignment horizontal="left" vertical="center"/>
    </xf>
    <xf numFmtId="0" fontId="6" fillId="0" borderId="42" xfId="0" applyFont="1" applyBorder="1">
      <alignment vertical="center"/>
    </xf>
    <xf numFmtId="0" fontId="6" fillId="0" borderId="5" xfId="0" applyFont="1" applyBorder="1">
      <alignment vertical="center"/>
    </xf>
    <xf numFmtId="178" fontId="9" fillId="4" borderId="0" xfId="0" applyNumberFormat="1" applyFont="1" applyFill="1">
      <alignment vertical="center"/>
    </xf>
    <xf numFmtId="0" fontId="6" fillId="0" borderId="11" xfId="0" applyFont="1" applyBorder="1">
      <alignment vertical="center"/>
    </xf>
    <xf numFmtId="0" fontId="8" fillId="0" borderId="55" xfId="0" applyFont="1" applyBorder="1">
      <alignment vertical="center"/>
    </xf>
    <xf numFmtId="0" fontId="22" fillId="0" borderId="0" xfId="0" applyFont="1" applyAlignment="1">
      <alignment vertical="center" textRotation="255"/>
    </xf>
    <xf numFmtId="0" fontId="27" fillId="0" borderId="0" xfId="0" applyFont="1" applyAlignment="1">
      <alignment vertical="center" textRotation="255"/>
    </xf>
    <xf numFmtId="0" fontId="25" fillId="0" borderId="16" xfId="0" applyFont="1" applyBorder="1">
      <alignment vertical="center"/>
    </xf>
    <xf numFmtId="0" fontId="27" fillId="0" borderId="21" xfId="0" applyFont="1" applyBorder="1">
      <alignment vertical="center"/>
    </xf>
    <xf numFmtId="0" fontId="25" fillId="0" borderId="44" xfId="0" applyFont="1" applyBorder="1">
      <alignment vertical="center"/>
    </xf>
    <xf numFmtId="0" fontId="27" fillId="5" borderId="20" xfId="0" applyFont="1" applyFill="1" applyBorder="1">
      <alignment vertical="center"/>
    </xf>
    <xf numFmtId="0" fontId="10" fillId="0" borderId="0" xfId="0" applyFont="1" applyAlignment="1">
      <alignment horizontal="distributed" vertical="center"/>
    </xf>
    <xf numFmtId="0" fontId="5" fillId="0" borderId="56" xfId="0" applyFont="1" applyBorder="1">
      <alignment vertical="center"/>
    </xf>
    <xf numFmtId="0" fontId="6" fillId="0" borderId="16" xfId="0" applyFont="1" applyBorder="1">
      <alignment vertical="center"/>
    </xf>
    <xf numFmtId="0" fontId="2" fillId="0" borderId="5" xfId="0" applyFont="1" applyBorder="1" applyAlignment="1">
      <alignment horizontal="distributed" vertical="center"/>
    </xf>
    <xf numFmtId="0" fontId="6" fillId="0" borderId="58" xfId="0" applyFont="1" applyBorder="1">
      <alignment vertical="center"/>
    </xf>
    <xf numFmtId="0" fontId="2" fillId="0" borderId="58" xfId="0" applyFont="1" applyBorder="1">
      <alignment vertical="center"/>
    </xf>
    <xf numFmtId="0" fontId="2" fillId="0" borderId="59" xfId="0" applyFont="1" applyBorder="1">
      <alignment vertical="center"/>
    </xf>
    <xf numFmtId="0" fontId="2" fillId="0" borderId="18" xfId="0" applyFont="1" applyBorder="1" applyAlignment="1">
      <alignment horizontal="right" vertical="center"/>
    </xf>
    <xf numFmtId="0" fontId="2" fillId="0" borderId="11" xfId="0" applyFont="1" applyBorder="1" applyAlignment="1">
      <alignment horizontal="right" vertical="center"/>
    </xf>
    <xf numFmtId="0" fontId="2" fillId="0" borderId="45" xfId="0" applyFont="1" applyBorder="1" applyAlignment="1">
      <alignment horizontal="right" vertical="center"/>
    </xf>
    <xf numFmtId="0" fontId="2" fillId="0" borderId="43" xfId="0" applyFont="1" applyBorder="1" applyAlignment="1">
      <alignment horizontal="right" vertical="center"/>
    </xf>
    <xf numFmtId="0" fontId="2" fillId="0" borderId="1" xfId="0" applyFont="1" applyBorder="1">
      <alignment vertical="center"/>
    </xf>
    <xf numFmtId="0" fontId="2" fillId="0" borderId="3" xfId="0" applyFont="1" applyBorder="1" applyAlignment="1">
      <alignment horizontal="right" vertical="center"/>
    </xf>
    <xf numFmtId="0" fontId="2" fillId="0" borderId="44" xfId="0" applyFont="1" applyBorder="1" applyAlignment="1">
      <alignment horizontal="right" vertical="center"/>
    </xf>
    <xf numFmtId="0" fontId="6" fillId="0" borderId="20" xfId="0" applyFont="1" applyBorder="1">
      <alignment vertical="center"/>
    </xf>
    <xf numFmtId="0" fontId="2" fillId="0" borderId="20" xfId="0" applyFont="1" applyBorder="1" applyAlignment="1">
      <alignment horizontal="right" vertical="center"/>
    </xf>
    <xf numFmtId="0" fontId="2" fillId="0" borderId="21" xfId="0" applyFont="1" applyBorder="1" applyAlignment="1">
      <alignment horizontal="right" vertical="center"/>
    </xf>
    <xf numFmtId="0" fontId="2" fillId="0" borderId="16" xfId="0" applyFont="1" applyBorder="1" applyAlignment="1">
      <alignment horizontal="distributed" vertical="center"/>
    </xf>
    <xf numFmtId="0" fontId="2" fillId="0" borderId="16" xfId="0" applyFont="1" applyBorder="1" applyAlignment="1">
      <alignment horizontal="right" vertical="center"/>
    </xf>
    <xf numFmtId="0" fontId="2" fillId="0" borderId="19" xfId="0" applyFont="1" applyBorder="1">
      <alignment vertical="center"/>
    </xf>
    <xf numFmtId="0" fontId="2" fillId="0" borderId="33"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69" xfId="0" applyFont="1" applyBorder="1">
      <alignment vertical="center"/>
    </xf>
    <xf numFmtId="0" fontId="2" fillId="0" borderId="70" xfId="0" applyFont="1" applyBorder="1">
      <alignment vertical="center"/>
    </xf>
    <xf numFmtId="0" fontId="2" fillId="0" borderId="70" xfId="0" applyFont="1" applyBorder="1" applyAlignment="1">
      <alignment horizontal="right" vertical="center"/>
    </xf>
    <xf numFmtId="0" fontId="2" fillId="0" borderId="71" xfId="0" applyFont="1" applyBorder="1" applyAlignment="1">
      <alignment horizontal="right" vertical="center"/>
    </xf>
    <xf numFmtId="0" fontId="6" fillId="0" borderId="20" xfId="0" applyFont="1" applyBorder="1" applyAlignment="1">
      <alignment horizontal="right" vertical="center"/>
    </xf>
    <xf numFmtId="0" fontId="2" fillId="0" borderId="33" xfId="0" applyFont="1" applyBorder="1">
      <alignment vertical="center"/>
    </xf>
    <xf numFmtId="0" fontId="5" fillId="0" borderId="60" xfId="0" applyFont="1" applyBorder="1">
      <alignment vertical="center"/>
    </xf>
    <xf numFmtId="0" fontId="5" fillId="0" borderId="11" xfId="0" applyFont="1" applyBorder="1">
      <alignment vertical="center"/>
    </xf>
    <xf numFmtId="0" fontId="5" fillId="0" borderId="0" xfId="0" applyFont="1">
      <alignment vertical="center"/>
    </xf>
    <xf numFmtId="0" fontId="5" fillId="0" borderId="5" xfId="0" applyFont="1" applyBorder="1">
      <alignment vertical="center"/>
    </xf>
    <xf numFmtId="49" fontId="2" fillId="0" borderId="25" xfId="0" applyNumberFormat="1" applyFont="1" applyBorder="1">
      <alignment vertical="center"/>
    </xf>
    <xf numFmtId="49" fontId="2" fillId="0" borderId="11" xfId="0" applyNumberFormat="1" applyFont="1" applyBorder="1">
      <alignment vertical="center"/>
    </xf>
    <xf numFmtId="49" fontId="2" fillId="0" borderId="19" xfId="0" applyNumberFormat="1" applyFont="1" applyBorder="1">
      <alignment vertical="center"/>
    </xf>
    <xf numFmtId="49" fontId="2" fillId="0" borderId="0" xfId="0" applyNumberFormat="1" applyFont="1">
      <alignment vertical="center"/>
    </xf>
    <xf numFmtId="49" fontId="2" fillId="0" borderId="33" xfId="0" applyNumberFormat="1" applyFont="1" applyBorder="1">
      <alignment vertical="center"/>
    </xf>
    <xf numFmtId="49" fontId="2" fillId="0" borderId="5" xfId="0" applyNumberFormat="1" applyFont="1" applyBorder="1">
      <alignment vertical="center"/>
    </xf>
    <xf numFmtId="49" fontId="2" fillId="0" borderId="22" xfId="0" applyNumberFormat="1" applyFont="1" applyBorder="1">
      <alignment vertical="center"/>
    </xf>
    <xf numFmtId="49" fontId="2" fillId="0" borderId="20" xfId="0" applyNumberFormat="1" applyFont="1" applyBorder="1">
      <alignment vertical="center"/>
    </xf>
    <xf numFmtId="0" fontId="2" fillId="0" borderId="0" xfId="0" applyFont="1" applyAlignment="1">
      <alignment vertical="distributed" textRotation="255"/>
    </xf>
    <xf numFmtId="176" fontId="6" fillId="0" borderId="0" xfId="0" applyNumberFormat="1" applyFont="1" applyAlignment="1">
      <alignment vertical="center" textRotation="255"/>
    </xf>
    <xf numFmtId="0" fontId="9" fillId="0" borderId="0" xfId="0" applyFont="1" applyAlignment="1">
      <alignment vertical="center" textRotation="255"/>
    </xf>
    <xf numFmtId="0" fontId="6" fillId="0" borderId="0" xfId="0" applyFont="1" applyAlignment="1">
      <alignment vertical="center" textRotation="255"/>
    </xf>
    <xf numFmtId="181" fontId="6" fillId="0" borderId="0" xfId="0" applyNumberFormat="1" applyFont="1" applyAlignment="1">
      <alignment vertical="center" textRotation="255"/>
    </xf>
    <xf numFmtId="0" fontId="2" fillId="0" borderId="3" xfId="0" applyFont="1" applyBorder="1" applyAlignment="1">
      <alignment horizontal="center" vertical="center"/>
    </xf>
    <xf numFmtId="0" fontId="2" fillId="0" borderId="1" xfId="0" applyFont="1" applyBorder="1" applyAlignment="1">
      <alignment vertical="center" textRotation="255"/>
    </xf>
    <xf numFmtId="0" fontId="2" fillId="0" borderId="3" xfId="0" applyFont="1" applyBorder="1" applyAlignment="1">
      <alignment vertical="center" textRotation="255"/>
    </xf>
    <xf numFmtId="0" fontId="2" fillId="0" borderId="2" xfId="0" applyFont="1" applyBorder="1" applyAlignment="1">
      <alignment horizontal="right" vertical="center"/>
    </xf>
    <xf numFmtId="0" fontId="2" fillId="0" borderId="23" xfId="0" applyFont="1" applyBorder="1" applyAlignment="1">
      <alignment vertical="distributed" textRotation="255"/>
    </xf>
    <xf numFmtId="0" fontId="2" fillId="0" borderId="17" xfId="0" applyFont="1" applyBorder="1" applyAlignment="1">
      <alignment vertical="distributed" textRotation="255"/>
    </xf>
    <xf numFmtId="0" fontId="2" fillId="0" borderId="19" xfId="0" applyFont="1" applyBorder="1" applyAlignment="1">
      <alignment vertical="distributed" textRotation="255"/>
    </xf>
    <xf numFmtId="0" fontId="2" fillId="0" borderId="18" xfId="0" applyFont="1" applyBorder="1" applyAlignment="1">
      <alignment vertical="distributed" textRotation="255"/>
    </xf>
    <xf numFmtId="0" fontId="2" fillId="0" borderId="18" xfId="0" applyFont="1" applyBorder="1" applyAlignment="1">
      <alignment vertical="center" textRotation="255"/>
    </xf>
    <xf numFmtId="0" fontId="6" fillId="0" borderId="19" xfId="0" applyFont="1" applyBorder="1" applyAlignment="1">
      <alignment vertical="center" textRotation="255"/>
    </xf>
    <xf numFmtId="0" fontId="6" fillId="0" borderId="18" xfId="0" applyFont="1" applyBorder="1" applyAlignment="1">
      <alignment vertical="center" textRotation="255"/>
    </xf>
    <xf numFmtId="0" fontId="2" fillId="0" borderId="22" xfId="0" applyFont="1" applyBorder="1" applyAlignment="1">
      <alignment vertical="top" textRotation="255"/>
    </xf>
    <xf numFmtId="0" fontId="2" fillId="0" borderId="21" xfId="0" applyFont="1" applyBorder="1" applyAlignment="1">
      <alignment vertical="top" textRotation="255"/>
    </xf>
    <xf numFmtId="0" fontId="2" fillId="0" borderId="33" xfId="0" applyFont="1" applyBorder="1" applyAlignment="1">
      <alignment vertical="distributed" textRotation="255"/>
    </xf>
    <xf numFmtId="0" fontId="2" fillId="0" borderId="43" xfId="0" applyFont="1" applyBorder="1" applyAlignment="1">
      <alignment vertical="distributed" textRotation="255"/>
    </xf>
    <xf numFmtId="0" fontId="2" fillId="0" borderId="43" xfId="0" applyFont="1" applyBorder="1" applyAlignment="1">
      <alignment vertical="center" textRotation="255"/>
    </xf>
    <xf numFmtId="0" fontId="2" fillId="0" borderId="15"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6" fillId="0" borderId="8" xfId="0" applyFont="1" applyBorder="1" applyAlignment="1">
      <alignment vertical="center" textRotation="255"/>
    </xf>
    <xf numFmtId="0" fontId="2" fillId="0" borderId="72" xfId="0" applyFont="1" applyBorder="1" applyAlignment="1">
      <alignment vertical="top" textRotation="255"/>
    </xf>
    <xf numFmtId="0" fontId="9" fillId="4" borderId="0" xfId="0" applyFont="1" applyFill="1" applyAlignment="1">
      <alignment horizontal="right" vertical="center"/>
    </xf>
    <xf numFmtId="178" fontId="9" fillId="4" borderId="11" xfId="0" applyNumberFormat="1" applyFont="1" applyFill="1" applyBorder="1">
      <alignment vertical="center"/>
    </xf>
    <xf numFmtId="3" fontId="9" fillId="0" borderId="11" xfId="0" applyNumberFormat="1" applyFont="1" applyBorder="1">
      <alignment vertical="center"/>
    </xf>
    <xf numFmtId="0" fontId="0" fillId="0" borderId="0" xfId="0" applyAlignment="1">
      <alignment horizontal="left" vertical="center"/>
    </xf>
    <xf numFmtId="0" fontId="6" fillId="0" borderId="0" xfId="0" applyFont="1" applyAlignment="1">
      <alignment vertical="top" textRotation="255"/>
    </xf>
    <xf numFmtId="0" fontId="6" fillId="2" borderId="27" xfId="0" applyFont="1" applyFill="1" applyBorder="1" applyAlignment="1">
      <alignment vertical="center" textRotation="255"/>
    </xf>
    <xf numFmtId="0" fontId="37" fillId="0" borderId="0" xfId="0" applyFont="1" applyAlignment="1">
      <alignment vertical="center" textRotation="255"/>
    </xf>
    <xf numFmtId="0" fontId="8" fillId="0" borderId="0" xfId="0" applyFont="1" applyAlignment="1">
      <alignment vertical="center" textRotation="255"/>
    </xf>
    <xf numFmtId="0" fontId="0" fillId="0" borderId="0" xfId="0" applyAlignment="1">
      <alignment vertical="top"/>
    </xf>
    <xf numFmtId="0" fontId="8" fillId="0" borderId="0" xfId="0" applyFont="1" applyAlignment="1">
      <alignment vertical="center" textRotation="255" shrinkToFit="1"/>
    </xf>
    <xf numFmtId="0" fontId="51" fillId="2" borderId="2" xfId="0" applyFont="1" applyFill="1" applyBorder="1" applyAlignment="1">
      <alignment vertical="center" textRotation="255" shrinkToFit="1"/>
    </xf>
    <xf numFmtId="0" fontId="8" fillId="0" borderId="0" xfId="0" applyFont="1">
      <alignment vertical="center"/>
    </xf>
    <xf numFmtId="0" fontId="51" fillId="0" borderId="0" xfId="0" applyFont="1" applyAlignment="1">
      <alignment vertical="center" textRotation="255" shrinkToFit="1"/>
    </xf>
    <xf numFmtId="0" fontId="51" fillId="0" borderId="14" xfId="0" applyFont="1" applyBorder="1" applyAlignment="1">
      <alignment vertical="center" textRotation="255" shrinkToFit="1"/>
    </xf>
    <xf numFmtId="0" fontId="9" fillId="0" borderId="0" xfId="0" applyFont="1" applyAlignment="1">
      <alignment vertical="center" textRotation="255" shrinkToFit="1"/>
    </xf>
    <xf numFmtId="0" fontId="2" fillId="0" borderId="13" xfId="0" applyFont="1" applyBorder="1" applyAlignment="1">
      <alignment vertical="top" textRotation="255"/>
    </xf>
    <xf numFmtId="0" fontId="6" fillId="0" borderId="14" xfId="0" applyFont="1" applyBorder="1" applyAlignment="1">
      <alignment vertical="center" textRotation="255"/>
    </xf>
    <xf numFmtId="176" fontId="6" fillId="0" borderId="13" xfId="0" applyNumberFormat="1" applyFont="1" applyBorder="1" applyAlignment="1">
      <alignment vertical="top" textRotation="255"/>
    </xf>
    <xf numFmtId="181" fontId="6" fillId="0" borderId="13" xfId="0" applyNumberFormat="1" applyFont="1" applyBorder="1" applyAlignment="1">
      <alignment vertical="top" textRotation="255"/>
    </xf>
    <xf numFmtId="0" fontId="2" fillId="0" borderId="14" xfId="0" applyFont="1" applyBorder="1" applyAlignment="1">
      <alignment vertical="center" textRotation="255"/>
    </xf>
    <xf numFmtId="0" fontId="2" fillId="0" borderId="14" xfId="0" applyFont="1" applyBorder="1" applyAlignment="1">
      <alignment vertical="top" textRotation="255"/>
    </xf>
    <xf numFmtId="0" fontId="2" fillId="0" borderId="6" xfId="0" applyFont="1" applyBorder="1" applyAlignment="1">
      <alignment vertical="top" textRotation="255"/>
    </xf>
    <xf numFmtId="0" fontId="2" fillId="0" borderId="4" xfId="0" applyFont="1" applyBorder="1" applyAlignment="1">
      <alignment vertical="top" textRotation="255"/>
    </xf>
    <xf numFmtId="0" fontId="27" fillId="0" borderId="56" xfId="0" applyFont="1" applyBorder="1">
      <alignment vertical="center"/>
    </xf>
    <xf numFmtId="0" fontId="27" fillId="0" borderId="13" xfId="0" applyFont="1" applyBorder="1">
      <alignment vertical="center"/>
    </xf>
    <xf numFmtId="0" fontId="18" fillId="0" borderId="16" xfId="0" applyFont="1" applyBorder="1" applyAlignment="1">
      <alignment horizontal="right" vertical="center"/>
    </xf>
    <xf numFmtId="0" fontId="27" fillId="0" borderId="73" xfId="0" applyFont="1" applyBorder="1">
      <alignment vertical="center"/>
    </xf>
    <xf numFmtId="0" fontId="18" fillId="0" borderId="19" xfId="0" applyFont="1" applyBorder="1">
      <alignment vertical="center"/>
    </xf>
    <xf numFmtId="0" fontId="27" fillId="0" borderId="14" xfId="0" applyFont="1" applyBorder="1">
      <alignment vertical="center"/>
    </xf>
    <xf numFmtId="0" fontId="18" fillId="0" borderId="19" xfId="0" applyFont="1" applyBorder="1" applyAlignment="1">
      <alignment horizontal="right" vertical="center"/>
    </xf>
    <xf numFmtId="0" fontId="18" fillId="0" borderId="22" xfId="0" applyFont="1" applyBorder="1">
      <alignment vertical="center"/>
    </xf>
    <xf numFmtId="0" fontId="27" fillId="0" borderId="53" xfId="0" applyFont="1" applyBorder="1">
      <alignment vertical="center"/>
    </xf>
    <xf numFmtId="0" fontId="27" fillId="0" borderId="52" xfId="0" applyFont="1" applyBorder="1">
      <alignment vertical="center"/>
    </xf>
    <xf numFmtId="0" fontId="22" fillId="0" borderId="25" xfId="0" applyFont="1" applyBorder="1">
      <alignment vertical="center"/>
    </xf>
    <xf numFmtId="0" fontId="18" fillId="0" borderId="11" xfId="0" applyFont="1" applyBorder="1" applyAlignment="1">
      <alignment horizontal="right" vertical="center"/>
    </xf>
    <xf numFmtId="0" fontId="18" fillId="0" borderId="45" xfId="0" applyFont="1" applyBorder="1">
      <alignment vertical="center"/>
    </xf>
    <xf numFmtId="0" fontId="2" fillId="0" borderId="10" xfId="0" applyFont="1" applyBorder="1">
      <alignment vertical="center"/>
    </xf>
    <xf numFmtId="0" fontId="2" fillId="0" borderId="6" xfId="0" applyFont="1" applyBorder="1">
      <alignment vertical="center"/>
    </xf>
    <xf numFmtId="0" fontId="2" fillId="5" borderId="0" xfId="0" applyFont="1" applyFill="1" applyAlignment="1">
      <alignment vertical="center" wrapText="1"/>
    </xf>
    <xf numFmtId="0" fontId="6" fillId="0" borderId="20" xfId="0" applyFont="1" applyBorder="1" applyAlignment="1">
      <alignment horizontal="left" vertical="center"/>
    </xf>
    <xf numFmtId="0" fontId="2" fillId="0" borderId="20" xfId="0" applyFont="1" applyBorder="1" applyAlignment="1">
      <alignment horizontal="left" vertical="center"/>
    </xf>
    <xf numFmtId="0" fontId="2" fillId="5" borderId="0" xfId="0" applyFont="1" applyFill="1" applyAlignment="1">
      <alignment horizontal="right" vertical="center"/>
    </xf>
    <xf numFmtId="49" fontId="2" fillId="5" borderId="0" xfId="0" applyNumberFormat="1" applyFont="1" applyFill="1">
      <alignment vertical="center"/>
    </xf>
    <xf numFmtId="0" fontId="2" fillId="5" borderId="14" xfId="0" applyFont="1" applyFill="1" applyBorder="1" applyAlignment="1">
      <alignment horizontal="right" vertical="center"/>
    </xf>
    <xf numFmtId="49" fontId="2" fillId="0" borderId="12" xfId="0" applyNumberFormat="1" applyFont="1" applyBorder="1">
      <alignment vertical="center"/>
    </xf>
    <xf numFmtId="49" fontId="2" fillId="5" borderId="13" xfId="0" applyNumberFormat="1" applyFont="1" applyFill="1" applyBorder="1">
      <alignment vertical="center"/>
    </xf>
    <xf numFmtId="0" fontId="2" fillId="5" borderId="18" xfId="0" applyFont="1" applyFill="1" applyBorder="1" applyAlignment="1">
      <alignment horizontal="right" vertical="center"/>
    </xf>
    <xf numFmtId="49" fontId="2" fillId="0" borderId="4" xfId="0" applyNumberFormat="1" applyFont="1" applyBorder="1">
      <alignment vertical="center"/>
    </xf>
    <xf numFmtId="49" fontId="2" fillId="0" borderId="16" xfId="0" applyNumberFormat="1" applyFont="1" applyBorder="1">
      <alignment vertical="center"/>
    </xf>
    <xf numFmtId="0" fontId="0" fillId="0" borderId="43" xfId="0" applyBorder="1">
      <alignment vertical="center"/>
    </xf>
    <xf numFmtId="0" fontId="0" fillId="0" borderId="44" xfId="0" applyBorder="1">
      <alignment vertical="center"/>
    </xf>
    <xf numFmtId="0" fontId="0" fillId="0" borderId="73" xfId="0" applyBorder="1">
      <alignment vertical="center"/>
    </xf>
    <xf numFmtId="0" fontId="0" fillId="0" borderId="16" xfId="0" applyBorder="1">
      <alignment vertical="center"/>
    </xf>
    <xf numFmtId="0" fontId="0" fillId="0" borderId="17" xfId="0" applyBorder="1">
      <alignment vertical="center"/>
    </xf>
    <xf numFmtId="0" fontId="0" fillId="0" borderId="56" xfId="0" applyBorder="1">
      <alignment vertical="center"/>
    </xf>
    <xf numFmtId="0" fontId="0" fillId="5" borderId="13" xfId="0" applyFill="1" applyBorder="1">
      <alignment vertical="center"/>
    </xf>
    <xf numFmtId="0" fontId="0" fillId="5" borderId="0" xfId="0" applyFill="1">
      <alignment vertical="center"/>
    </xf>
    <xf numFmtId="0" fontId="0" fillId="5" borderId="14" xfId="0" applyFill="1" applyBorder="1">
      <alignment vertical="center"/>
    </xf>
    <xf numFmtId="0" fontId="0" fillId="5" borderId="18" xfId="0" applyFill="1" applyBorder="1">
      <alignment vertical="center"/>
    </xf>
    <xf numFmtId="0" fontId="17" fillId="0" borderId="0" xfId="0" applyFont="1">
      <alignment vertical="center"/>
    </xf>
    <xf numFmtId="0" fontId="17" fillId="0" borderId="0" xfId="0" applyFont="1" applyAlignment="1">
      <alignment horizontal="right" vertical="center"/>
    </xf>
    <xf numFmtId="176" fontId="19" fillId="5" borderId="0" xfId="0" applyNumberFormat="1" applyFont="1" applyFill="1" applyAlignment="1">
      <alignment horizontal="right" vertical="center"/>
    </xf>
    <xf numFmtId="3" fontId="33" fillId="0" borderId="0" xfId="0" applyNumberFormat="1" applyFont="1">
      <alignment vertical="center"/>
    </xf>
    <xf numFmtId="178" fontId="33" fillId="0" borderId="0" xfId="0" applyNumberFormat="1" applyFont="1">
      <alignment vertical="center"/>
    </xf>
    <xf numFmtId="0" fontId="32" fillId="2" borderId="3" xfId="0" applyFont="1" applyFill="1" applyBorder="1">
      <alignment vertical="center"/>
    </xf>
    <xf numFmtId="0" fontId="32" fillId="2" borderId="3" xfId="0" applyFont="1" applyFill="1" applyBorder="1" applyAlignment="1">
      <alignment vertical="center" shrinkToFit="1"/>
    </xf>
    <xf numFmtId="182" fontId="23" fillId="0" borderId="0" xfId="0" applyNumberFormat="1" applyFont="1" applyAlignment="1">
      <alignment horizontal="right" vertical="center"/>
    </xf>
    <xf numFmtId="49" fontId="22" fillId="0" borderId="0" xfId="0" applyNumberFormat="1" applyFont="1" applyAlignment="1">
      <alignment horizontal="center" vertical="center"/>
    </xf>
    <xf numFmtId="0" fontId="27" fillId="0" borderId="25" xfId="0" applyFont="1" applyBorder="1">
      <alignment vertical="center"/>
    </xf>
    <xf numFmtId="0" fontId="22" fillId="0" borderId="26" xfId="0" applyFont="1" applyBorder="1">
      <alignment vertical="center"/>
    </xf>
    <xf numFmtId="0" fontId="30" fillId="0" borderId="34" xfId="0" applyFont="1" applyBorder="1">
      <alignment vertical="center"/>
    </xf>
    <xf numFmtId="0" fontId="32" fillId="2" borderId="74" xfId="0" applyFont="1" applyFill="1" applyBorder="1">
      <alignment vertical="center"/>
    </xf>
    <xf numFmtId="0" fontId="30" fillId="0" borderId="44" xfId="0" applyFont="1" applyBorder="1">
      <alignment vertical="center"/>
    </xf>
    <xf numFmtId="0" fontId="30" fillId="0" borderId="71" xfId="0" applyFont="1" applyBorder="1">
      <alignment vertical="center"/>
    </xf>
    <xf numFmtId="0" fontId="32" fillId="2" borderId="74" xfId="0" applyFont="1" applyFill="1" applyBorder="1" applyAlignment="1">
      <alignment vertical="center" shrinkToFit="1"/>
    </xf>
    <xf numFmtId="176" fontId="19" fillId="5" borderId="0" xfId="0" applyNumberFormat="1" applyFont="1" applyFill="1">
      <alignment vertical="center"/>
    </xf>
    <xf numFmtId="0" fontId="19" fillId="5" borderId="0" xfId="0" applyFont="1" applyFill="1" applyAlignment="1">
      <alignment horizontal="left" vertical="center"/>
    </xf>
    <xf numFmtId="0" fontId="60" fillId="5" borderId="7" xfId="0" applyFont="1" applyFill="1" applyBorder="1" applyAlignment="1">
      <alignment vertical="center" wrapText="1"/>
    </xf>
    <xf numFmtId="58" fontId="10" fillId="0" borderId="0" xfId="0" applyNumberFormat="1" applyFont="1" applyAlignment="1">
      <alignment vertical="center" shrinkToFit="1"/>
    </xf>
    <xf numFmtId="58" fontId="10" fillId="0" borderId="0" xfId="0" applyNumberFormat="1" applyFont="1">
      <alignment vertical="center"/>
    </xf>
    <xf numFmtId="58" fontId="32" fillId="0" borderId="0" xfId="0" applyNumberFormat="1" applyFont="1">
      <alignment vertical="center"/>
    </xf>
    <xf numFmtId="0" fontId="27" fillId="0" borderId="75" xfId="0" applyFont="1" applyBorder="1" applyAlignment="1">
      <alignment horizontal="center" vertical="center"/>
    </xf>
    <xf numFmtId="0" fontId="27" fillId="0" borderId="76" xfId="0" applyFont="1" applyBorder="1" applyAlignment="1">
      <alignment horizontal="center" vertical="center"/>
    </xf>
    <xf numFmtId="0" fontId="27" fillId="0" borderId="77" xfId="0" applyFont="1" applyBorder="1" applyAlignment="1">
      <alignment horizontal="center" vertical="center"/>
    </xf>
    <xf numFmtId="0" fontId="27" fillId="0" borderId="17" xfId="0" applyFont="1" applyBorder="1">
      <alignment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horizontal="center" vertical="center" shrinkToFit="1"/>
    </xf>
    <xf numFmtId="0" fontId="30" fillId="0" borderId="30" xfId="0" applyFont="1" applyBorder="1">
      <alignment vertical="center"/>
    </xf>
    <xf numFmtId="0" fontId="10" fillId="0" borderId="11" xfId="0" applyFont="1" applyBorder="1">
      <alignment vertical="center"/>
    </xf>
    <xf numFmtId="0" fontId="18" fillId="5" borderId="0" xfId="0" applyFont="1" applyFill="1" applyAlignment="1">
      <alignment horizontal="left" vertical="center"/>
    </xf>
    <xf numFmtId="0" fontId="28" fillId="5" borderId="0" xfId="0" applyFont="1" applyFill="1" applyAlignment="1">
      <alignment horizontal="center" vertical="center"/>
    </xf>
    <xf numFmtId="0" fontId="9" fillId="0" borderId="0" xfId="0" applyFont="1" applyAlignment="1">
      <alignment vertical="center" shrinkToFit="1"/>
    </xf>
    <xf numFmtId="0" fontId="0" fillId="5" borderId="12" xfId="0" applyFill="1" applyBorder="1">
      <alignment vertical="center"/>
    </xf>
    <xf numFmtId="0" fontId="0" fillId="5" borderId="11"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5" xfId="0" applyFill="1" applyBorder="1">
      <alignment vertical="center"/>
    </xf>
    <xf numFmtId="0" fontId="0" fillId="5" borderId="6" xfId="0" applyFill="1" applyBorder="1">
      <alignment vertical="center"/>
    </xf>
    <xf numFmtId="49" fontId="19" fillId="2" borderId="0" xfId="0" applyNumberFormat="1" applyFont="1" applyFill="1" applyAlignment="1">
      <alignment horizontal="right" vertical="center"/>
    </xf>
    <xf numFmtId="0" fontId="18" fillId="5" borderId="0" xfId="0" applyFont="1" applyFill="1" applyAlignment="1">
      <alignment horizontal="distributed" vertical="center"/>
    </xf>
    <xf numFmtId="0" fontId="18" fillId="5" borderId="0" xfId="0" applyFont="1" applyFill="1" applyAlignment="1">
      <alignment horizontal="center" vertical="center"/>
    </xf>
    <xf numFmtId="0" fontId="17" fillId="0" borderId="7" xfId="0" applyFont="1" applyBorder="1" applyAlignment="1">
      <alignment horizontal="center" vertical="center"/>
    </xf>
    <xf numFmtId="0" fontId="18" fillId="5" borderId="0" xfId="0" applyFont="1" applyFill="1" applyAlignment="1">
      <alignment horizontal="right" vertical="center"/>
    </xf>
    <xf numFmtId="0" fontId="27" fillId="5" borderId="0" xfId="0" applyFont="1" applyFill="1">
      <alignment vertical="center"/>
    </xf>
    <xf numFmtId="176" fontId="10" fillId="0" borderId="12" xfId="0" applyNumberFormat="1" applyFont="1" applyBorder="1">
      <alignment vertical="center"/>
    </xf>
    <xf numFmtId="176" fontId="10" fillId="0" borderId="11" xfId="0" applyNumberFormat="1" applyFont="1" applyBorder="1">
      <alignment vertical="center"/>
    </xf>
    <xf numFmtId="176" fontId="27" fillId="0" borderId="4" xfId="0" applyNumberFormat="1" applyFont="1" applyBorder="1" applyAlignment="1">
      <alignment horizontal="left" vertical="center"/>
    </xf>
    <xf numFmtId="176" fontId="27" fillId="0" borderId="5" xfId="0" applyNumberFormat="1" applyFont="1" applyBorder="1" applyAlignment="1">
      <alignment horizontal="left" vertical="center"/>
    </xf>
    <xf numFmtId="176" fontId="27" fillId="0" borderId="12" xfId="0" applyNumberFormat="1" applyFont="1" applyBorder="1" applyAlignment="1">
      <alignment horizontal="left" vertical="center"/>
    </xf>
    <xf numFmtId="176" fontId="27" fillId="0" borderId="11" xfId="0" applyNumberFormat="1" applyFont="1" applyBorder="1" applyAlignment="1">
      <alignment horizontal="left" vertical="center"/>
    </xf>
    <xf numFmtId="0" fontId="32" fillId="0" borderId="0" xfId="0" applyFont="1">
      <alignment vertical="center"/>
    </xf>
    <xf numFmtId="58" fontId="18" fillId="0" borderId="0" xfId="0" applyNumberFormat="1" applyFont="1">
      <alignment vertical="center"/>
    </xf>
    <xf numFmtId="0" fontId="40" fillId="0" borderId="0" xfId="0" applyFont="1" applyAlignment="1">
      <alignment horizontal="center" vertical="center"/>
    </xf>
    <xf numFmtId="0" fontId="19" fillId="0" borderId="0" xfId="0" applyFont="1" applyAlignment="1">
      <alignment horizontal="left" vertical="center" shrinkToFit="1"/>
    </xf>
    <xf numFmtId="0" fontId="43" fillId="0" borderId="78" xfId="0" applyFont="1" applyBorder="1" applyAlignment="1">
      <alignment horizontal="center" vertical="center" shrinkToFit="1"/>
    </xf>
    <xf numFmtId="0" fontId="43" fillId="0" borderId="79" xfId="0" applyFont="1" applyBorder="1" applyAlignment="1">
      <alignment horizontal="center" vertical="center" shrinkToFit="1"/>
    </xf>
    <xf numFmtId="58" fontId="0" fillId="0" borderId="0" xfId="0" applyNumberFormat="1">
      <alignment vertical="center"/>
    </xf>
    <xf numFmtId="0" fontId="62" fillId="0" borderId="0" xfId="0" applyFont="1">
      <alignment vertical="center"/>
    </xf>
    <xf numFmtId="0" fontId="22" fillId="0" borderId="0" xfId="0" applyFont="1" applyAlignment="1">
      <alignment horizontal="distributed" vertical="center"/>
    </xf>
    <xf numFmtId="176" fontId="25" fillId="0" borderId="0" xfId="0" applyNumberFormat="1" applyFont="1" applyAlignment="1">
      <alignment horizontal="left" vertical="center"/>
    </xf>
    <xf numFmtId="0" fontId="9" fillId="4" borderId="9" xfId="0" applyFont="1" applyFill="1" applyBorder="1">
      <alignment vertical="center"/>
    </xf>
    <xf numFmtId="0" fontId="9" fillId="0" borderId="7" xfId="0" applyFont="1" applyBorder="1" applyAlignment="1">
      <alignment horizontal="right" vertical="center"/>
    </xf>
    <xf numFmtId="58" fontId="9" fillId="0" borderId="7" xfId="0" applyNumberFormat="1" applyFont="1" applyBorder="1" applyAlignment="1">
      <alignment horizontal="center" vertical="center"/>
    </xf>
    <xf numFmtId="176" fontId="0" fillId="0" borderId="0" xfId="0" applyNumberFormat="1">
      <alignment vertical="center"/>
    </xf>
    <xf numFmtId="49" fontId="60" fillId="2" borderId="7" xfId="0" applyNumberFormat="1" applyFont="1" applyFill="1" applyBorder="1" applyAlignment="1">
      <alignment horizontal="center" vertical="center"/>
    </xf>
    <xf numFmtId="58" fontId="21" fillId="0" borderId="11" xfId="0" applyNumberFormat="1" applyFont="1" applyBorder="1">
      <alignment vertical="center"/>
    </xf>
    <xf numFmtId="58" fontId="21" fillId="0" borderId="3" xfId="0" applyNumberFormat="1" applyFont="1" applyBorder="1">
      <alignment vertical="center"/>
    </xf>
    <xf numFmtId="0" fontId="21" fillId="0" borderId="13" xfId="0" applyFont="1" applyBorder="1">
      <alignment vertical="center"/>
    </xf>
    <xf numFmtId="0" fontId="18" fillId="0" borderId="0" xfId="0" quotePrefix="1" applyFont="1" applyAlignment="1">
      <alignment horizontal="left" vertical="center"/>
    </xf>
    <xf numFmtId="0" fontId="18" fillId="0" borderId="0" xfId="0" quotePrefix="1" applyFont="1">
      <alignment vertical="center"/>
    </xf>
    <xf numFmtId="0" fontId="2" fillId="0" borderId="13" xfId="0" applyFont="1" applyBorder="1" applyAlignment="1">
      <alignment horizontal="distributed" vertical="center"/>
    </xf>
    <xf numFmtId="0" fontId="2" fillId="0" borderId="0" xfId="0" applyFont="1" applyAlignment="1">
      <alignment vertical="center" wrapText="1"/>
    </xf>
    <xf numFmtId="0" fontId="8" fillId="0" borderId="51" xfId="0" applyFont="1" applyBorder="1">
      <alignment vertical="center"/>
    </xf>
    <xf numFmtId="0" fontId="8" fillId="0" borderId="4" xfId="0" applyFont="1" applyBorder="1">
      <alignment vertical="center"/>
    </xf>
    <xf numFmtId="49" fontId="38" fillId="0" borderId="5" xfId="0" applyNumberFormat="1" applyFont="1" applyBorder="1">
      <alignment vertical="center"/>
    </xf>
    <xf numFmtId="0" fontId="2" fillId="5" borderId="5" xfId="0" applyFont="1" applyFill="1" applyBorder="1">
      <alignment vertical="center"/>
    </xf>
    <xf numFmtId="176" fontId="6" fillId="5" borderId="0" xfId="0" applyNumberFormat="1" applyFont="1" applyFill="1">
      <alignment vertical="center"/>
    </xf>
    <xf numFmtId="0" fontId="6" fillId="5" borderId="0" xfId="0" applyFont="1" applyFill="1">
      <alignment vertical="center"/>
    </xf>
    <xf numFmtId="0" fontId="6" fillId="5" borderId="4" xfId="0" applyFont="1" applyFill="1" applyBorder="1">
      <alignment vertical="center"/>
    </xf>
    <xf numFmtId="0" fontId="6" fillId="5" borderId="5" xfId="0" applyFont="1" applyFill="1" applyBorder="1">
      <alignment vertical="center"/>
    </xf>
    <xf numFmtId="0" fontId="2" fillId="5" borderId="3" xfId="0" applyFont="1" applyFill="1" applyBorder="1">
      <alignment vertical="center"/>
    </xf>
    <xf numFmtId="0" fontId="2" fillId="5" borderId="44" xfId="0" applyFont="1" applyFill="1" applyBorder="1">
      <alignment vertical="center"/>
    </xf>
    <xf numFmtId="0" fontId="2" fillId="5" borderId="13" xfId="0" applyFont="1" applyFill="1" applyBorder="1">
      <alignment vertical="center"/>
    </xf>
    <xf numFmtId="0" fontId="2" fillId="5" borderId="57" xfId="0" applyFont="1" applyFill="1" applyBorder="1">
      <alignment vertical="center"/>
    </xf>
    <xf numFmtId="0" fontId="2" fillId="5" borderId="60" xfId="0" applyFont="1" applyFill="1" applyBorder="1">
      <alignment vertical="center"/>
    </xf>
    <xf numFmtId="0" fontId="6" fillId="5" borderId="58" xfId="0" applyFont="1" applyFill="1" applyBorder="1">
      <alignment vertical="center"/>
    </xf>
    <xf numFmtId="0" fontId="2" fillId="5" borderId="58" xfId="0" applyFont="1" applyFill="1" applyBorder="1">
      <alignment vertical="center"/>
    </xf>
    <xf numFmtId="0" fontId="2" fillId="5" borderId="61" xfId="0" applyFont="1" applyFill="1" applyBorder="1">
      <alignment vertical="center"/>
    </xf>
    <xf numFmtId="0" fontId="2" fillId="5" borderId="59" xfId="0" applyFont="1" applyFill="1" applyBorder="1">
      <alignment vertical="center"/>
    </xf>
    <xf numFmtId="0" fontId="2" fillId="5" borderId="62" xfId="0" applyFont="1" applyFill="1" applyBorder="1">
      <alignment vertical="center"/>
    </xf>
    <xf numFmtId="0" fontId="2" fillId="5" borderId="63" xfId="0" applyFont="1" applyFill="1" applyBorder="1">
      <alignment vertical="center"/>
    </xf>
    <xf numFmtId="0" fontId="6" fillId="5" borderId="64" xfId="0" applyFont="1" applyFill="1" applyBorder="1">
      <alignment vertical="center"/>
    </xf>
    <xf numFmtId="0" fontId="2" fillId="5" borderId="64" xfId="0" applyFont="1" applyFill="1" applyBorder="1" applyAlignment="1">
      <alignment vertical="center" wrapText="1"/>
    </xf>
    <xf numFmtId="0" fontId="2" fillId="5" borderId="64" xfId="0" applyFont="1" applyFill="1" applyBorder="1">
      <alignment vertical="center"/>
    </xf>
    <xf numFmtId="0" fontId="2" fillId="5" borderId="65" xfId="0" applyFont="1" applyFill="1" applyBorder="1">
      <alignment vertical="center"/>
    </xf>
    <xf numFmtId="0" fontId="2" fillId="5" borderId="66" xfId="0" applyFont="1" applyFill="1" applyBorder="1">
      <alignment vertical="center"/>
    </xf>
    <xf numFmtId="0" fontId="2" fillId="5" borderId="58" xfId="0" applyFont="1" applyFill="1" applyBorder="1" applyAlignment="1">
      <alignment horizontal="right" vertical="center"/>
    </xf>
    <xf numFmtId="0" fontId="2" fillId="5" borderId="59" xfId="0" applyFont="1" applyFill="1" applyBorder="1" applyAlignment="1">
      <alignment horizontal="right" vertical="center"/>
    </xf>
    <xf numFmtId="0" fontId="2" fillId="5" borderId="4" xfId="0" applyFont="1" applyFill="1" applyBorder="1">
      <alignment vertical="center"/>
    </xf>
    <xf numFmtId="0" fontId="2" fillId="5" borderId="5" xfId="0" applyFont="1" applyFill="1" applyBorder="1" applyAlignment="1">
      <alignment horizontal="right" vertical="center"/>
    </xf>
    <xf numFmtId="0" fontId="2" fillId="5" borderId="43" xfId="0" applyFont="1" applyFill="1" applyBorder="1" applyAlignment="1">
      <alignment horizontal="right" vertical="center"/>
    </xf>
    <xf numFmtId="0" fontId="2" fillId="5" borderId="20" xfId="0" applyFont="1" applyFill="1" applyBorder="1">
      <alignment vertical="center"/>
    </xf>
    <xf numFmtId="0" fontId="2" fillId="5" borderId="56" xfId="0" applyFont="1" applyFill="1" applyBorder="1">
      <alignment vertical="center"/>
    </xf>
    <xf numFmtId="0" fontId="6" fillId="5" borderId="16" xfId="0" applyFont="1" applyFill="1" applyBorder="1">
      <alignment vertical="center"/>
    </xf>
    <xf numFmtId="0" fontId="2" fillId="5" borderId="16" xfId="0" applyFont="1" applyFill="1" applyBorder="1" applyAlignment="1">
      <alignment vertical="center" wrapText="1"/>
    </xf>
    <xf numFmtId="0" fontId="2" fillId="5" borderId="16" xfId="0" applyFont="1" applyFill="1" applyBorder="1">
      <alignment vertical="center"/>
    </xf>
    <xf numFmtId="0" fontId="2" fillId="5" borderId="68" xfId="0" applyFont="1" applyFill="1" applyBorder="1">
      <alignment vertical="center"/>
    </xf>
    <xf numFmtId="0" fontId="2" fillId="5" borderId="17" xfId="0" applyFont="1" applyFill="1" applyBorder="1">
      <alignment vertical="center"/>
    </xf>
    <xf numFmtId="0" fontId="2" fillId="5" borderId="67" xfId="0" applyFont="1" applyFill="1" applyBorder="1">
      <alignment vertical="center"/>
    </xf>
    <xf numFmtId="0" fontId="6" fillId="0" borderId="0" xfId="0" applyFont="1" applyAlignment="1">
      <alignment horizontal="center" vertical="center"/>
    </xf>
    <xf numFmtId="176" fontId="6" fillId="0" borderId="0" xfId="0" applyNumberFormat="1" applyFont="1">
      <alignment vertical="center"/>
    </xf>
    <xf numFmtId="0" fontId="2" fillId="0" borderId="0" xfId="0" applyFont="1" applyAlignment="1">
      <alignment vertical="center" textRotation="255" wrapText="1"/>
    </xf>
    <xf numFmtId="0" fontId="0" fillId="5" borderId="56" xfId="0" applyFill="1" applyBorder="1">
      <alignment vertical="center"/>
    </xf>
    <xf numFmtId="0" fontId="0" fillId="5" borderId="73" xfId="0" applyFill="1" applyBorder="1">
      <alignment vertical="center"/>
    </xf>
    <xf numFmtId="0" fontId="0" fillId="5" borderId="16" xfId="0" applyFill="1" applyBorder="1">
      <alignment vertical="center"/>
    </xf>
    <xf numFmtId="0" fontId="0" fillId="5" borderId="17" xfId="0" applyFill="1" applyBorder="1">
      <alignment vertical="center"/>
    </xf>
    <xf numFmtId="0" fontId="0" fillId="5" borderId="1" xfId="0" applyFill="1" applyBorder="1">
      <alignment vertical="center"/>
    </xf>
    <xf numFmtId="0" fontId="0" fillId="5" borderId="44" xfId="0" applyFill="1" applyBorder="1">
      <alignment vertical="center"/>
    </xf>
    <xf numFmtId="0" fontId="0" fillId="5" borderId="43" xfId="0" applyFill="1" applyBorder="1">
      <alignment vertical="center"/>
    </xf>
    <xf numFmtId="0" fontId="0" fillId="5" borderId="45" xfId="0" applyFill="1" applyBorder="1">
      <alignment vertical="center"/>
    </xf>
    <xf numFmtId="0" fontId="0" fillId="5" borderId="52" xfId="0" applyFill="1" applyBorder="1">
      <alignment vertical="center"/>
    </xf>
    <xf numFmtId="0" fontId="0" fillId="5" borderId="53" xfId="0" applyFill="1" applyBorder="1">
      <alignment vertical="center"/>
    </xf>
    <xf numFmtId="0" fontId="0" fillId="5" borderId="20" xfId="0" applyFill="1" applyBorder="1">
      <alignment vertical="center"/>
    </xf>
    <xf numFmtId="0" fontId="0" fillId="5" borderId="21" xfId="0" applyFill="1" applyBorder="1">
      <alignment vertical="center"/>
    </xf>
    <xf numFmtId="0" fontId="66" fillId="0" borderId="0" xfId="0" applyFont="1">
      <alignment vertical="center"/>
    </xf>
    <xf numFmtId="0" fontId="67" fillId="0" borderId="0" xfId="0" applyFont="1">
      <alignment vertical="center"/>
    </xf>
    <xf numFmtId="0" fontId="0" fillId="0" borderId="0" xfId="0" applyAlignment="1">
      <alignment vertical="top" textRotation="255"/>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0" fillId="0" borderId="0" xfId="0" applyFont="1" applyAlignment="1">
      <alignment horizontal="center" vertical="center"/>
    </xf>
    <xf numFmtId="0" fontId="10" fillId="0" borderId="17" xfId="0" applyFont="1" applyBorder="1" applyAlignment="1">
      <alignment horizontal="center" vertical="center"/>
    </xf>
    <xf numFmtId="0" fontId="10" fillId="0" borderId="21" xfId="0" applyFont="1" applyBorder="1" applyAlignment="1">
      <alignment horizontal="center" vertical="center"/>
    </xf>
    <xf numFmtId="49" fontId="68" fillId="5" borderId="13" xfId="1" applyNumberFormat="1" applyFont="1" applyFill="1" applyBorder="1" applyAlignment="1" applyProtection="1">
      <alignment horizontal="left" vertical="center"/>
    </xf>
    <xf numFmtId="49" fontId="21" fillId="0" borderId="0" xfId="0" applyNumberFormat="1" applyFont="1">
      <alignment vertical="center"/>
    </xf>
    <xf numFmtId="0" fontId="53" fillId="0" borderId="87" xfId="1" applyFont="1" applyBorder="1" applyAlignment="1" applyProtection="1">
      <alignment horizontal="left" vertical="center" shrinkToFit="1"/>
    </xf>
    <xf numFmtId="0" fontId="53" fillId="0" borderId="88" xfId="1" applyFont="1" applyBorder="1" applyAlignment="1" applyProtection="1">
      <alignment horizontal="left" vertical="center" shrinkToFit="1"/>
    </xf>
    <xf numFmtId="0" fontId="63" fillId="0" borderId="87" xfId="1" applyFont="1" applyFill="1" applyBorder="1" applyAlignment="1" applyProtection="1">
      <alignment horizontal="left" vertical="center" shrinkToFit="1"/>
    </xf>
    <xf numFmtId="0" fontId="63" fillId="0" borderId="88" xfId="1" applyFont="1" applyFill="1" applyBorder="1" applyAlignment="1" applyProtection="1">
      <alignment horizontal="left" vertical="center" shrinkToFit="1"/>
    </xf>
    <xf numFmtId="0" fontId="63" fillId="0" borderId="92" xfId="1" applyFont="1" applyBorder="1" applyAlignment="1" applyProtection="1">
      <alignment vertical="center" shrinkToFit="1"/>
    </xf>
    <xf numFmtId="0" fontId="63" fillId="0" borderId="93" xfId="1" applyFont="1" applyBorder="1" applyAlignment="1" applyProtection="1">
      <alignment vertical="center" shrinkToFit="1"/>
    </xf>
    <xf numFmtId="0" fontId="63" fillId="0" borderId="94" xfId="1" applyFont="1" applyBorder="1" applyAlignment="1" applyProtection="1">
      <alignment vertical="center" shrinkToFit="1"/>
    </xf>
    <xf numFmtId="0" fontId="63" fillId="0" borderId="92" xfId="1" applyFont="1" applyBorder="1" applyAlignment="1" applyProtection="1">
      <alignment vertical="center"/>
    </xf>
    <xf numFmtId="0" fontId="63" fillId="0" borderId="93" xfId="1" applyFont="1" applyBorder="1" applyAlignment="1" applyProtection="1">
      <alignment vertical="center"/>
    </xf>
    <xf numFmtId="0" fontId="63" fillId="0" borderId="94" xfId="1" applyFont="1" applyBorder="1" applyAlignment="1" applyProtection="1">
      <alignment vertical="center"/>
    </xf>
    <xf numFmtId="0" fontId="63" fillId="0" borderId="92" xfId="1" applyFont="1" applyFill="1" applyBorder="1" applyAlignment="1" applyProtection="1">
      <alignment horizontal="left" vertical="center" shrinkToFit="1"/>
    </xf>
    <xf numFmtId="0" fontId="63" fillId="7" borderId="87" xfId="1" applyFont="1" applyFill="1" applyBorder="1" applyAlignment="1" applyProtection="1">
      <alignment horizontal="left" vertical="center" shrinkToFit="1"/>
    </xf>
    <xf numFmtId="0" fontId="63" fillId="7" borderId="92" xfId="1" applyFont="1" applyFill="1" applyBorder="1" applyAlignment="1" applyProtection="1">
      <alignment horizontal="left" vertical="center" shrinkToFit="1"/>
    </xf>
    <xf numFmtId="0" fontId="63" fillId="7" borderId="88" xfId="1" applyFont="1" applyFill="1" applyBorder="1" applyAlignment="1" applyProtection="1">
      <alignment horizontal="left" vertical="center" shrinkToFit="1"/>
    </xf>
    <xf numFmtId="0" fontId="59" fillId="0" borderId="92" xfId="1" applyFont="1" applyBorder="1" applyAlignment="1" applyProtection="1">
      <alignment vertical="center"/>
    </xf>
    <xf numFmtId="0" fontId="59" fillId="0" borderId="93" xfId="1" applyFont="1" applyBorder="1" applyAlignment="1" applyProtection="1">
      <alignment vertical="center"/>
    </xf>
    <xf numFmtId="0" fontId="59" fillId="0" borderId="94" xfId="1" applyFont="1" applyBorder="1" applyAlignment="1" applyProtection="1">
      <alignment vertical="center"/>
    </xf>
    <xf numFmtId="0" fontId="63" fillId="0" borderId="92" xfId="1" applyFont="1" applyBorder="1" applyAlignment="1" applyProtection="1">
      <alignment horizontal="left" vertical="center"/>
    </xf>
    <xf numFmtId="0" fontId="63" fillId="0" borderId="93" xfId="1" applyFont="1" applyBorder="1" applyAlignment="1" applyProtection="1">
      <alignment horizontal="left" vertical="center"/>
    </xf>
    <xf numFmtId="0" fontId="63" fillId="0" borderId="94" xfId="1" applyFont="1" applyBorder="1" applyAlignment="1" applyProtection="1">
      <alignment horizontal="left" vertical="center"/>
    </xf>
    <xf numFmtId="0" fontId="53" fillId="0" borderId="92" xfId="1" applyFont="1" applyBorder="1" applyAlignment="1" applyProtection="1">
      <alignment horizontal="left" vertical="center"/>
    </xf>
    <xf numFmtId="0" fontId="53" fillId="0" borderId="93" xfId="1" applyFont="1" applyBorder="1" applyAlignment="1" applyProtection="1">
      <alignment horizontal="left" vertical="center"/>
    </xf>
    <xf numFmtId="0" fontId="53" fillId="0" borderId="94" xfId="1" applyFont="1" applyBorder="1" applyAlignment="1" applyProtection="1">
      <alignment horizontal="left" vertical="center"/>
    </xf>
    <xf numFmtId="0" fontId="63" fillId="0" borderId="82" xfId="1" applyFont="1" applyFill="1" applyBorder="1" applyAlignment="1" applyProtection="1">
      <alignment horizontal="left" vertical="center" shrinkToFit="1"/>
    </xf>
    <xf numFmtId="0" fontId="63" fillId="0" borderId="105" xfId="1" applyFont="1" applyFill="1" applyBorder="1" applyAlignment="1" applyProtection="1">
      <alignment horizontal="left" vertical="center" shrinkToFit="1"/>
    </xf>
    <xf numFmtId="0" fontId="63" fillId="0" borderId="83" xfId="1" applyFont="1" applyFill="1" applyBorder="1" applyAlignment="1" applyProtection="1">
      <alignment horizontal="left" vertical="center" shrinkToFit="1"/>
    </xf>
    <xf numFmtId="0" fontId="63" fillId="0" borderId="92" xfId="1" applyFont="1" applyFill="1" applyBorder="1" applyAlignment="1" applyProtection="1">
      <alignment horizontal="left" vertical="center" wrapText="1" shrinkToFit="1"/>
    </xf>
    <xf numFmtId="0" fontId="63" fillId="0" borderId="93" xfId="1" applyFont="1" applyFill="1" applyBorder="1" applyAlignment="1" applyProtection="1">
      <alignment horizontal="left" vertical="center" wrapText="1" shrinkToFit="1"/>
    </xf>
    <xf numFmtId="0" fontId="63" fillId="0" borderId="94" xfId="1" applyFont="1" applyFill="1" applyBorder="1" applyAlignment="1" applyProtection="1">
      <alignment horizontal="left" vertical="center" wrapText="1" shrinkToFit="1"/>
    </xf>
    <xf numFmtId="0" fontId="63" fillId="5" borderId="98" xfId="1" applyFont="1" applyFill="1" applyBorder="1" applyAlignment="1" applyProtection="1">
      <alignment vertical="center" shrinkToFit="1"/>
    </xf>
    <xf numFmtId="0" fontId="63" fillId="5" borderId="99" xfId="1" applyFont="1" applyFill="1" applyBorder="1" applyAlignment="1" applyProtection="1">
      <alignment vertical="center" shrinkToFit="1"/>
    </xf>
    <xf numFmtId="0" fontId="63" fillId="5" borderId="100" xfId="1" applyFont="1" applyFill="1" applyBorder="1" applyAlignment="1" applyProtection="1">
      <alignment vertical="center" shrinkToFit="1"/>
    </xf>
    <xf numFmtId="0" fontId="63" fillId="0" borderId="101" xfId="1" applyFont="1" applyBorder="1" applyAlignment="1" applyProtection="1">
      <alignment vertical="center"/>
    </xf>
    <xf numFmtId="0" fontId="63" fillId="0" borderId="0" xfId="1" applyFont="1" applyBorder="1" applyAlignment="1" applyProtection="1">
      <alignment vertical="center"/>
    </xf>
    <xf numFmtId="0" fontId="63" fillId="0" borderId="102" xfId="1" applyFont="1" applyBorder="1" applyAlignment="1" applyProtection="1">
      <alignment vertical="center"/>
    </xf>
    <xf numFmtId="0" fontId="63" fillId="0" borderId="103" xfId="1" applyFont="1" applyFill="1" applyBorder="1" applyAlignment="1" applyProtection="1">
      <alignment horizontal="left" vertical="center" shrinkToFit="1"/>
    </xf>
    <xf numFmtId="0" fontId="63" fillId="0" borderId="89" xfId="1" applyFont="1" applyFill="1" applyBorder="1" applyAlignment="1" applyProtection="1">
      <alignment horizontal="left" vertical="center" shrinkToFit="1"/>
    </xf>
    <xf numFmtId="0" fontId="63" fillId="0" borderId="104" xfId="1" applyFont="1" applyFill="1" applyBorder="1" applyAlignment="1" applyProtection="1">
      <alignment horizontal="left" vertical="center" shrinkToFit="1"/>
    </xf>
    <xf numFmtId="0" fontId="53" fillId="0" borderId="87" xfId="1" applyFont="1" applyFill="1" applyBorder="1" applyAlignment="1" applyProtection="1">
      <alignment horizontal="left" vertical="center" shrinkToFit="1"/>
    </xf>
    <xf numFmtId="0" fontId="53" fillId="0" borderId="88" xfId="1" applyFont="1" applyFill="1" applyBorder="1" applyAlignment="1" applyProtection="1">
      <alignment horizontal="left" vertical="center" shrinkToFit="1"/>
    </xf>
    <xf numFmtId="0" fontId="64" fillId="0" borderId="0" xfId="0" applyFont="1" applyAlignment="1">
      <alignment horizontal="center" vertical="center" wrapText="1"/>
    </xf>
    <xf numFmtId="0" fontId="49" fillId="6" borderId="95" xfId="0" applyFont="1" applyFill="1" applyBorder="1" applyAlignment="1">
      <alignment horizontal="center" vertical="center"/>
    </xf>
    <xf numFmtId="0" fontId="49" fillId="6" borderId="96" xfId="0" applyFont="1" applyFill="1" applyBorder="1" applyAlignment="1">
      <alignment horizontal="center" vertical="center"/>
    </xf>
    <xf numFmtId="0" fontId="49" fillId="6" borderId="97" xfId="0" applyFont="1" applyFill="1" applyBorder="1" applyAlignment="1">
      <alignment horizontal="center" vertical="center"/>
    </xf>
    <xf numFmtId="0" fontId="53" fillId="0" borderId="82" xfId="1" applyFont="1" applyBorder="1" applyAlignment="1" applyProtection="1">
      <alignment horizontal="left" vertical="center" shrinkToFit="1"/>
    </xf>
    <xf numFmtId="0" fontId="53" fillId="0" borderId="83" xfId="1" applyFont="1" applyBorder="1" applyAlignment="1" applyProtection="1">
      <alignment horizontal="left" vertical="center" shrinkToFit="1"/>
    </xf>
    <xf numFmtId="0" fontId="40" fillId="0" borderId="0" xfId="0" applyFont="1" applyAlignment="1">
      <alignment horizontal="center" vertical="center"/>
    </xf>
    <xf numFmtId="0" fontId="63" fillId="0" borderId="80" xfId="1" applyFont="1" applyFill="1" applyBorder="1" applyAlignment="1" applyProtection="1">
      <alignment horizontal="left" vertical="center" shrinkToFit="1"/>
    </xf>
    <xf numFmtId="0" fontId="63" fillId="0" borderId="81" xfId="1" applyFont="1" applyFill="1" applyBorder="1" applyAlignment="1" applyProtection="1">
      <alignment horizontal="left" vertical="center" shrinkToFit="1"/>
    </xf>
    <xf numFmtId="0" fontId="63" fillId="0" borderId="82" xfId="1" applyFont="1" applyBorder="1" applyAlignment="1" applyProtection="1">
      <alignment horizontal="left" vertical="center" shrinkToFit="1"/>
    </xf>
    <xf numFmtId="0" fontId="63" fillId="0" borderId="83" xfId="1" applyFont="1" applyBorder="1" applyAlignment="1" applyProtection="1">
      <alignment horizontal="left" vertical="center" shrinkToFit="1"/>
    </xf>
    <xf numFmtId="0" fontId="53" fillId="5" borderId="80" xfId="1" applyFont="1" applyFill="1" applyBorder="1" applyAlignment="1" applyProtection="1">
      <alignment horizontal="left" vertical="center" shrinkToFit="1"/>
    </xf>
    <xf numFmtId="0" fontId="53" fillId="5" borderId="81" xfId="1" applyFont="1" applyFill="1" applyBorder="1" applyAlignment="1" applyProtection="1">
      <alignment horizontal="left" vertical="center" shrinkToFit="1"/>
    </xf>
    <xf numFmtId="0" fontId="59" fillId="0" borderId="84" xfId="1" applyFont="1" applyBorder="1" applyAlignment="1" applyProtection="1">
      <alignment vertical="center"/>
    </xf>
    <xf numFmtId="0" fontId="59" fillId="0" borderId="85" xfId="1" applyFont="1" applyBorder="1" applyAlignment="1" applyProtection="1">
      <alignment vertical="center"/>
    </xf>
    <xf numFmtId="0" fontId="59" fillId="0" borderId="86" xfId="1" applyFont="1" applyBorder="1" applyAlignment="1" applyProtection="1">
      <alignment vertical="center"/>
    </xf>
    <xf numFmtId="0" fontId="63" fillId="0" borderId="89" xfId="1" applyFont="1" applyBorder="1" applyAlignment="1" applyProtection="1">
      <alignment horizontal="left" vertical="center" shrinkToFit="1"/>
    </xf>
    <xf numFmtId="0" fontId="63" fillId="0" borderId="90" xfId="1" applyFont="1" applyBorder="1" applyAlignment="1" applyProtection="1">
      <alignment horizontal="left" vertical="center" shrinkToFit="1"/>
    </xf>
    <xf numFmtId="0" fontId="63" fillId="0" borderId="91" xfId="1" applyFont="1" applyBorder="1" applyAlignment="1" applyProtection="1">
      <alignment horizontal="left" vertical="center" shrinkToFit="1"/>
    </xf>
    <xf numFmtId="0" fontId="53" fillId="0" borderId="92" xfId="1" applyFont="1" applyBorder="1" applyAlignment="1" applyProtection="1">
      <alignment horizontal="left" vertical="center" shrinkToFit="1"/>
    </xf>
    <xf numFmtId="0" fontId="53" fillId="0" borderId="93" xfId="1" applyFont="1" applyBorder="1" applyAlignment="1" applyProtection="1">
      <alignment horizontal="left" vertical="center" shrinkToFit="1"/>
    </xf>
    <xf numFmtId="0" fontId="53" fillId="0" borderId="94" xfId="1" applyFont="1" applyBorder="1" applyAlignment="1" applyProtection="1">
      <alignment horizontal="left" vertical="center" shrinkToFit="1"/>
    </xf>
    <xf numFmtId="0" fontId="53" fillId="0" borderId="92" xfId="1" applyFont="1" applyBorder="1" applyAlignment="1" applyProtection="1">
      <alignment vertical="center" shrinkToFit="1"/>
    </xf>
    <xf numFmtId="0" fontId="53" fillId="0" borderId="93" xfId="1" applyFont="1" applyBorder="1" applyAlignment="1" applyProtection="1">
      <alignment vertical="center" shrinkToFit="1"/>
    </xf>
    <xf numFmtId="0" fontId="53" fillId="0" borderId="94" xfId="1" applyFont="1" applyBorder="1" applyAlignment="1" applyProtection="1">
      <alignment vertical="center" shrinkToFit="1"/>
    </xf>
    <xf numFmtId="0" fontId="63" fillId="0" borderId="87" xfId="1" applyFont="1" applyBorder="1" applyAlignment="1" applyProtection="1">
      <alignment horizontal="left" vertical="center" shrinkToFit="1"/>
    </xf>
    <xf numFmtId="0" fontId="63" fillId="0" borderId="88" xfId="1" applyFont="1" applyBorder="1" applyAlignment="1" applyProtection="1">
      <alignment horizontal="left" vertical="center" shrinkToFit="1"/>
    </xf>
    <xf numFmtId="0" fontId="21" fillId="2" borderId="13" xfId="0" applyFont="1" applyFill="1" applyBorder="1">
      <alignment vertical="center"/>
    </xf>
    <xf numFmtId="0" fontId="21" fillId="2" borderId="0" xfId="0" applyFont="1" applyFill="1">
      <alignment vertical="center"/>
    </xf>
    <xf numFmtId="0" fontId="21" fillId="2" borderId="13" xfId="0" applyFont="1" applyFill="1" applyBorder="1" applyAlignment="1">
      <alignment horizontal="left" vertical="center"/>
    </xf>
    <xf numFmtId="0" fontId="21" fillId="2" borderId="0" xfId="0" applyFont="1" applyFill="1" applyAlignment="1">
      <alignment horizontal="left" vertical="center"/>
    </xf>
    <xf numFmtId="0" fontId="9" fillId="3" borderId="1" xfId="0" applyFont="1" applyFill="1" applyBorder="1">
      <alignment vertical="center"/>
    </xf>
    <xf numFmtId="0" fontId="9" fillId="3" borderId="3" xfId="0" applyFont="1" applyFill="1" applyBorder="1">
      <alignment vertical="center"/>
    </xf>
    <xf numFmtId="0" fontId="9" fillId="3" borderId="2" xfId="0" applyFont="1" applyFill="1" applyBorder="1">
      <alignment vertical="center"/>
    </xf>
    <xf numFmtId="0" fontId="21" fillId="2" borderId="5" xfId="0" applyFont="1" applyFill="1" applyBorder="1">
      <alignment vertical="center"/>
    </xf>
    <xf numFmtId="0" fontId="21" fillId="2" borderId="12" xfId="0" applyFont="1" applyFill="1" applyBorder="1">
      <alignment vertical="center"/>
    </xf>
    <xf numFmtId="0" fontId="21" fillId="2" borderId="11"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49" fontId="55" fillId="5" borderId="13" xfId="1" applyNumberFormat="1" applyFont="1" applyFill="1" applyBorder="1" applyAlignment="1" applyProtection="1">
      <alignment horizontal="left" vertical="center"/>
    </xf>
    <xf numFmtId="49" fontId="51" fillId="5" borderId="0" xfId="0" applyNumberFormat="1" applyFont="1" applyFill="1" applyAlignment="1">
      <alignment horizontal="left" vertical="center"/>
    </xf>
    <xf numFmtId="49" fontId="54" fillId="2" borderId="0" xfId="0" applyNumberFormat="1" applyFont="1" applyFill="1" applyAlignment="1">
      <alignment horizontal="left" vertical="center"/>
    </xf>
    <xf numFmtId="0" fontId="60" fillId="0" borderId="1"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2" xfId="0" applyFont="1" applyBorder="1" applyAlignment="1">
      <alignment horizontal="center" vertical="center" wrapText="1"/>
    </xf>
    <xf numFmtId="0" fontId="9" fillId="0" borderId="15"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9" xfId="0" applyFont="1" applyBorder="1" applyAlignment="1">
      <alignment horizontal="center" vertical="center" textRotation="255"/>
    </xf>
    <xf numFmtId="0" fontId="27" fillId="0" borderId="19"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49" fontId="10" fillId="0" borderId="23" xfId="0" applyNumberFormat="1"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19" xfId="0" applyFont="1" applyBorder="1" applyAlignment="1">
      <alignment horizontal="left" vertical="center"/>
    </xf>
    <xf numFmtId="0" fontId="10" fillId="0" borderId="0" xfId="0" applyFont="1" applyAlignment="1">
      <alignment horizontal="left" vertical="center"/>
    </xf>
    <xf numFmtId="0" fontId="10" fillId="0" borderId="18" xfId="0" applyFont="1" applyBorder="1" applyAlignment="1">
      <alignment horizontal="left" vertical="center"/>
    </xf>
    <xf numFmtId="0" fontId="10" fillId="0" borderId="22"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27" fillId="0" borderId="30" xfId="0" applyFont="1" applyBorder="1" applyAlignment="1">
      <alignment horizontal="center" vertical="center"/>
    </xf>
    <xf numFmtId="0" fontId="27" fillId="0" borderId="29" xfId="0" applyFont="1" applyBorder="1" applyAlignment="1">
      <alignment horizontal="center" vertical="center"/>
    </xf>
    <xf numFmtId="0" fontId="27" fillId="0" borderId="28" xfId="0" applyFont="1" applyBorder="1" applyAlignment="1">
      <alignment horizontal="center" vertical="center"/>
    </xf>
    <xf numFmtId="0" fontId="19" fillId="0" borderId="23" xfId="0" applyFont="1" applyBorder="1">
      <alignment vertical="center"/>
    </xf>
    <xf numFmtId="0" fontId="19" fillId="0" borderId="16" xfId="0" applyFont="1" applyBorder="1">
      <alignment vertical="center"/>
    </xf>
    <xf numFmtId="0" fontId="19" fillId="0" borderId="17" xfId="0" applyFont="1" applyBorder="1">
      <alignment vertical="center"/>
    </xf>
    <xf numFmtId="0" fontId="19" fillId="0" borderId="19" xfId="0" applyFont="1" applyBorder="1">
      <alignment vertical="center"/>
    </xf>
    <xf numFmtId="0" fontId="19" fillId="0" borderId="0" xfId="0" applyFont="1">
      <alignment vertical="center"/>
    </xf>
    <xf numFmtId="0" fontId="19" fillId="0" borderId="18" xfId="0" applyFont="1" applyBorder="1">
      <alignment vertical="center"/>
    </xf>
    <xf numFmtId="0" fontId="19" fillId="0" borderId="22" xfId="0" applyFont="1" applyBorder="1">
      <alignment vertical="center"/>
    </xf>
    <xf numFmtId="0" fontId="19" fillId="0" borderId="20" xfId="0" applyFont="1" applyBorder="1">
      <alignment vertical="center"/>
    </xf>
    <xf numFmtId="0" fontId="19" fillId="0" borderId="21" xfId="0" applyFont="1" applyBorder="1">
      <alignment vertical="center"/>
    </xf>
    <xf numFmtId="0" fontId="23" fillId="0" borderId="0" xfId="0" applyFont="1" applyAlignment="1">
      <alignment horizontal="center" vertical="center"/>
    </xf>
    <xf numFmtId="0" fontId="27" fillId="0" borderId="19" xfId="0" applyFont="1" applyBorder="1" applyAlignment="1">
      <alignment horizontal="center" vertical="center"/>
    </xf>
    <xf numFmtId="0" fontId="27" fillId="0" borderId="18" xfId="0" applyFont="1" applyBorder="1" applyAlignment="1">
      <alignment horizontal="center" vertical="center"/>
    </xf>
    <xf numFmtId="0" fontId="19" fillId="0" borderId="106" xfId="0" applyFont="1" applyBorder="1" applyAlignment="1">
      <alignment horizontal="center" vertical="center"/>
    </xf>
    <xf numFmtId="0" fontId="19" fillId="0" borderId="58" xfId="0" applyFont="1" applyBorder="1" applyAlignment="1">
      <alignment horizontal="center" vertical="center"/>
    </xf>
    <xf numFmtId="0" fontId="19" fillId="0" borderId="19" xfId="0" applyFont="1" applyBorder="1" applyAlignment="1">
      <alignment horizontal="center" vertical="center"/>
    </xf>
    <xf numFmtId="0" fontId="19" fillId="0" borderId="0" xfId="0" applyFont="1" applyAlignment="1">
      <alignment horizontal="center" vertical="center"/>
    </xf>
    <xf numFmtId="0" fontId="19" fillId="0" borderId="22" xfId="0" applyFont="1" applyBorder="1" applyAlignment="1">
      <alignment horizontal="center" vertical="center"/>
    </xf>
    <xf numFmtId="0" fontId="19" fillId="0" borderId="20" xfId="0" applyFont="1" applyBorder="1" applyAlignment="1">
      <alignment horizontal="center" vertical="center"/>
    </xf>
    <xf numFmtId="0" fontId="19" fillId="0" borderId="23" xfId="0" applyFont="1" applyBorder="1" applyAlignment="1">
      <alignment horizontal="center" vertical="center"/>
    </xf>
    <xf numFmtId="0" fontId="19" fillId="0" borderId="16" xfId="0" applyFont="1" applyBorder="1" applyAlignment="1">
      <alignment horizontal="center" vertical="center"/>
    </xf>
    <xf numFmtId="0" fontId="19" fillId="0" borderId="107" xfId="0" applyFont="1" applyBorder="1" applyAlignment="1">
      <alignment horizontal="center" vertical="center"/>
    </xf>
    <xf numFmtId="0" fontId="19" fillId="0" borderId="24" xfId="0" applyFont="1" applyBorder="1" applyAlignment="1">
      <alignment horizontal="center" vertical="center"/>
    </xf>
    <xf numFmtId="0" fontId="19" fillId="0" borderId="0" xfId="0" applyFont="1" applyAlignment="1">
      <alignment horizontal="left" vertical="center"/>
    </xf>
    <xf numFmtId="0" fontId="10" fillId="0" borderId="0" xfId="0" applyFont="1">
      <alignment vertical="center"/>
    </xf>
    <xf numFmtId="0" fontId="25" fillId="0" borderId="23"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0" xfId="0" applyFont="1" applyAlignment="1">
      <alignment horizontal="center" vertical="center"/>
    </xf>
    <xf numFmtId="0" fontId="25" fillId="0" borderId="18" xfId="0" applyFont="1" applyBorder="1" applyAlignment="1">
      <alignment horizontal="center" vertical="center"/>
    </xf>
    <xf numFmtId="0" fontId="25" fillId="0" borderId="22"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10" fillId="0" borderId="0" xfId="0" applyFont="1" applyAlignment="1">
      <alignment vertical="center" shrinkToFit="1"/>
    </xf>
    <xf numFmtId="0" fontId="27" fillId="0" borderId="108" xfId="0" applyFont="1" applyBorder="1" applyAlignment="1">
      <alignment horizontal="center" vertical="center"/>
    </xf>
    <xf numFmtId="0" fontId="27" fillId="0" borderId="109" xfId="0" applyFont="1" applyBorder="1" applyAlignment="1">
      <alignment horizontal="center" vertical="center"/>
    </xf>
    <xf numFmtId="58" fontId="27" fillId="0" borderId="0" xfId="0" applyNumberFormat="1" applyFont="1" applyAlignment="1">
      <alignment horizontal="distributed" vertical="center"/>
    </xf>
    <xf numFmtId="0" fontId="10" fillId="0" borderId="0" xfId="0" applyFont="1" applyAlignment="1">
      <alignment horizontal="center" vertical="center"/>
    </xf>
    <xf numFmtId="49" fontId="10" fillId="0" borderId="0" xfId="0" applyNumberFormat="1" applyFont="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31" xfId="0" applyFont="1" applyBorder="1" applyAlignment="1">
      <alignment horizontal="center" vertical="center"/>
    </xf>
    <xf numFmtId="0" fontId="30" fillId="0" borderId="30" xfId="0" applyFont="1" applyBorder="1" applyAlignment="1">
      <alignment horizontal="center" vertical="center" wrapText="1"/>
    </xf>
    <xf numFmtId="0" fontId="30" fillId="0" borderId="29"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29" xfId="0" applyFont="1" applyBorder="1" applyAlignment="1">
      <alignment horizontal="center" vertical="center" wrapText="1"/>
    </xf>
    <xf numFmtId="0" fontId="30" fillId="0" borderId="30" xfId="0" applyFont="1" applyBorder="1" applyAlignment="1">
      <alignment horizontal="left" vertical="center"/>
    </xf>
    <xf numFmtId="0" fontId="30" fillId="0" borderId="28" xfId="0" applyFont="1" applyBorder="1" applyAlignment="1">
      <alignment horizontal="left" vertical="center"/>
    </xf>
    <xf numFmtId="0" fontId="30" fillId="0" borderId="29" xfId="0" applyFont="1" applyBorder="1" applyAlignment="1">
      <alignment horizontal="left" vertical="center"/>
    </xf>
    <xf numFmtId="49" fontId="30" fillId="0" borderId="30" xfId="0" applyNumberFormat="1" applyFont="1" applyBorder="1" applyAlignment="1">
      <alignment horizontal="left" vertical="center"/>
    </xf>
    <xf numFmtId="49" fontId="30" fillId="0" borderId="28" xfId="0" applyNumberFormat="1" applyFont="1" applyBorder="1" applyAlignment="1">
      <alignment horizontal="left" vertical="center"/>
    </xf>
    <xf numFmtId="49" fontId="30" fillId="0" borderId="29" xfId="0" applyNumberFormat="1" applyFont="1" applyBorder="1" applyAlignment="1">
      <alignment horizontal="left" vertical="center"/>
    </xf>
    <xf numFmtId="0" fontId="30" fillId="0" borderId="19" xfId="0" applyFont="1" applyBorder="1" applyAlignment="1">
      <alignment horizontal="center" vertical="center" wrapText="1"/>
    </xf>
    <xf numFmtId="0" fontId="30" fillId="0" borderId="18" xfId="0" applyFont="1" applyBorder="1" applyAlignment="1">
      <alignment horizontal="center" vertical="center" wrapText="1"/>
    </xf>
    <xf numFmtId="176" fontId="10" fillId="0" borderId="23" xfId="0" applyNumberFormat="1" applyFont="1" applyBorder="1" applyAlignment="1">
      <alignment horizontal="center" vertical="center"/>
    </xf>
    <xf numFmtId="176" fontId="10" fillId="0" borderId="16" xfId="0" applyNumberFormat="1" applyFont="1" applyBorder="1" applyAlignment="1">
      <alignment horizontal="center" vertical="center"/>
    </xf>
    <xf numFmtId="176" fontId="10" fillId="0" borderId="19" xfId="0" applyNumberFormat="1" applyFont="1" applyBorder="1" applyAlignment="1">
      <alignment horizontal="center" vertical="center"/>
    </xf>
    <xf numFmtId="176" fontId="10" fillId="0" borderId="0" xfId="0" applyNumberFormat="1" applyFont="1" applyAlignment="1">
      <alignment horizontal="center" vertical="center"/>
    </xf>
    <xf numFmtId="176" fontId="10" fillId="0" borderId="22" xfId="0" applyNumberFormat="1" applyFont="1" applyBorder="1" applyAlignment="1">
      <alignment horizontal="center" vertical="center"/>
    </xf>
    <xf numFmtId="176" fontId="10" fillId="0" borderId="20" xfId="0" applyNumberFormat="1" applyFont="1" applyBorder="1" applyAlignment="1">
      <alignment horizontal="center" vertical="center"/>
    </xf>
    <xf numFmtId="0" fontId="10" fillId="0" borderId="23" xfId="0" applyFont="1" applyBorder="1" applyAlignment="1">
      <alignment horizontal="center" vertical="center"/>
    </xf>
    <xf numFmtId="0" fontId="10" fillId="0" borderId="16" xfId="0" applyFont="1" applyBorder="1" applyAlignment="1">
      <alignment horizontal="center" vertical="center"/>
    </xf>
    <xf numFmtId="0" fontId="10" fillId="0" borderId="19" xfId="0" applyFont="1" applyBorder="1" applyAlignment="1">
      <alignment horizontal="center" vertical="center"/>
    </xf>
    <xf numFmtId="0" fontId="10" fillId="0" borderId="22" xfId="0" applyFont="1" applyBorder="1" applyAlignment="1">
      <alignment horizontal="center" vertical="center"/>
    </xf>
    <xf numFmtId="0" fontId="10" fillId="0" borderId="20" xfId="0" applyFont="1" applyBorder="1" applyAlignment="1">
      <alignment horizontal="center" vertical="center"/>
    </xf>
    <xf numFmtId="0" fontId="65" fillId="0" borderId="16" xfId="0" applyFont="1" applyBorder="1" applyAlignment="1">
      <alignment horizontal="center" vertical="center"/>
    </xf>
    <xf numFmtId="0" fontId="65" fillId="0" borderId="17" xfId="0" applyFont="1" applyBorder="1" applyAlignment="1">
      <alignment horizontal="center" vertical="center"/>
    </xf>
    <xf numFmtId="0" fontId="65" fillId="0" borderId="0" xfId="0" applyFont="1" applyAlignment="1">
      <alignment horizontal="center" vertical="center"/>
    </xf>
    <xf numFmtId="0" fontId="65" fillId="0" borderId="18" xfId="0" applyFont="1" applyBorder="1" applyAlignment="1">
      <alignment horizontal="center" vertical="center"/>
    </xf>
    <xf numFmtId="0" fontId="65" fillId="0" borderId="20" xfId="0" applyFont="1" applyBorder="1" applyAlignment="1">
      <alignment horizontal="center" vertical="center"/>
    </xf>
    <xf numFmtId="0" fontId="65" fillId="0" borderId="21" xfId="0" applyFont="1" applyBorder="1" applyAlignment="1">
      <alignment horizontal="center" vertical="center"/>
    </xf>
    <xf numFmtId="0" fontId="27" fillId="0" borderId="75" xfId="0" applyFont="1" applyBorder="1" applyAlignment="1">
      <alignment horizontal="center" vertical="center"/>
    </xf>
    <xf numFmtId="0" fontId="27" fillId="0" borderId="76" xfId="0" applyFont="1" applyBorder="1" applyAlignment="1">
      <alignment horizontal="center" vertical="center"/>
    </xf>
    <xf numFmtId="0" fontId="27" fillId="0" borderId="77" xfId="0" applyFont="1" applyBorder="1" applyAlignment="1">
      <alignment horizontal="center" vertical="center"/>
    </xf>
    <xf numFmtId="0" fontId="19" fillId="0" borderId="21" xfId="0" applyFont="1" applyBorder="1" applyAlignment="1">
      <alignment horizontal="center" vertical="center"/>
    </xf>
    <xf numFmtId="49" fontId="19" fillId="0" borderId="23" xfId="0" applyNumberFormat="1" applyFont="1" applyBorder="1" applyAlignment="1">
      <alignment horizontal="center" vertical="center"/>
    </xf>
    <xf numFmtId="0" fontId="19" fillId="0" borderId="59" xfId="0" applyFont="1" applyBorder="1" applyAlignment="1">
      <alignment horizontal="center" vertical="center"/>
    </xf>
    <xf numFmtId="0" fontId="10" fillId="0" borderId="0" xfId="0" applyFont="1" applyAlignment="1">
      <alignment horizontal="right" vertical="center" shrinkToFit="1"/>
    </xf>
    <xf numFmtId="0" fontId="32" fillId="0" borderId="69" xfId="0" applyFont="1" applyBorder="1" applyAlignment="1">
      <alignment horizontal="center" vertical="center"/>
    </xf>
    <xf numFmtId="0" fontId="32" fillId="0" borderId="70" xfId="0" applyFont="1" applyBorder="1" applyAlignment="1">
      <alignment horizontal="center" vertical="center"/>
    </xf>
    <xf numFmtId="0" fontId="32" fillId="0" borderId="71" xfId="0" applyFont="1" applyBorder="1" applyAlignment="1">
      <alignment horizontal="center" vertical="center"/>
    </xf>
    <xf numFmtId="176" fontId="27" fillId="0" borderId="0" xfId="0" applyNumberFormat="1" applyFont="1" applyAlignment="1">
      <alignment horizontal="center" vertical="center"/>
    </xf>
    <xf numFmtId="0" fontId="27" fillId="0" borderId="0" xfId="0" applyFont="1" applyAlignment="1">
      <alignment horizontal="center" vertical="center"/>
    </xf>
    <xf numFmtId="0" fontId="0" fillId="0" borderId="13" xfId="0" applyBorder="1" applyAlignment="1">
      <alignment horizontal="distributed" vertical="center"/>
    </xf>
    <xf numFmtId="0" fontId="0" fillId="0" borderId="0" xfId="0" applyAlignment="1">
      <alignment horizontal="distributed" vertical="center"/>
    </xf>
    <xf numFmtId="0" fontId="0" fillId="0" borderId="14" xfId="0" applyBorder="1" applyAlignment="1">
      <alignment horizontal="distributed"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5" borderId="13" xfId="0" applyFill="1" applyBorder="1" applyAlignment="1">
      <alignment horizontal="center" vertical="center"/>
    </xf>
    <xf numFmtId="0" fontId="0" fillId="5" borderId="0" xfId="0" applyFill="1" applyAlignment="1">
      <alignment horizontal="center" vertical="center"/>
    </xf>
    <xf numFmtId="0" fontId="0" fillId="5" borderId="14" xfId="0" applyFill="1" applyBorder="1" applyAlignment="1">
      <alignment horizontal="center" vertical="center"/>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5" borderId="12" xfId="0" applyFill="1" applyBorder="1" applyAlignment="1">
      <alignment horizontal="center" vertical="center"/>
    </xf>
    <xf numFmtId="0" fontId="0" fillId="5" borderId="11" xfId="0" applyFill="1" applyBorder="1" applyAlignment="1">
      <alignment horizontal="center" vertical="center"/>
    </xf>
    <xf numFmtId="0" fontId="0" fillId="5" borderId="10" xfId="0"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39" fillId="0" borderId="0" xfId="0" applyFont="1" applyAlignment="1">
      <alignment horizontal="center" vertical="center"/>
    </xf>
    <xf numFmtId="0" fontId="22" fillId="0" borderId="0" xfId="0" applyFont="1" applyAlignment="1">
      <alignment horizontal="center" vertical="center"/>
    </xf>
    <xf numFmtId="0" fontId="19" fillId="5" borderId="0" xfId="0" applyFont="1" applyFill="1" applyAlignment="1">
      <alignment horizontal="center" vertical="center"/>
    </xf>
    <xf numFmtId="176" fontId="19" fillId="0" borderId="0" xfId="0" applyNumberFormat="1" applyFont="1" applyAlignment="1">
      <alignment horizontal="center" vertical="center"/>
    </xf>
    <xf numFmtId="0" fontId="19" fillId="0" borderId="0" xfId="0" applyFont="1" applyAlignment="1">
      <alignment horizontal="center" vertical="center" shrinkToFit="1"/>
    </xf>
    <xf numFmtId="0" fontId="28" fillId="0" borderId="0" xfId="0" applyFont="1" applyAlignment="1">
      <alignment horizontal="center" vertical="center"/>
    </xf>
    <xf numFmtId="0" fontId="23" fillId="0" borderId="0" xfId="0" applyFont="1">
      <alignment vertical="center"/>
    </xf>
    <xf numFmtId="0" fontId="24" fillId="0" borderId="0" xfId="0" applyFont="1">
      <alignment vertical="center"/>
    </xf>
    <xf numFmtId="0" fontId="24" fillId="0" borderId="0" xfId="0" applyFont="1" applyAlignment="1">
      <alignment horizontal="left" vertical="center"/>
    </xf>
    <xf numFmtId="0" fontId="18" fillId="0" borderId="0" xfId="0" applyFont="1">
      <alignment vertical="center"/>
    </xf>
    <xf numFmtId="58" fontId="18" fillId="0" borderId="0" xfId="0" applyNumberFormat="1" applyFont="1" applyAlignment="1">
      <alignment horizontal="center" vertical="center"/>
    </xf>
    <xf numFmtId="176" fontId="22" fillId="0" borderId="0" xfId="0" applyNumberFormat="1"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center" vertical="center"/>
    </xf>
    <xf numFmtId="58" fontId="18" fillId="0" borderId="0" xfId="0" applyNumberFormat="1" applyFont="1">
      <alignment vertical="center"/>
    </xf>
    <xf numFmtId="0" fontId="0" fillId="5" borderId="1" xfId="0" applyFill="1"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176" fontId="0" fillId="0" borderId="0" xfId="0" applyNumberFormat="1" applyAlignment="1">
      <alignment horizontal="center" vertical="center"/>
    </xf>
    <xf numFmtId="0" fontId="0" fillId="0" borderId="12" xfId="0" applyBorder="1" applyAlignment="1">
      <alignment horizontal="distributed" vertical="center"/>
    </xf>
    <xf numFmtId="0" fontId="0" fillId="0" borderId="11" xfId="0" applyBorder="1" applyAlignment="1">
      <alignment horizontal="distributed" vertical="center"/>
    </xf>
    <xf numFmtId="0" fontId="0" fillId="0" borderId="10" xfId="0"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18" fillId="0" borderId="0" xfId="0" applyFont="1" applyAlignment="1">
      <alignment horizontal="distributed" vertical="center"/>
    </xf>
    <xf numFmtId="0" fontId="22" fillId="0" borderId="0" xfId="0" applyFont="1" applyAlignment="1">
      <alignment horizontal="distributed" vertical="center"/>
    </xf>
    <xf numFmtId="58" fontId="22" fillId="0" borderId="0" xfId="0" applyNumberFormat="1" applyFont="1" applyAlignment="1">
      <alignment horizontal="center" vertical="center"/>
    </xf>
    <xf numFmtId="0" fontId="19" fillId="0" borderId="0" xfId="0" applyFont="1" applyAlignment="1">
      <alignment horizontal="left" vertical="center" shrinkToFit="1"/>
    </xf>
    <xf numFmtId="58" fontId="18" fillId="0" borderId="0" xfId="0" applyNumberFormat="1" applyFont="1" applyAlignment="1">
      <alignment horizontal="right" vertical="center"/>
    </xf>
    <xf numFmtId="0" fontId="18" fillId="0" borderId="0" xfId="0" applyFont="1" applyAlignment="1">
      <alignment horizontal="right" vertical="center"/>
    </xf>
    <xf numFmtId="0" fontId="18" fillId="0" borderId="0" xfId="0" applyFont="1" applyAlignment="1">
      <alignment horizontal="left" vertical="center"/>
    </xf>
    <xf numFmtId="0" fontId="0" fillId="0" borderId="110" xfId="0" applyBorder="1" applyAlignment="1">
      <alignment horizontal="distributed" vertical="center"/>
    </xf>
    <xf numFmtId="0" fontId="0" fillId="0" borderId="7" xfId="0" applyBorder="1" applyAlignment="1">
      <alignment horizontal="distributed" vertical="center"/>
    </xf>
    <xf numFmtId="0" fontId="9" fillId="0" borderId="0" xfId="0" applyFont="1" applyAlignment="1">
      <alignment horizontal="center" vertical="center"/>
    </xf>
    <xf numFmtId="176" fontId="9" fillId="0" borderId="0" xfId="0" applyNumberFormat="1" applyFont="1" applyAlignment="1">
      <alignment horizontal="center" vertical="center"/>
    </xf>
    <xf numFmtId="58" fontId="0" fillId="0" borderId="0" xfId="0" applyNumberFormat="1" applyAlignment="1">
      <alignment horizontal="right" vertical="center"/>
    </xf>
    <xf numFmtId="0" fontId="0" fillId="0" borderId="0" xfId="0" applyAlignment="1">
      <alignment horizontal="right" vertical="center"/>
    </xf>
    <xf numFmtId="0" fontId="9" fillId="0" borderId="0" xfId="0" applyFont="1" applyAlignment="1">
      <alignment horizontal="right" vertical="center"/>
    </xf>
    <xf numFmtId="0" fontId="0" fillId="0" borderId="23" xfId="0" applyBorder="1" applyAlignment="1">
      <alignment horizontal="distributed" vertical="center" wrapText="1"/>
    </xf>
    <xf numFmtId="0" fontId="0" fillId="0" borderId="73" xfId="0" applyBorder="1" applyAlignment="1">
      <alignment horizontal="distributed" vertical="center" wrapText="1"/>
    </xf>
    <xf numFmtId="0" fontId="0" fillId="0" borderId="19" xfId="0" applyBorder="1" applyAlignment="1">
      <alignment horizontal="distributed" vertical="center" wrapText="1"/>
    </xf>
    <xf numFmtId="0" fontId="0" fillId="0" borderId="14" xfId="0" applyBorder="1" applyAlignment="1">
      <alignment horizontal="distributed" vertical="center" wrapText="1"/>
    </xf>
    <xf numFmtId="0" fontId="0" fillId="0" borderId="33" xfId="0" applyBorder="1" applyAlignment="1">
      <alignment horizontal="distributed" vertical="center" wrapText="1"/>
    </xf>
    <xf numFmtId="0" fontId="0" fillId="0" borderId="6" xfId="0" applyBorder="1" applyAlignment="1">
      <alignment horizontal="distributed" vertical="center" wrapText="1"/>
    </xf>
    <xf numFmtId="0" fontId="0" fillId="5" borderId="44" xfId="0" applyFill="1" applyBorder="1" applyAlignment="1">
      <alignment horizontal="center" vertical="center"/>
    </xf>
    <xf numFmtId="0" fontId="0" fillId="5" borderId="12" xfId="0" applyFill="1" applyBorder="1" applyAlignment="1">
      <alignment horizontal="left" vertical="center" wrapText="1"/>
    </xf>
    <xf numFmtId="0" fontId="0" fillId="5" borderId="11" xfId="0" applyFill="1" applyBorder="1" applyAlignment="1">
      <alignment horizontal="left" vertical="center" wrapText="1"/>
    </xf>
    <xf numFmtId="0" fontId="0" fillId="5" borderId="45" xfId="0" applyFill="1" applyBorder="1" applyAlignment="1">
      <alignment horizontal="left" vertical="center" wrapText="1"/>
    </xf>
    <xf numFmtId="0" fontId="0" fillId="5" borderId="13" xfId="0" applyFill="1" applyBorder="1" applyAlignment="1">
      <alignment horizontal="left" vertical="center" wrapText="1"/>
    </xf>
    <xf numFmtId="0" fontId="0" fillId="5" borderId="0" xfId="0" applyFill="1" applyAlignment="1">
      <alignment horizontal="left" vertical="center" wrapText="1"/>
    </xf>
    <xf numFmtId="0" fontId="0" fillId="5" borderId="18" xfId="0" applyFill="1" applyBorder="1" applyAlignment="1">
      <alignment horizontal="left" vertical="center" wrapText="1"/>
    </xf>
    <xf numFmtId="0" fontId="0" fillId="5" borderId="52" xfId="0" applyFill="1" applyBorder="1" applyAlignment="1">
      <alignment horizontal="left" vertical="center" wrapText="1"/>
    </xf>
    <xf numFmtId="0" fontId="0" fillId="5" borderId="20" xfId="0" applyFill="1" applyBorder="1" applyAlignment="1">
      <alignment horizontal="left" vertical="center" wrapText="1"/>
    </xf>
    <xf numFmtId="0" fontId="0" fillId="5" borderId="21" xfId="0" applyFill="1" applyBorder="1" applyAlignment="1">
      <alignment horizontal="left" vertical="center" wrapText="1"/>
    </xf>
    <xf numFmtId="0" fontId="0" fillId="5" borderId="47" xfId="0" applyFill="1" applyBorder="1" applyAlignment="1">
      <alignment horizontal="center" vertical="center"/>
    </xf>
    <xf numFmtId="0" fontId="0" fillId="5" borderId="40" xfId="0" applyFill="1" applyBorder="1" applyAlignment="1">
      <alignment horizontal="center" vertical="center"/>
    </xf>
    <xf numFmtId="0" fontId="0" fillId="5" borderId="41" xfId="0" applyFill="1" applyBorder="1" applyAlignment="1">
      <alignment horizontal="center" vertical="center"/>
    </xf>
    <xf numFmtId="0" fontId="0" fillId="0" borderId="25" xfId="0" applyBorder="1" applyAlignment="1">
      <alignment horizontal="distributed" vertical="center" wrapText="1"/>
    </xf>
    <xf numFmtId="0" fontId="0" fillId="0" borderId="11" xfId="0" applyBorder="1" applyAlignment="1">
      <alignment horizontal="distributed" vertical="center" wrapText="1"/>
    </xf>
    <xf numFmtId="0" fontId="0" fillId="0" borderId="10" xfId="0" applyBorder="1" applyAlignment="1">
      <alignment horizontal="distributed" vertical="center" wrapText="1"/>
    </xf>
    <xf numFmtId="0" fontId="0" fillId="0" borderId="0" xfId="0" applyAlignment="1">
      <alignment horizontal="distributed" vertical="center" wrapText="1"/>
    </xf>
    <xf numFmtId="0" fontId="0" fillId="0" borderId="22" xfId="0" applyBorder="1" applyAlignment="1">
      <alignment horizontal="distributed" vertical="center" wrapText="1"/>
    </xf>
    <xf numFmtId="0" fontId="0" fillId="0" borderId="20" xfId="0" applyBorder="1" applyAlignment="1">
      <alignment horizontal="distributed" vertical="center" wrapText="1"/>
    </xf>
    <xf numFmtId="0" fontId="0" fillId="0" borderId="53" xfId="0" applyBorder="1" applyAlignment="1">
      <alignment horizontal="distributed" vertical="center" wrapText="1"/>
    </xf>
    <xf numFmtId="0" fontId="29" fillId="0" borderId="0" xfId="0" applyFont="1" applyAlignment="1">
      <alignment horizontal="center" vertical="center"/>
    </xf>
    <xf numFmtId="176" fontId="22" fillId="0" borderId="0" xfId="0" applyNumberFormat="1" applyFont="1" applyAlignment="1">
      <alignment horizontal="center" vertical="center"/>
    </xf>
    <xf numFmtId="0" fontId="35" fillId="2" borderId="0" xfId="0" applyFont="1" applyFill="1" applyAlignment="1">
      <alignment horizontal="left" vertical="center"/>
    </xf>
    <xf numFmtId="0" fontId="35" fillId="2" borderId="0" xfId="0" applyFont="1" applyFill="1">
      <alignment vertical="center"/>
    </xf>
    <xf numFmtId="0" fontId="35" fillId="0" borderId="0" xfId="0" applyFont="1" applyAlignment="1">
      <alignment horizontal="left" vertical="center"/>
    </xf>
    <xf numFmtId="58" fontId="18" fillId="0" borderId="0" xfId="0" applyNumberFormat="1" applyFont="1" applyAlignment="1">
      <alignment horizontal="distributed" vertical="center"/>
    </xf>
    <xf numFmtId="0" fontId="25" fillId="0" borderId="0" xfId="0" applyFont="1">
      <alignment vertical="center"/>
    </xf>
    <xf numFmtId="0" fontId="32" fillId="0" borderId="0" xfId="0" applyFont="1" applyAlignment="1">
      <alignment horizontal="left" vertical="center"/>
    </xf>
    <xf numFmtId="0" fontId="19" fillId="0" borderId="0" xfId="0" applyFont="1" applyAlignment="1">
      <alignment horizontal="right" vertical="center"/>
    </xf>
    <xf numFmtId="58" fontId="32" fillId="0" borderId="0" xfId="0" applyNumberFormat="1" applyFont="1" applyAlignment="1">
      <alignment horizontal="center" vertical="center"/>
    </xf>
    <xf numFmtId="0" fontId="32" fillId="0" borderId="0" xfId="0" applyFont="1" applyAlignment="1">
      <alignment horizontal="center" vertical="center"/>
    </xf>
    <xf numFmtId="0" fontId="25" fillId="0" borderId="12" xfId="0" applyFont="1" applyBorder="1">
      <alignment vertical="center"/>
    </xf>
    <xf numFmtId="0" fontId="25" fillId="0" borderId="11" xfId="0" applyFont="1" applyBorder="1">
      <alignment vertical="center"/>
    </xf>
    <xf numFmtId="0" fontId="25" fillId="0" borderId="10" xfId="0" applyFont="1" applyBorder="1">
      <alignment vertical="center"/>
    </xf>
    <xf numFmtId="176" fontId="25" fillId="0" borderId="1" xfId="0" applyNumberFormat="1" applyFont="1" applyBorder="1" applyAlignment="1">
      <alignment horizontal="left" vertical="center"/>
    </xf>
    <xf numFmtId="176" fontId="25" fillId="0" borderId="3" xfId="0" applyNumberFormat="1" applyFont="1" applyBorder="1" applyAlignment="1">
      <alignment horizontal="left" vertical="center"/>
    </xf>
    <xf numFmtId="176" fontId="25" fillId="0" borderId="2" xfId="0" applyNumberFormat="1" applyFont="1" applyBorder="1" applyAlignment="1">
      <alignment horizontal="left" vertical="center"/>
    </xf>
    <xf numFmtId="0" fontId="22" fillId="0" borderId="4" xfId="0" applyFont="1" applyBorder="1" applyAlignment="1">
      <alignment horizontal="distributed" vertical="center"/>
    </xf>
    <xf numFmtId="0" fontId="22" fillId="0" borderId="5" xfId="0" applyFont="1" applyBorder="1" applyAlignment="1">
      <alignment horizontal="distributed" vertical="center"/>
    </xf>
    <xf numFmtId="0" fontId="22" fillId="0" borderId="6" xfId="0" applyFont="1" applyBorder="1" applyAlignment="1">
      <alignment horizontal="distributed" vertical="center"/>
    </xf>
    <xf numFmtId="0" fontId="22" fillId="0" borderId="12" xfId="0" applyFont="1" applyBorder="1" applyAlignment="1">
      <alignment horizontal="distributed" vertical="center"/>
    </xf>
    <xf numFmtId="0" fontId="22" fillId="0" borderId="11" xfId="0" applyFont="1" applyBorder="1" applyAlignment="1">
      <alignment horizontal="distributed" vertical="center"/>
    </xf>
    <xf numFmtId="0" fontId="22" fillId="0" borderId="10" xfId="0" applyFont="1" applyBorder="1" applyAlignment="1">
      <alignment horizontal="distributed" vertical="center"/>
    </xf>
    <xf numFmtId="0" fontId="25" fillId="0" borderId="4" xfId="0" applyFont="1" applyBorder="1">
      <alignment vertical="center"/>
    </xf>
    <xf numFmtId="0" fontId="25" fillId="0" borderId="5" xfId="0" applyFont="1" applyBorder="1">
      <alignment vertical="center"/>
    </xf>
    <xf numFmtId="0" fontId="25" fillId="0" borderId="6" xfId="0" applyFont="1" applyBorder="1">
      <alignment vertical="center"/>
    </xf>
    <xf numFmtId="0" fontId="22" fillId="0" borderId="1" xfId="0" applyFont="1" applyBorder="1" applyAlignment="1">
      <alignment horizontal="distributed" vertical="center"/>
    </xf>
    <xf numFmtId="0" fontId="22" fillId="0" borderId="3" xfId="0" applyFont="1" applyBorder="1" applyAlignment="1">
      <alignment horizontal="distributed" vertical="center"/>
    </xf>
    <xf numFmtId="0" fontId="22" fillId="0" borderId="2" xfId="0" applyFont="1" applyBorder="1" applyAlignment="1">
      <alignment horizontal="distributed" vertical="center"/>
    </xf>
    <xf numFmtId="176" fontId="25" fillId="0" borderId="0" xfId="0" applyNumberFormat="1" applyFont="1" applyAlignment="1">
      <alignment horizontal="center" vertical="center"/>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10" fillId="0" borderId="4" xfId="0" applyFont="1" applyBorder="1">
      <alignment vertical="center"/>
    </xf>
    <xf numFmtId="0" fontId="10" fillId="0" borderId="5" xfId="0" applyFont="1" applyBorder="1">
      <alignment vertical="center"/>
    </xf>
    <xf numFmtId="0" fontId="18" fillId="0" borderId="0" xfId="0" applyFont="1" applyAlignment="1">
      <alignment horizontal="center" vertical="center" shrinkToFit="1"/>
    </xf>
    <xf numFmtId="0" fontId="0" fillId="0" borderId="5" xfId="0" applyBorder="1">
      <alignment vertical="center"/>
    </xf>
    <xf numFmtId="0" fontId="0" fillId="0" borderId="6" xfId="0" applyBorder="1">
      <alignment vertical="center"/>
    </xf>
    <xf numFmtId="0" fontId="25" fillId="0" borderId="0" xfId="0" applyFont="1" applyAlignment="1">
      <alignment horizontal="left" vertical="center"/>
    </xf>
    <xf numFmtId="0" fontId="25" fillId="0" borderId="4" xfId="0" applyFont="1" applyBorder="1" applyAlignment="1">
      <alignment vertical="center" shrinkToFit="1"/>
    </xf>
    <xf numFmtId="0" fontId="25" fillId="0" borderId="5" xfId="0" applyFont="1" applyBorder="1" applyAlignment="1">
      <alignment vertical="center" shrinkToFit="1"/>
    </xf>
    <xf numFmtId="0" fontId="22" fillId="0" borderId="15" xfId="0" applyFont="1" applyBorder="1" applyAlignment="1">
      <alignment vertical="center" textRotation="255" wrapText="1"/>
    </xf>
    <xf numFmtId="0" fontId="22" fillId="0" borderId="8" xfId="0" applyFont="1" applyBorder="1" applyAlignment="1">
      <alignment vertical="center" textRotation="255" wrapText="1"/>
    </xf>
    <xf numFmtId="0" fontId="22" fillId="0" borderId="9" xfId="0" applyFont="1" applyBorder="1" applyAlignment="1">
      <alignment vertical="center" textRotation="255" wrapText="1"/>
    </xf>
    <xf numFmtId="0" fontId="27" fillId="0" borderId="3" xfId="0" applyFont="1" applyBorder="1" applyAlignment="1">
      <alignment horizontal="distributed" vertical="center"/>
    </xf>
    <xf numFmtId="0" fontId="27" fillId="0" borderId="2" xfId="0" applyFont="1" applyBorder="1" applyAlignment="1">
      <alignment horizontal="distributed" vertical="center"/>
    </xf>
    <xf numFmtId="0" fontId="25" fillId="0" borderId="1" xfId="0" applyFont="1" applyBorder="1" applyAlignment="1">
      <alignment horizontal="right" vertical="center"/>
    </xf>
    <xf numFmtId="0" fontId="27" fillId="0" borderId="3" xfId="0" applyFont="1" applyBorder="1" applyAlignment="1">
      <alignment horizontal="right" vertical="center"/>
    </xf>
    <xf numFmtId="0" fontId="25" fillId="0" borderId="3" xfId="0" applyFont="1" applyBorder="1">
      <alignment vertical="center"/>
    </xf>
    <xf numFmtId="0" fontId="27" fillId="0" borderId="11" xfId="0" applyFont="1" applyBorder="1">
      <alignment vertical="center"/>
    </xf>
    <xf numFmtId="0" fontId="27" fillId="0" borderId="10" xfId="0" applyFont="1" applyBorder="1">
      <alignment vertical="center"/>
    </xf>
    <xf numFmtId="0" fontId="25" fillId="0" borderId="1" xfId="0" applyFont="1" applyBorder="1">
      <alignment vertical="center"/>
    </xf>
    <xf numFmtId="0" fontId="25" fillId="0" borderId="2" xfId="0" applyFont="1" applyBorder="1">
      <alignment vertical="center"/>
    </xf>
    <xf numFmtId="0" fontId="27" fillId="0" borderId="5" xfId="0" applyFont="1" applyBorder="1">
      <alignment vertical="center"/>
    </xf>
    <xf numFmtId="0" fontId="27" fillId="0" borderId="6" xfId="0" applyFont="1" applyBorder="1">
      <alignment vertical="center"/>
    </xf>
    <xf numFmtId="0" fontId="22" fillId="0" borderId="1" xfId="0" applyFont="1" applyBorder="1" applyAlignment="1">
      <alignment horizontal="distributed" vertical="center" shrinkToFit="1"/>
    </xf>
    <xf numFmtId="0" fontId="27" fillId="0" borderId="3" xfId="0" applyFont="1" applyBorder="1" applyAlignment="1">
      <alignment horizontal="distributed" vertical="center" shrinkToFit="1"/>
    </xf>
    <xf numFmtId="0" fontId="27" fillId="0" borderId="2" xfId="0" applyFont="1" applyBorder="1" applyAlignment="1">
      <alignment horizontal="distributed" vertical="center" shrinkToFit="1"/>
    </xf>
    <xf numFmtId="0" fontId="25" fillId="0" borderId="3" xfId="0" applyFont="1" applyBorder="1" applyAlignment="1">
      <alignment horizontal="right" vertical="center"/>
    </xf>
    <xf numFmtId="0" fontId="25" fillId="0" borderId="1" xfId="0" applyFont="1" applyBorder="1" applyAlignment="1">
      <alignment horizontal="left" vertical="center" wrapText="1"/>
    </xf>
    <xf numFmtId="0" fontId="25" fillId="0" borderId="3" xfId="0" applyFont="1" applyBorder="1" applyAlignment="1">
      <alignment horizontal="left" vertical="center" wrapText="1"/>
    </xf>
    <xf numFmtId="0" fontId="25" fillId="0" borderId="2" xfId="0" applyFont="1" applyBorder="1" applyAlignment="1">
      <alignment horizontal="left" vertical="center" wrapText="1"/>
    </xf>
    <xf numFmtId="0" fontId="27" fillId="0" borderId="8" xfId="0" applyFont="1" applyBorder="1" applyAlignment="1">
      <alignment vertical="center" textRotation="255" wrapText="1"/>
    </xf>
    <xf numFmtId="176" fontId="18" fillId="0" borderId="0" xfId="0" applyNumberFormat="1" applyFont="1" applyAlignment="1">
      <alignment horizontal="right" vertical="center"/>
    </xf>
    <xf numFmtId="0" fontId="18" fillId="0" borderId="1" xfId="0" applyFont="1" applyBorder="1" applyAlignment="1">
      <alignment horizontal="distributed" vertical="center"/>
    </xf>
    <xf numFmtId="0" fontId="25" fillId="0" borderId="1" xfId="0" applyFont="1" applyBorder="1" applyAlignment="1">
      <alignment horizontal="left" vertical="center"/>
    </xf>
    <xf numFmtId="0" fontId="25" fillId="0" borderId="3" xfId="0" applyFont="1" applyBorder="1" applyAlignment="1">
      <alignment horizontal="left" vertical="center"/>
    </xf>
    <xf numFmtId="0" fontId="25" fillId="0" borderId="2" xfId="0" applyFont="1" applyBorder="1" applyAlignment="1">
      <alignment horizontal="left" vertical="center"/>
    </xf>
    <xf numFmtId="58" fontId="25" fillId="0" borderId="1" xfId="0" applyNumberFormat="1" applyFont="1" applyBorder="1" applyAlignment="1">
      <alignment horizontal="left" vertical="center"/>
    </xf>
    <xf numFmtId="0" fontId="18" fillId="0" borderId="12" xfId="0" applyFont="1" applyBorder="1" applyAlignment="1">
      <alignment horizontal="distributed" vertical="center"/>
    </xf>
    <xf numFmtId="0" fontId="10" fillId="0" borderId="1" xfId="0" applyFont="1" applyBorder="1" applyAlignment="1">
      <alignment horizontal="right" vertical="center"/>
    </xf>
    <xf numFmtId="0" fontId="10" fillId="0" borderId="3" xfId="0" applyFont="1" applyBorder="1" applyAlignment="1">
      <alignment horizontal="right" vertical="center"/>
    </xf>
    <xf numFmtId="0" fontId="32" fillId="0" borderId="12" xfId="0" applyFont="1" applyBorder="1" applyAlignment="1">
      <alignment horizontal="center" vertical="center"/>
    </xf>
    <xf numFmtId="0" fontId="32" fillId="0" borderId="10"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2" borderId="4"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0" borderId="11" xfId="0" applyFont="1" applyBorder="1" applyAlignment="1">
      <alignment horizontal="center" vertical="center"/>
    </xf>
    <xf numFmtId="0" fontId="32" fillId="0" borderId="5" xfId="0" applyFont="1" applyBorder="1" applyAlignment="1">
      <alignment horizontal="center" vertical="center"/>
    </xf>
    <xf numFmtId="0" fontId="32" fillId="2" borderId="12"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10" xfId="0" applyFont="1" applyFill="1" applyBorder="1" applyAlignment="1">
      <alignment horizontal="center" vertical="center"/>
    </xf>
    <xf numFmtId="0" fontId="32" fillId="2" borderId="12"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12" xfId="0" applyFont="1" applyFill="1" applyBorder="1" applyAlignment="1">
      <alignment vertical="center" wrapText="1"/>
    </xf>
    <xf numFmtId="0" fontId="33" fillId="2" borderId="11" xfId="0" applyFont="1" applyFill="1" applyBorder="1" applyAlignment="1">
      <alignment vertical="center" wrapText="1"/>
    </xf>
    <xf numFmtId="0" fontId="33" fillId="2" borderId="10" xfId="0" applyFont="1" applyFill="1" applyBorder="1" applyAlignment="1">
      <alignment vertical="center" wrapText="1"/>
    </xf>
    <xf numFmtId="0" fontId="33" fillId="2" borderId="4" xfId="0" applyFont="1" applyFill="1" applyBorder="1" applyAlignment="1">
      <alignment vertical="center" wrapText="1"/>
    </xf>
    <xf numFmtId="0" fontId="33" fillId="2" borderId="5" xfId="0" applyFont="1" applyFill="1" applyBorder="1" applyAlignment="1">
      <alignment vertical="center" wrapText="1"/>
    </xf>
    <xf numFmtId="0" fontId="33" fillId="2" borderId="6" xfId="0" applyFont="1" applyFill="1" applyBorder="1" applyAlignment="1">
      <alignment vertical="center" wrapText="1"/>
    </xf>
    <xf numFmtId="181" fontId="32" fillId="2" borderId="15" xfId="0" applyNumberFormat="1" applyFont="1" applyFill="1" applyBorder="1" applyAlignment="1">
      <alignment horizontal="center" vertical="center"/>
    </xf>
    <xf numFmtId="181" fontId="32" fillId="2" borderId="9" xfId="0" applyNumberFormat="1" applyFont="1" applyFill="1" applyBorder="1" applyAlignment="1">
      <alignment horizontal="center" vertical="center"/>
    </xf>
    <xf numFmtId="0" fontId="32" fillId="0" borderId="15" xfId="0" applyFont="1" applyBorder="1" applyAlignment="1">
      <alignment horizontal="center" vertical="center"/>
    </xf>
    <xf numFmtId="0" fontId="32" fillId="0" borderId="9"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176" fontId="6" fillId="5" borderId="0" xfId="0" applyNumberFormat="1" applyFont="1" applyFill="1" applyAlignment="1">
      <alignment horizontal="left" vertical="center"/>
    </xf>
    <xf numFmtId="0" fontId="35" fillId="0" borderId="0" xfId="0" applyFont="1" applyAlignment="1">
      <alignment horizontal="center" vertical="center"/>
    </xf>
    <xf numFmtId="0" fontId="22" fillId="2" borderId="1"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5" fillId="0" borderId="13" xfId="0" applyFont="1" applyBorder="1" applyAlignment="1">
      <alignment horizontal="left" vertical="center"/>
    </xf>
    <xf numFmtId="0" fontId="25" fillId="2" borderId="1"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2" fillId="0" borderId="15" xfId="0" applyFont="1" applyBorder="1" applyAlignment="1">
      <alignment vertical="center" textRotation="255"/>
    </xf>
    <xf numFmtId="0" fontId="22" fillId="0" borderId="9" xfId="0" applyFont="1" applyBorder="1" applyAlignment="1">
      <alignment vertical="center" textRotation="255"/>
    </xf>
    <xf numFmtId="176" fontId="19" fillId="5" borderId="0" xfId="0" applyNumberFormat="1" applyFont="1" applyFill="1" applyAlignment="1">
      <alignment horizontal="right" vertical="center"/>
    </xf>
    <xf numFmtId="176" fontId="25" fillId="5" borderId="0" xfId="0" applyNumberFormat="1" applyFont="1" applyFill="1" applyAlignment="1">
      <alignment horizontal="right" vertical="center"/>
    </xf>
    <xf numFmtId="0" fontId="22" fillId="0" borderId="12" xfId="0" applyFont="1" applyBorder="1" applyAlignment="1">
      <alignment horizontal="center" vertical="center"/>
    </xf>
    <xf numFmtId="0" fontId="22" fillId="0" borderId="11" xfId="0" applyFont="1" applyBorder="1" applyAlignment="1">
      <alignment horizontal="center" vertical="center"/>
    </xf>
    <xf numFmtId="0" fontId="22" fillId="0" borderId="10"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13" xfId="0" applyFont="1" applyBorder="1" applyAlignment="1">
      <alignment horizontal="distributed" vertical="center"/>
    </xf>
    <xf numFmtId="0" fontId="22" fillId="0" borderId="14" xfId="0" applyFont="1" applyBorder="1" applyAlignment="1">
      <alignment horizontal="distributed" vertical="center"/>
    </xf>
    <xf numFmtId="176" fontId="19" fillId="2" borderId="0" xfId="0" applyNumberFormat="1" applyFont="1" applyFill="1" applyAlignment="1">
      <alignment horizontal="center" vertical="center"/>
    </xf>
    <xf numFmtId="176" fontId="25" fillId="2" borderId="0" xfId="0" applyNumberFormat="1" applyFont="1" applyFill="1" applyAlignment="1">
      <alignment horizontal="center" vertical="center"/>
    </xf>
    <xf numFmtId="0" fontId="19" fillId="2" borderId="1" xfId="0" applyFont="1" applyFill="1" applyBorder="1">
      <alignment vertical="center"/>
    </xf>
    <xf numFmtId="0" fontId="19" fillId="2" borderId="3" xfId="0" applyFont="1" applyFill="1" applyBorder="1">
      <alignment vertical="center"/>
    </xf>
    <xf numFmtId="0" fontId="19" fillId="2" borderId="2" xfId="0" applyFont="1" applyFill="1" applyBorder="1">
      <alignment vertical="center"/>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0" xfId="0" applyFont="1" applyAlignment="1">
      <alignment horizontal="center" vertical="center" wrapText="1"/>
    </xf>
    <xf numFmtId="0" fontId="18" fillId="0" borderId="14"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2" fillId="0" borderId="19" xfId="0" applyFont="1" applyBorder="1" applyAlignment="1">
      <alignment horizontal="distributed" vertical="center"/>
    </xf>
    <xf numFmtId="0" fontId="2" fillId="0" borderId="0" xfId="0" applyFont="1" applyAlignment="1">
      <alignment horizontal="distributed" vertical="center"/>
    </xf>
    <xf numFmtId="0" fontId="2" fillId="0" borderId="14" xfId="0" applyFont="1" applyBorder="1" applyAlignment="1">
      <alignment horizontal="distributed" vertical="center"/>
    </xf>
    <xf numFmtId="58" fontId="6" fillId="0" borderId="20" xfId="0" applyNumberFormat="1" applyFont="1" applyBorder="1" applyAlignment="1">
      <alignment horizontal="right" vertical="center"/>
    </xf>
    <xf numFmtId="0" fontId="6" fillId="0" borderId="20" xfId="0" applyFont="1" applyBorder="1" applyAlignment="1">
      <alignment horizontal="right" vertical="center"/>
    </xf>
    <xf numFmtId="0" fontId="2" fillId="0" borderId="74" xfId="0" applyFont="1" applyBorder="1" applyAlignment="1">
      <alignment horizontal="distributed" vertical="center"/>
    </xf>
    <xf numFmtId="0" fontId="2" fillId="0" borderId="3" xfId="0" applyFont="1" applyBorder="1" applyAlignment="1">
      <alignment horizontal="distributed" vertical="center"/>
    </xf>
    <xf numFmtId="0" fontId="2" fillId="0" borderId="2" xfId="0" applyFont="1" applyBorder="1" applyAlignment="1">
      <alignment horizontal="distributed" vertical="center"/>
    </xf>
    <xf numFmtId="0" fontId="2" fillId="0" borderId="116" xfId="0" applyFont="1" applyBorder="1" applyAlignment="1">
      <alignment horizontal="distributed" vertical="center"/>
    </xf>
    <xf numFmtId="0" fontId="2" fillId="0" borderId="40" xfId="0" applyFont="1" applyBorder="1" applyAlignment="1">
      <alignment horizontal="distributed" vertical="center"/>
    </xf>
    <xf numFmtId="0" fontId="2" fillId="0" borderId="117" xfId="0" applyFont="1" applyBorder="1" applyAlignment="1">
      <alignment horizontal="distributed" vertical="center"/>
    </xf>
    <xf numFmtId="0" fontId="2" fillId="0" borderId="25" xfId="0" applyFont="1" applyBorder="1" applyAlignment="1">
      <alignment horizontal="distributed" vertical="center"/>
    </xf>
    <xf numFmtId="0" fontId="2" fillId="0" borderId="11" xfId="0" applyFont="1" applyBorder="1" applyAlignment="1">
      <alignment horizontal="distributed" vertical="center"/>
    </xf>
    <xf numFmtId="0" fontId="2" fillId="0" borderId="10" xfId="0" applyFont="1" applyBorder="1" applyAlignment="1">
      <alignment horizontal="distributed" vertical="center"/>
    </xf>
    <xf numFmtId="0" fontId="0" fillId="0" borderId="11" xfId="0" applyBorder="1">
      <alignment vertical="center"/>
    </xf>
    <xf numFmtId="0" fontId="0" fillId="0" borderId="10" xfId="0" applyBorder="1">
      <alignment vertical="center"/>
    </xf>
    <xf numFmtId="0" fontId="6" fillId="0" borderId="0" xfId="0" applyFo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49" fontId="38" fillId="5" borderId="3" xfId="0" applyNumberFormat="1" applyFont="1" applyFill="1" applyBorder="1" applyAlignment="1">
      <alignment horizontal="center" vertical="center"/>
    </xf>
    <xf numFmtId="49" fontId="38" fillId="5" borderId="11" xfId="0" applyNumberFormat="1" applyFont="1" applyFill="1" applyBorder="1" applyAlignment="1">
      <alignment horizontal="center" vertical="center"/>
    </xf>
    <xf numFmtId="0" fontId="2" fillId="5" borderId="3" xfId="0" applyFont="1" applyFill="1" applyBorder="1" applyAlignment="1">
      <alignment horizontal="center" vertical="center"/>
    </xf>
    <xf numFmtId="0" fontId="6" fillId="0" borderId="20" xfId="0" applyFont="1" applyBorder="1" applyAlignment="1">
      <alignment horizontal="left" vertical="center"/>
    </xf>
    <xf numFmtId="49" fontId="38" fillId="5" borderId="0" xfId="0" applyNumberFormat="1" applyFont="1" applyFill="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0" xfId="0" applyFont="1" applyAlignment="1">
      <alignment horizontal="justify" vertical="center" wrapText="1"/>
    </xf>
    <xf numFmtId="0" fontId="2" fillId="0" borderId="14"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113" xfId="0" applyFont="1" applyBorder="1" applyAlignment="1">
      <alignment vertical="center" textRotation="255"/>
    </xf>
    <xf numFmtId="0" fontId="2" fillId="0" borderId="114" xfId="0" applyFont="1" applyBorder="1" applyAlignment="1">
      <alignment vertical="center" textRotation="255"/>
    </xf>
    <xf numFmtId="0" fontId="2" fillId="0" borderId="115" xfId="0" applyFont="1" applyBorder="1" applyAlignment="1">
      <alignment vertical="center" textRotation="255"/>
    </xf>
    <xf numFmtId="0" fontId="2" fillId="5" borderId="5" xfId="0" applyFont="1" applyFill="1" applyBorder="1" applyAlignment="1">
      <alignment horizontal="center" vertical="center"/>
    </xf>
    <xf numFmtId="0" fontId="2" fillId="5" borderId="43" xfId="0" applyFont="1" applyFill="1" applyBorder="1" applyAlignment="1">
      <alignment horizontal="center"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176" fontId="18" fillId="2" borderId="0" xfId="0" applyNumberFormat="1" applyFont="1" applyFill="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4" xfId="0" applyFont="1" applyBorder="1" applyAlignment="1">
      <alignment horizontal="distributed" vertical="center"/>
    </xf>
    <xf numFmtId="0" fontId="18" fillId="0" borderId="3" xfId="0" applyFont="1" applyBorder="1" applyAlignment="1">
      <alignment horizontal="distributed" vertical="center"/>
    </xf>
    <xf numFmtId="0" fontId="18" fillId="0" borderId="2" xfId="0" applyFont="1" applyBorder="1" applyAlignment="1">
      <alignment horizontal="distributed" vertical="center"/>
    </xf>
    <xf numFmtId="0" fontId="27" fillId="0" borderId="116" xfId="0" applyFont="1" applyBorder="1" applyAlignment="1">
      <alignment horizontal="distributed" vertical="center"/>
    </xf>
    <xf numFmtId="0" fontId="27" fillId="0" borderId="40" xfId="0" applyFont="1" applyBorder="1" applyAlignment="1">
      <alignment horizontal="distributed" vertical="center"/>
    </xf>
    <xf numFmtId="0" fontId="27" fillId="0" borderId="117" xfId="0" applyFont="1" applyBorder="1" applyAlignment="1">
      <alignment horizontal="distributed" vertical="center"/>
    </xf>
    <xf numFmtId="0" fontId="18" fillId="0" borderId="108" xfId="0" applyFont="1" applyBorder="1" applyAlignment="1">
      <alignment horizontal="distributed" vertical="center"/>
    </xf>
    <xf numFmtId="0" fontId="18" fillId="0" borderId="70" xfId="0" applyFont="1" applyBorder="1" applyAlignment="1">
      <alignment horizontal="distributed" vertical="center"/>
    </xf>
    <xf numFmtId="0" fontId="18" fillId="0" borderId="109" xfId="0" applyFont="1" applyBorder="1" applyAlignment="1">
      <alignment horizontal="distributed" vertical="center"/>
    </xf>
    <xf numFmtId="0" fontId="27" fillId="0" borderId="52" xfId="0" applyFont="1" applyBorder="1" applyAlignment="1">
      <alignment horizontal="distributed" vertical="center"/>
    </xf>
    <xf numFmtId="0" fontId="27" fillId="0" borderId="20" xfId="0" applyFont="1" applyBorder="1" applyAlignment="1">
      <alignment horizontal="distributed" vertical="center"/>
    </xf>
    <xf numFmtId="0" fontId="27" fillId="0" borderId="53" xfId="0" applyFont="1" applyBorder="1" applyAlignment="1">
      <alignment horizontal="distributed" vertical="center"/>
    </xf>
    <xf numFmtId="0" fontId="10" fillId="0" borderId="20" xfId="0" applyFont="1" applyBorder="1" applyAlignment="1">
      <alignment horizontal="distributed" vertical="center"/>
    </xf>
    <xf numFmtId="0" fontId="10" fillId="0" borderId="53" xfId="0" applyFont="1" applyBorder="1" applyAlignment="1">
      <alignment horizontal="distributed" vertical="center"/>
    </xf>
    <xf numFmtId="0" fontId="2" fillId="0" borderId="12"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3" xfId="0" applyFont="1" applyBorder="1" applyAlignment="1">
      <alignment horizontal="distributed" vertical="center" wrapText="1"/>
    </xf>
    <xf numFmtId="0" fontId="2" fillId="0" borderId="14" xfId="0" applyFont="1" applyBorder="1" applyAlignment="1">
      <alignment horizontal="distributed" vertical="center" wrapText="1"/>
    </xf>
    <xf numFmtId="0" fontId="2" fillId="0" borderId="4" xfId="0" applyFont="1" applyBorder="1" applyAlignment="1">
      <alignment horizontal="distributed" vertical="center" wrapText="1"/>
    </xf>
    <xf numFmtId="0" fontId="2" fillId="0" borderId="6" xfId="0" applyFont="1" applyBorder="1" applyAlignment="1">
      <alignment horizontal="distributed" vertical="center" wrapText="1"/>
    </xf>
    <xf numFmtId="0" fontId="2" fillId="0" borderId="25"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0" xfId="0" applyFont="1" applyAlignment="1">
      <alignment horizontal="distributed" vertical="center" wrapText="1"/>
    </xf>
    <xf numFmtId="0" fontId="2" fillId="0" borderId="33" xfId="0" applyFont="1" applyBorder="1" applyAlignment="1">
      <alignment horizontal="distributed" vertical="center" wrapText="1"/>
    </xf>
    <xf numFmtId="0" fontId="2" fillId="0" borderId="5" xfId="0" applyFont="1" applyBorder="1" applyAlignment="1">
      <alignment horizontal="distributed" vertical="center" wrapText="1"/>
    </xf>
    <xf numFmtId="0" fontId="2" fillId="0" borderId="4" xfId="0" applyFont="1" applyBorder="1" applyAlignment="1">
      <alignment horizontal="distributed" vertical="center"/>
    </xf>
    <xf numFmtId="0" fontId="2" fillId="0" borderId="6" xfId="0" applyFont="1" applyBorder="1" applyAlignment="1">
      <alignment horizontal="distributed" vertical="center"/>
    </xf>
    <xf numFmtId="0" fontId="2" fillId="0" borderId="22" xfId="0" applyFont="1" applyBorder="1" applyAlignment="1">
      <alignment horizontal="distributed" vertical="center"/>
    </xf>
    <xf numFmtId="0" fontId="2" fillId="0" borderId="20" xfId="0" applyFont="1" applyBorder="1" applyAlignment="1">
      <alignment horizontal="distributed" vertical="center"/>
    </xf>
    <xf numFmtId="0" fontId="2" fillId="0" borderId="53" xfId="0" applyFont="1" applyBorder="1" applyAlignment="1">
      <alignment horizontal="distributed" vertical="center"/>
    </xf>
    <xf numFmtId="0" fontId="2" fillId="0" borderId="1" xfId="0" applyFont="1" applyBorder="1" applyAlignment="1">
      <alignment horizontal="distributed" vertical="center"/>
    </xf>
    <xf numFmtId="0" fontId="2" fillId="0" borderId="52" xfId="0" applyFont="1" applyBorder="1" applyAlignment="1">
      <alignment horizontal="distributed" vertical="center" wrapText="1"/>
    </xf>
    <xf numFmtId="0" fontId="2" fillId="0" borderId="53" xfId="0" applyFont="1" applyBorder="1" applyAlignment="1">
      <alignment horizontal="distributed" vertical="center" wrapText="1"/>
    </xf>
    <xf numFmtId="0" fontId="2" fillId="0" borderId="23" xfId="0" applyFont="1" applyBorder="1" applyAlignment="1">
      <alignment horizontal="distributed" vertical="center"/>
    </xf>
    <xf numFmtId="0" fontId="0" fillId="0" borderId="16" xfId="0" applyBorder="1">
      <alignment vertical="center"/>
    </xf>
    <xf numFmtId="0" fontId="0" fillId="0" borderId="73" xfId="0" applyBorder="1">
      <alignment vertical="center"/>
    </xf>
    <xf numFmtId="0" fontId="6" fillId="0" borderId="20" xfId="0" applyFont="1" applyBorder="1" applyAlignment="1">
      <alignment horizontal="center" vertical="center"/>
    </xf>
    <xf numFmtId="0" fontId="6" fillId="5" borderId="11" xfId="0" applyFont="1" applyFill="1" applyBorder="1" applyAlignment="1">
      <alignment horizontal="center" vertical="center"/>
    </xf>
    <xf numFmtId="0" fontId="6" fillId="5" borderId="5" xfId="0" applyFont="1" applyFill="1" applyBorder="1" applyAlignment="1">
      <alignment horizontal="center" vertical="center"/>
    </xf>
    <xf numFmtId="0" fontId="2" fillId="0" borderId="16" xfId="0" applyFont="1" applyBorder="1" applyAlignment="1">
      <alignment horizontal="distributed" vertical="center"/>
    </xf>
    <xf numFmtId="0" fontId="2" fillId="0" borderId="73" xfId="0" applyFont="1" applyBorder="1" applyAlignment="1">
      <alignment horizontal="distributed" vertical="center"/>
    </xf>
    <xf numFmtId="0" fontId="2" fillId="0" borderId="33" xfId="0" applyFont="1" applyBorder="1" applyAlignment="1">
      <alignment horizontal="distributed" vertical="center"/>
    </xf>
    <xf numFmtId="0" fontId="2" fillId="0" borderId="5" xfId="0" applyFont="1" applyBorder="1" applyAlignment="1">
      <alignment horizontal="distributed" vertical="center"/>
    </xf>
    <xf numFmtId="0" fontId="2" fillId="5" borderId="11" xfId="0" applyFont="1" applyFill="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69" xfId="0" applyFont="1" applyBorder="1" applyAlignment="1">
      <alignment horizontal="distributed" vertical="center"/>
    </xf>
    <xf numFmtId="0" fontId="2" fillId="0" borderId="109" xfId="0" applyFont="1" applyBorder="1" applyAlignment="1">
      <alignment horizontal="distributed" vertical="center"/>
    </xf>
    <xf numFmtId="0" fontId="2" fillId="0" borderId="56" xfId="0" applyFont="1" applyBorder="1" applyAlignment="1">
      <alignment horizontal="distributed" vertical="center" wrapText="1"/>
    </xf>
    <xf numFmtId="0" fontId="2" fillId="0" borderId="73" xfId="0" applyFont="1" applyBorder="1" applyAlignment="1">
      <alignment horizontal="distributed" vertical="center" wrapText="1"/>
    </xf>
    <xf numFmtId="0" fontId="2" fillId="0" borderId="44" xfId="0" applyFont="1" applyBorder="1" applyAlignment="1">
      <alignment horizontal="center" vertical="center"/>
    </xf>
    <xf numFmtId="49" fontId="2" fillId="0" borderId="25"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14" xfId="0" applyNumberFormat="1" applyFont="1" applyBorder="1" applyAlignment="1">
      <alignment horizontal="center" vertical="center"/>
    </xf>
    <xf numFmtId="49" fontId="2" fillId="0" borderId="22"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53" xfId="0" applyNumberFormat="1"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45" xfId="0" applyFont="1" applyBorder="1" applyAlignment="1">
      <alignment horizontal="center" vertical="center"/>
    </xf>
    <xf numFmtId="0" fontId="2" fillId="0" borderId="18" xfId="0" applyFont="1" applyBorder="1" applyAlignment="1">
      <alignment horizontal="center" vertical="center"/>
    </xf>
    <xf numFmtId="0" fontId="2" fillId="0" borderId="43" xfId="0" applyFont="1" applyBorder="1" applyAlignment="1">
      <alignment horizontal="center" vertical="center"/>
    </xf>
    <xf numFmtId="49" fontId="2" fillId="0" borderId="33"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2" fillId="0" borderId="52"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53" xfId="0" applyFont="1" applyBorder="1" applyAlignment="1">
      <alignment horizontal="center" vertical="center"/>
    </xf>
    <xf numFmtId="0" fontId="2" fillId="0" borderId="74" xfId="0" applyFont="1" applyBorder="1" applyAlignment="1">
      <alignment horizontal="center" vertical="center"/>
    </xf>
    <xf numFmtId="0" fontId="2" fillId="0" borderId="0" xfId="0" applyFont="1" applyAlignment="1">
      <alignment horizontal="right" textRotation="180"/>
    </xf>
    <xf numFmtId="0" fontId="2" fillId="5" borderId="0" xfId="0" applyFont="1" applyFill="1" applyAlignment="1">
      <alignment horizontal="center" vertical="top" textRotation="255"/>
    </xf>
    <xf numFmtId="0" fontId="6" fillId="0" borderId="0" xfId="0" applyFont="1" applyAlignment="1">
      <alignment horizontal="center" vertical="center" textRotation="255"/>
    </xf>
    <xf numFmtId="0" fontId="2" fillId="0" borderId="0" xfId="0" applyFont="1" applyAlignment="1">
      <alignment horizontal="center" vertical="top" textRotation="255"/>
    </xf>
    <xf numFmtId="0" fontId="2" fillId="5" borderId="0" xfId="0" applyFont="1" applyFill="1" applyAlignment="1">
      <alignment horizontal="center" vertical="distributed" textRotation="255"/>
    </xf>
    <xf numFmtId="58" fontId="2" fillId="0" borderId="0" xfId="0" applyNumberFormat="1" applyFont="1" applyAlignment="1">
      <alignment horizontal="center" textRotation="255"/>
    </xf>
    <xf numFmtId="0" fontId="2" fillId="0" borderId="0" xfId="0" applyFont="1" applyAlignment="1">
      <alignment horizontal="center" vertical="center" textRotation="255"/>
    </xf>
    <xf numFmtId="0" fontId="6" fillId="0" borderId="114" xfId="0" applyFont="1" applyBorder="1" applyAlignment="1">
      <alignment horizontal="center" vertical="top" textRotation="255"/>
    </xf>
    <xf numFmtId="0" fontId="2" fillId="0" borderId="16" xfId="0" applyFont="1" applyBorder="1" applyAlignment="1">
      <alignment horizontal="center" vertical="top" textRotation="255"/>
    </xf>
    <xf numFmtId="0" fontId="2" fillId="0" borderId="5" xfId="0" applyFont="1" applyBorder="1" applyAlignment="1">
      <alignment horizontal="center" vertical="top" textRotation="255"/>
    </xf>
    <xf numFmtId="0" fontId="6" fillId="0" borderId="111" xfId="0" applyFont="1" applyBorder="1" applyAlignment="1">
      <alignment horizontal="center" vertical="top" textRotation="255"/>
    </xf>
    <xf numFmtId="0" fontId="6" fillId="0" borderId="8" xfId="0" applyFont="1" applyBorder="1" applyAlignment="1">
      <alignment horizontal="center" vertical="top" textRotation="255"/>
    </xf>
    <xf numFmtId="0" fontId="6" fillId="0" borderId="0" xfId="0" applyFont="1" applyAlignment="1">
      <alignment horizontal="center" vertical="top" textRotation="255"/>
    </xf>
    <xf numFmtId="0" fontId="0" fillId="0" borderId="0" xfId="0" applyAlignment="1">
      <alignment horizontal="center" vertical="top" textRotation="255"/>
    </xf>
    <xf numFmtId="0" fontId="0" fillId="5" borderId="0" xfId="0" applyFill="1" applyAlignment="1">
      <alignment horizontal="center" vertical="center" textRotation="255"/>
    </xf>
    <xf numFmtId="0" fontId="0" fillId="0" borderId="0" xfId="0" applyAlignment="1">
      <alignment horizontal="center" vertical="distributed" textRotation="255"/>
    </xf>
    <xf numFmtId="0" fontId="0" fillId="0" borderId="0" xfId="0" applyAlignment="1">
      <alignment horizontal="center" vertical="top" textRotation="255" shrinkToFit="1"/>
    </xf>
    <xf numFmtId="0" fontId="6" fillId="5" borderId="0" xfId="0" applyFont="1" applyFill="1" applyAlignment="1">
      <alignment horizontal="center" vertical="center" textRotation="255"/>
    </xf>
    <xf numFmtId="0" fontId="6" fillId="0" borderId="0" xfId="0" applyFont="1" applyAlignment="1">
      <alignment horizontal="center" vertical="top" textRotation="255" shrinkToFit="1"/>
    </xf>
    <xf numFmtId="0" fontId="6" fillId="5" borderId="0" xfId="0" applyFont="1" applyFill="1" applyAlignment="1">
      <alignment horizontal="center" vertical="top" textRotation="255"/>
    </xf>
    <xf numFmtId="0" fontId="2" fillId="5" borderId="0" xfId="0" applyFont="1" applyFill="1" applyAlignment="1">
      <alignment horizontal="center" vertical="center" textRotation="255"/>
    </xf>
    <xf numFmtId="0" fontId="2" fillId="0" borderId="0" xfId="0" applyFont="1" applyAlignment="1">
      <alignment horizontal="center" vertical="distributed" textRotation="255"/>
    </xf>
    <xf numFmtId="0" fontId="2" fillId="0" borderId="12" xfId="0" applyFont="1" applyBorder="1" applyAlignment="1">
      <alignment horizontal="center" vertical="top" textRotation="255"/>
    </xf>
    <xf numFmtId="0" fontId="2" fillId="0" borderId="10" xfId="0" applyFont="1" applyBorder="1" applyAlignment="1">
      <alignment horizontal="center" vertical="top" textRotation="255"/>
    </xf>
    <xf numFmtId="0" fontId="2" fillId="0" borderId="13" xfId="0" applyFont="1" applyBorder="1" applyAlignment="1">
      <alignment horizontal="center" vertical="top" textRotation="255"/>
    </xf>
    <xf numFmtId="0" fontId="2" fillId="0" borderId="14" xfId="0" applyFont="1" applyBorder="1" applyAlignment="1">
      <alignment horizontal="center" vertical="top" textRotation="255"/>
    </xf>
    <xf numFmtId="0" fontId="2" fillId="0" borderId="4" xfId="0" applyFont="1" applyBorder="1" applyAlignment="1">
      <alignment horizontal="center" vertical="top" textRotation="255"/>
    </xf>
    <xf numFmtId="0" fontId="2" fillId="0" borderId="6" xfId="0" applyFont="1" applyBorder="1" applyAlignment="1">
      <alignment horizontal="center" vertical="top" textRotation="255"/>
    </xf>
    <xf numFmtId="0" fontId="2" fillId="0" borderId="12" xfId="0" applyFont="1" applyBorder="1" applyAlignment="1">
      <alignment horizontal="center" vertical="distributed" textRotation="255" shrinkToFit="1"/>
    </xf>
    <xf numFmtId="0" fontId="2" fillId="0" borderId="11" xfId="0" applyFont="1" applyBorder="1" applyAlignment="1">
      <alignment horizontal="center" vertical="distributed" textRotation="255" shrinkToFit="1"/>
    </xf>
    <xf numFmtId="0" fontId="2" fillId="0" borderId="10" xfId="0" applyFont="1" applyBorder="1" applyAlignment="1">
      <alignment horizontal="center" vertical="distributed" textRotation="255" shrinkToFit="1"/>
    </xf>
    <xf numFmtId="0" fontId="2" fillId="0" borderId="13" xfId="0" applyFont="1" applyBorder="1" applyAlignment="1">
      <alignment horizontal="center" vertical="distributed" textRotation="255" shrinkToFit="1"/>
    </xf>
    <xf numFmtId="0" fontId="2" fillId="0" borderId="0" xfId="0" applyFont="1" applyAlignment="1">
      <alignment horizontal="center" vertical="distributed" textRotation="255" shrinkToFit="1"/>
    </xf>
    <xf numFmtId="0" fontId="2" fillId="0" borderId="14" xfId="0" applyFont="1" applyBorder="1" applyAlignment="1">
      <alignment horizontal="center" vertical="distributed" textRotation="255" shrinkToFit="1"/>
    </xf>
    <xf numFmtId="0" fontId="2" fillId="0" borderId="4" xfId="0" applyFont="1" applyBorder="1" applyAlignment="1">
      <alignment horizontal="center" vertical="distributed" textRotation="255" shrinkToFit="1"/>
    </xf>
    <xf numFmtId="0" fontId="2" fillId="0" borderId="5" xfId="0" applyFont="1" applyBorder="1" applyAlignment="1">
      <alignment horizontal="center" vertical="distributed" textRotation="255" shrinkToFit="1"/>
    </xf>
    <xf numFmtId="0" fontId="2" fillId="0" borderId="6" xfId="0" applyFont="1" applyBorder="1" applyAlignment="1">
      <alignment horizontal="center" vertical="distributed" textRotation="255" shrinkToFit="1"/>
    </xf>
    <xf numFmtId="0" fontId="2" fillId="0" borderId="12" xfId="0" applyFont="1" applyBorder="1" applyAlignment="1">
      <alignment horizontal="center" vertical="distributed" textRotation="255"/>
    </xf>
    <xf numFmtId="0" fontId="2" fillId="0" borderId="10" xfId="0" applyFont="1" applyBorder="1" applyAlignment="1">
      <alignment horizontal="center" vertical="distributed" textRotation="255"/>
    </xf>
    <xf numFmtId="0" fontId="2" fillId="0" borderId="13" xfId="0" applyFont="1" applyBorder="1" applyAlignment="1">
      <alignment horizontal="center" vertical="distributed" textRotation="255"/>
    </xf>
    <xf numFmtId="0" fontId="2" fillId="0" borderId="14" xfId="0" applyFont="1" applyBorder="1" applyAlignment="1">
      <alignment horizontal="center" vertical="distributed" textRotation="255"/>
    </xf>
    <xf numFmtId="0" fontId="2" fillId="0" borderId="4" xfId="0" applyFont="1" applyBorder="1" applyAlignment="1">
      <alignment horizontal="center" vertical="distributed" textRotation="255"/>
    </xf>
    <xf numFmtId="0" fontId="2" fillId="0" borderId="6" xfId="0" applyFont="1" applyBorder="1" applyAlignment="1">
      <alignment horizontal="center" vertical="distributed" textRotation="255"/>
    </xf>
    <xf numFmtId="58" fontId="35" fillId="0" borderId="0" xfId="0" applyNumberFormat="1" applyFont="1" applyAlignment="1">
      <alignment horizontal="right" vertical="center"/>
    </xf>
    <xf numFmtId="0" fontId="35" fillId="0" borderId="0" xfId="0" applyFont="1" applyAlignment="1">
      <alignment horizontal="right" vertical="center"/>
    </xf>
    <xf numFmtId="176" fontId="27" fillId="0" borderId="0" xfId="0" applyNumberFormat="1" applyFont="1" applyAlignment="1">
      <alignment horizontal="center" vertical="center" shrinkToFit="1"/>
    </xf>
    <xf numFmtId="176" fontId="27" fillId="0" borderId="0" xfId="0" applyNumberFormat="1" applyFont="1" applyAlignment="1">
      <alignment horizontal="distributed" vertical="center"/>
    </xf>
    <xf numFmtId="0" fontId="22" fillId="5" borderId="0" xfId="0" applyFont="1" applyFill="1" applyAlignment="1">
      <alignment horizontal="left" vertical="center"/>
    </xf>
    <xf numFmtId="0" fontId="22" fillId="5" borderId="0" xfId="0" applyFont="1" applyFill="1" applyAlignment="1">
      <alignment horizontal="center" vertical="center"/>
    </xf>
    <xf numFmtId="0" fontId="2" fillId="5" borderId="0" xfId="0" applyFont="1" applyFill="1" applyAlignment="1">
      <alignment horizontal="center" vertical="center"/>
    </xf>
    <xf numFmtId="0" fontId="2" fillId="0" borderId="116" xfId="0" applyFont="1" applyBorder="1" applyAlignment="1">
      <alignment horizontal="center" vertical="center"/>
    </xf>
    <xf numFmtId="0" fontId="2" fillId="0" borderId="40" xfId="0" applyFont="1" applyBorder="1" applyAlignment="1">
      <alignment horizontal="center" vertical="center"/>
    </xf>
    <xf numFmtId="0" fontId="2" fillId="0" borderId="117" xfId="0" applyFont="1" applyBorder="1" applyAlignment="1">
      <alignment horizontal="center" vertical="center"/>
    </xf>
    <xf numFmtId="0" fontId="2" fillId="0" borderId="47" xfId="0" applyFont="1" applyBorder="1" applyAlignment="1">
      <alignment horizontal="center" vertical="center"/>
    </xf>
    <xf numFmtId="0" fontId="2" fillId="0" borderId="41" xfId="0" applyFont="1" applyBorder="1" applyAlignment="1">
      <alignment horizontal="center" vertical="center"/>
    </xf>
    <xf numFmtId="49" fontId="2" fillId="5" borderId="19" xfId="0" applyNumberFormat="1" applyFont="1" applyFill="1" applyBorder="1" applyAlignment="1">
      <alignment horizontal="center" vertical="center"/>
    </xf>
    <xf numFmtId="49" fontId="2" fillId="5" borderId="0" xfId="0" applyNumberFormat="1" applyFont="1" applyFill="1" applyAlignment="1">
      <alignment horizontal="center" vertical="center"/>
    </xf>
    <xf numFmtId="0" fontId="8" fillId="5" borderId="56" xfId="0" applyFont="1" applyFill="1" applyBorder="1" applyAlignment="1">
      <alignment horizontal="left" vertical="center" wrapText="1"/>
    </xf>
    <xf numFmtId="0" fontId="8" fillId="5" borderId="16" xfId="0" applyFont="1" applyFill="1" applyBorder="1" applyAlignment="1">
      <alignment horizontal="left" vertical="center" wrapText="1"/>
    </xf>
    <xf numFmtId="0" fontId="8" fillId="5" borderId="73" xfId="0" applyFont="1" applyFill="1" applyBorder="1" applyAlignment="1">
      <alignment horizontal="left" vertical="center" wrapText="1"/>
    </xf>
    <xf numFmtId="0" fontId="8" fillId="5" borderId="13"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4"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6" xfId="0" applyFont="1" applyFill="1" applyBorder="1" applyAlignment="1">
      <alignment horizontal="left" vertical="center" wrapText="1"/>
    </xf>
    <xf numFmtId="0" fontId="0" fillId="0" borderId="16" xfId="0" applyBorder="1" applyAlignment="1">
      <alignment horizontal="distributed" vertical="center" wrapText="1"/>
    </xf>
    <xf numFmtId="0" fontId="0" fillId="5" borderId="117" xfId="0" applyFill="1" applyBorder="1" applyAlignment="1">
      <alignment horizontal="center" vertical="center"/>
    </xf>
    <xf numFmtId="3" fontId="0" fillId="5" borderId="47" xfId="0" applyNumberFormat="1" applyFill="1" applyBorder="1">
      <alignment vertical="center"/>
    </xf>
    <xf numFmtId="3" fontId="0" fillId="5" borderId="117" xfId="0" applyNumberFormat="1" applyFill="1" applyBorder="1">
      <alignment vertical="center"/>
    </xf>
    <xf numFmtId="3" fontId="0" fillId="5" borderId="1" xfId="0" applyNumberFormat="1" applyFill="1" applyBorder="1">
      <alignment vertical="center"/>
    </xf>
    <xf numFmtId="3" fontId="0" fillId="5" borderId="2" xfId="0" applyNumberFormat="1" applyFill="1" applyBorder="1">
      <alignment vertical="center"/>
    </xf>
    <xf numFmtId="0" fontId="7" fillId="0" borderId="0" xfId="0" applyFont="1" applyAlignment="1">
      <alignment horizontal="center" vertical="center"/>
    </xf>
    <xf numFmtId="0" fontId="0" fillId="0" borderId="110" xfId="0" applyBorder="1" applyAlignment="1">
      <alignment horizontal="left" vertical="center" wrapText="1"/>
    </xf>
    <xf numFmtId="0" fontId="0" fillId="0" borderId="7" xfId="0" applyBorder="1" applyAlignment="1">
      <alignment horizontal="left" vertical="center" wrapText="1"/>
    </xf>
    <xf numFmtId="0" fontId="0" fillId="0" borderId="118" xfId="0" applyBorder="1" applyAlignment="1">
      <alignment horizontal="left" vertical="center" wrapText="1"/>
    </xf>
    <xf numFmtId="0" fontId="0" fillId="0" borderId="7" xfId="0" applyBorder="1" applyAlignment="1">
      <alignment horizontal="distributed" vertical="center" wrapText="1"/>
    </xf>
    <xf numFmtId="0" fontId="0" fillId="0" borderId="118" xfId="0" applyBorder="1" applyAlignment="1">
      <alignment horizontal="distributed" vertical="center" wrapText="1"/>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right" vertical="top"/>
    </xf>
    <xf numFmtId="0" fontId="0" fillId="0" borderId="123" xfId="0" applyBorder="1" applyAlignment="1">
      <alignment horizontal="right" vertical="top"/>
    </xf>
    <xf numFmtId="0" fontId="0" fillId="0" borderId="124" xfId="0" applyBorder="1" applyAlignment="1">
      <alignment horizontal="right" vertical="top"/>
    </xf>
    <xf numFmtId="0" fontId="0" fillId="0" borderId="125" xfId="0" applyBorder="1" applyAlignment="1">
      <alignment horizontal="right" vertical="top"/>
    </xf>
    <xf numFmtId="0" fontId="0" fillId="0" borderId="126" xfId="0" applyBorder="1" applyAlignment="1">
      <alignment horizontal="right" vertical="top"/>
    </xf>
    <xf numFmtId="0" fontId="0" fillId="0" borderId="127" xfId="0" applyBorder="1" applyAlignment="1">
      <alignment horizontal="right" vertical="top"/>
    </xf>
    <xf numFmtId="0" fontId="0" fillId="0" borderId="128" xfId="0" applyBorder="1" applyAlignment="1">
      <alignment horizontal="right" vertical="top"/>
    </xf>
    <xf numFmtId="0" fontId="0" fillId="0" borderId="129" xfId="0" applyBorder="1" applyAlignment="1">
      <alignment horizontal="right" vertical="top"/>
    </xf>
    <xf numFmtId="0" fontId="0" fillId="0" borderId="130" xfId="0" applyBorder="1" applyAlignment="1">
      <alignment horizontal="right" vertical="top"/>
    </xf>
    <xf numFmtId="0" fontId="0" fillId="0" borderId="110" xfId="0" applyBorder="1" applyAlignment="1">
      <alignment horizontal="center" vertical="center"/>
    </xf>
    <xf numFmtId="0" fontId="0" fillId="0" borderId="7" xfId="0" applyBorder="1" applyAlignment="1">
      <alignment horizontal="center" vertical="center"/>
    </xf>
    <xf numFmtId="0" fontId="0" fillId="0" borderId="118" xfId="0" applyBorder="1" applyAlignment="1">
      <alignment horizontal="center" vertical="center"/>
    </xf>
    <xf numFmtId="49" fontId="0" fillId="0" borderId="7" xfId="0" applyNumberFormat="1" applyBorder="1" applyAlignment="1">
      <alignment horizontal="distributed" vertical="center" wrapText="1"/>
    </xf>
    <xf numFmtId="49" fontId="0" fillId="0" borderId="118" xfId="0" applyNumberFormat="1" applyBorder="1" applyAlignment="1">
      <alignment horizontal="distributed" vertical="center" wrapText="1"/>
    </xf>
    <xf numFmtId="49" fontId="0" fillId="0" borderId="110" xfId="0" applyNumberFormat="1" applyBorder="1" applyAlignment="1">
      <alignment horizontal="center" vertical="center"/>
    </xf>
    <xf numFmtId="0" fontId="8" fillId="5" borderId="12"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52" xfId="0" applyFont="1" applyFill="1" applyBorder="1" applyAlignment="1">
      <alignment horizontal="left" vertical="center" wrapText="1"/>
    </xf>
    <xf numFmtId="0" fontId="8" fillId="5" borderId="20" xfId="0" applyFont="1" applyFill="1" applyBorder="1" applyAlignment="1">
      <alignment horizontal="left" vertical="center" wrapText="1"/>
    </xf>
    <xf numFmtId="0" fontId="8" fillId="5" borderId="53" xfId="0" applyFont="1" applyFill="1" applyBorder="1" applyAlignment="1">
      <alignment horizontal="left" vertical="center" wrapText="1"/>
    </xf>
    <xf numFmtId="0" fontId="0" fillId="5" borderId="69" xfId="0" applyFill="1" applyBorder="1" applyAlignment="1">
      <alignment horizontal="center" vertical="center"/>
    </xf>
    <xf numFmtId="0" fontId="0" fillId="5" borderId="109" xfId="0" applyFill="1" applyBorder="1" applyAlignment="1">
      <alignment horizontal="center" vertical="center"/>
    </xf>
    <xf numFmtId="3" fontId="0" fillId="5" borderId="69" xfId="0" applyNumberFormat="1" applyFill="1" applyBorder="1">
      <alignment vertical="center"/>
    </xf>
    <xf numFmtId="3" fontId="0" fillId="5" borderId="109" xfId="0" applyNumberFormat="1" applyFill="1" applyBorder="1">
      <alignment vertical="center"/>
    </xf>
    <xf numFmtId="0" fontId="5" fillId="0" borderId="0" xfId="0" applyFont="1" applyAlignment="1">
      <alignment horizontal="center" vertical="center"/>
    </xf>
    <xf numFmtId="0" fontId="0" fillId="0" borderId="108" xfId="0" applyBorder="1" applyAlignment="1">
      <alignment horizontal="center" vertical="center"/>
    </xf>
    <xf numFmtId="0" fontId="0" fillId="0" borderId="70" xfId="0" applyBorder="1" applyAlignment="1">
      <alignment horizontal="center" vertical="center"/>
    </xf>
    <xf numFmtId="0" fontId="0" fillId="0" borderId="109" xfId="0" applyBorder="1" applyAlignment="1">
      <alignment horizontal="center"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0" borderId="71" xfId="0" applyBorder="1" applyAlignment="1">
      <alignment horizontal="left" vertical="center"/>
    </xf>
    <xf numFmtId="0" fontId="0" fillId="5" borderId="74" xfId="0" applyFill="1" applyBorder="1">
      <alignment vertical="center"/>
    </xf>
    <xf numFmtId="0" fontId="0" fillId="5" borderId="3" xfId="0" applyFill="1" applyBorder="1">
      <alignment vertical="center"/>
    </xf>
    <xf numFmtId="0" fontId="0" fillId="5" borderId="2" xfId="0" applyFill="1" applyBorder="1">
      <alignment vertical="center"/>
    </xf>
    <xf numFmtId="3" fontId="0" fillId="5" borderId="3" xfId="0" applyNumberFormat="1" applyFill="1" applyBorder="1">
      <alignment vertical="center"/>
    </xf>
    <xf numFmtId="3" fontId="0" fillId="5" borderId="1" xfId="0" applyNumberFormat="1" applyFill="1" applyBorder="1" applyAlignment="1">
      <alignment horizontal="center" vertical="center"/>
    </xf>
    <xf numFmtId="3" fontId="0" fillId="5" borderId="3" xfId="0" applyNumberFormat="1" applyFill="1" applyBorder="1" applyAlignment="1">
      <alignment horizontal="center" vertical="center"/>
    </xf>
    <xf numFmtId="0" fontId="0" fillId="0" borderId="131" xfId="0" applyBorder="1" applyAlignment="1">
      <alignment horizontal="center" vertical="center"/>
    </xf>
    <xf numFmtId="0" fontId="0" fillId="0" borderId="44" xfId="0" applyBorder="1" applyAlignment="1">
      <alignment horizontal="center" vertical="center"/>
    </xf>
    <xf numFmtId="0" fontId="8" fillId="5" borderId="43" xfId="0" applyFont="1" applyFill="1" applyBorder="1" applyAlignment="1">
      <alignment horizontal="left" vertical="center" wrapText="1"/>
    </xf>
    <xf numFmtId="0" fontId="0" fillId="0" borderId="23" xfId="0" applyBorder="1" applyAlignment="1">
      <alignment horizontal="center" vertical="center" wrapText="1"/>
    </xf>
    <xf numFmtId="0" fontId="0" fillId="0" borderId="16" xfId="0" applyBorder="1" applyAlignment="1">
      <alignment horizontal="center" vertical="center" wrapText="1"/>
    </xf>
    <xf numFmtId="0" fontId="0" fillId="0" borderId="73" xfId="0" applyBorder="1" applyAlignment="1">
      <alignment horizontal="center" vertical="center" wrapText="1"/>
    </xf>
    <xf numFmtId="0" fontId="0" fillId="0" borderId="19" xfId="0" applyBorder="1" applyAlignment="1">
      <alignment horizontal="center" vertical="center" wrapText="1"/>
    </xf>
    <xf numFmtId="0" fontId="0" fillId="0" borderId="33" xfId="0" applyBorder="1" applyAlignment="1">
      <alignment horizontal="center" vertical="center" wrapText="1"/>
    </xf>
    <xf numFmtId="0" fontId="0" fillId="0" borderId="25"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19"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33"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8" fillId="5" borderId="45" xfId="0" applyFont="1" applyFill="1" applyBorder="1" applyAlignment="1">
      <alignment horizontal="left" vertical="center" wrapText="1"/>
    </xf>
    <xf numFmtId="0" fontId="8" fillId="5" borderId="18" xfId="0" applyFont="1" applyFill="1" applyBorder="1" applyAlignment="1">
      <alignment horizontal="left" vertical="center" wrapText="1"/>
    </xf>
    <xf numFmtId="0" fontId="22" fillId="2" borderId="0" xfId="0" applyFont="1" applyFill="1" applyAlignment="1">
      <alignment horizontal="center" vertical="center" wrapText="1"/>
    </xf>
    <xf numFmtId="49" fontId="22" fillId="2" borderId="0" xfId="0" applyNumberFormat="1" applyFont="1" applyFill="1" applyAlignment="1">
      <alignment horizontal="center" vertical="center"/>
    </xf>
    <xf numFmtId="182" fontId="23" fillId="0" borderId="0" xfId="0" applyNumberFormat="1" applyFont="1" applyAlignment="1">
      <alignment horizontal="right" vertical="center"/>
    </xf>
    <xf numFmtId="0" fontId="30" fillId="0" borderId="108" xfId="0" applyFont="1" applyBorder="1" applyAlignment="1">
      <alignment horizontal="center" vertical="center"/>
    </xf>
    <xf numFmtId="0" fontId="30" fillId="0" borderId="109" xfId="0" applyFont="1" applyBorder="1" applyAlignment="1">
      <alignment horizontal="center" vertical="center"/>
    </xf>
    <xf numFmtId="3" fontId="32" fillId="0" borderId="132" xfId="0" applyNumberFormat="1" applyFont="1" applyBorder="1" applyAlignment="1">
      <alignment horizontal="center" vertical="center"/>
    </xf>
    <xf numFmtId="3" fontId="32" fillId="0" borderId="133" xfId="0" applyNumberFormat="1" applyFont="1" applyBorder="1" applyAlignment="1">
      <alignment horizontal="center" vertical="center"/>
    </xf>
    <xf numFmtId="3" fontId="32" fillId="0" borderId="4" xfId="0" applyNumberFormat="1" applyFont="1" applyBorder="1">
      <alignment vertical="center"/>
    </xf>
    <xf numFmtId="3" fontId="32" fillId="0" borderId="6" xfId="0" applyNumberFormat="1" applyFont="1" applyBorder="1">
      <alignment vertical="center"/>
    </xf>
    <xf numFmtId="0" fontId="22" fillId="0" borderId="116" xfId="0" applyFont="1" applyBorder="1" applyAlignment="1">
      <alignment horizontal="distributed" vertical="center"/>
    </xf>
    <xf numFmtId="0" fontId="22" fillId="0" borderId="40" xfId="0" applyFont="1" applyBorder="1" applyAlignment="1">
      <alignment horizontal="distributed" vertical="center"/>
    </xf>
    <xf numFmtId="0" fontId="22" fillId="0" borderId="117" xfId="0" applyFont="1" applyBorder="1" applyAlignment="1">
      <alignment horizontal="distributed" vertical="center"/>
    </xf>
    <xf numFmtId="0" fontId="22" fillId="2" borderId="47" xfId="0" applyFont="1" applyFill="1" applyBorder="1">
      <alignment vertical="center"/>
    </xf>
    <xf numFmtId="0" fontId="22" fillId="2" borderId="40" xfId="0" applyFont="1" applyFill="1" applyBorder="1">
      <alignment vertical="center"/>
    </xf>
    <xf numFmtId="0" fontId="22" fillId="2" borderId="117" xfId="0" applyFont="1" applyFill="1" applyBorder="1">
      <alignment vertical="center"/>
    </xf>
    <xf numFmtId="0" fontId="22" fillId="0" borderId="74" xfId="0" applyFont="1" applyBorder="1" applyAlignment="1">
      <alignment horizontal="distributed" vertical="center"/>
    </xf>
    <xf numFmtId="0" fontId="22" fillId="2" borderId="1" xfId="0" applyFont="1" applyFill="1" applyBorder="1">
      <alignment vertical="center"/>
    </xf>
    <xf numFmtId="0" fontId="22" fillId="2" borderId="3" xfId="0" applyFont="1" applyFill="1" applyBorder="1">
      <alignment vertical="center"/>
    </xf>
    <xf numFmtId="0" fontId="22" fillId="2" borderId="2" xfId="0" applyFont="1" applyFill="1" applyBorder="1">
      <alignment vertical="center"/>
    </xf>
    <xf numFmtId="49" fontId="22" fillId="5" borderId="1" xfId="0" applyNumberFormat="1" applyFont="1" applyFill="1" applyBorder="1" applyAlignment="1">
      <alignment horizontal="left" vertical="center"/>
    </xf>
    <xf numFmtId="49" fontId="22" fillId="5" borderId="3" xfId="0" applyNumberFormat="1" applyFont="1" applyFill="1" applyBorder="1" applyAlignment="1">
      <alignment horizontal="left" vertical="center"/>
    </xf>
    <xf numFmtId="49" fontId="22" fillId="5" borderId="44" xfId="0" applyNumberFormat="1" applyFont="1" applyFill="1" applyBorder="1" applyAlignment="1">
      <alignment horizontal="left" vertical="center"/>
    </xf>
    <xf numFmtId="0" fontId="22" fillId="0" borderId="139" xfId="0" applyFont="1" applyBorder="1" applyAlignment="1">
      <alignment horizontal="distributed" vertical="center"/>
    </xf>
    <xf numFmtId="0" fontId="22" fillId="0" borderId="64" xfId="0" applyFont="1" applyBorder="1" applyAlignment="1">
      <alignment horizontal="distributed" vertical="center"/>
    </xf>
    <xf numFmtId="0" fontId="22" fillId="0" borderId="140" xfId="0" applyFont="1" applyBorder="1" applyAlignment="1">
      <alignment horizontal="distributed" vertical="center"/>
    </xf>
    <xf numFmtId="0" fontId="22" fillId="2" borderId="63" xfId="0" applyFont="1" applyFill="1" applyBorder="1" applyAlignment="1">
      <alignment horizontal="center" vertical="center"/>
    </xf>
    <xf numFmtId="0" fontId="22" fillId="2" borderId="64" xfId="0" applyFont="1" applyFill="1" applyBorder="1" applyAlignment="1">
      <alignment horizontal="center" vertical="center"/>
    </xf>
    <xf numFmtId="0" fontId="22" fillId="2" borderId="66" xfId="0" applyFont="1" applyFill="1" applyBorder="1" applyAlignment="1">
      <alignment horizontal="center" vertical="center"/>
    </xf>
    <xf numFmtId="0" fontId="22" fillId="0" borderId="47" xfId="0" applyFont="1" applyBorder="1" applyAlignment="1">
      <alignment horizontal="distributed" vertical="center"/>
    </xf>
    <xf numFmtId="0" fontId="22" fillId="5" borderId="47" xfId="0" applyFont="1" applyFill="1" applyBorder="1" applyAlignment="1">
      <alignment horizontal="left" vertical="center"/>
    </xf>
    <xf numFmtId="0" fontId="22" fillId="5" borderId="40" xfId="0" applyFont="1" applyFill="1" applyBorder="1" applyAlignment="1">
      <alignment horizontal="left" vertical="center"/>
    </xf>
    <xf numFmtId="0" fontId="22" fillId="5" borderId="41" xfId="0" applyFont="1" applyFill="1" applyBorder="1" applyAlignment="1">
      <alignment horizontal="left" vertical="center"/>
    </xf>
    <xf numFmtId="49" fontId="22" fillId="2" borderId="1" xfId="0" applyNumberFormat="1" applyFont="1" applyFill="1" applyBorder="1">
      <alignment vertical="center"/>
    </xf>
    <xf numFmtId="49" fontId="22" fillId="2" borderId="3" xfId="0" applyNumberFormat="1" applyFont="1" applyFill="1" applyBorder="1">
      <alignment vertical="center"/>
    </xf>
    <xf numFmtId="49" fontId="22" fillId="2" borderId="2" xfId="0" applyNumberFormat="1" applyFont="1" applyFill="1" applyBorder="1">
      <alignment vertical="center"/>
    </xf>
    <xf numFmtId="0" fontId="22" fillId="0" borderId="134" xfId="0" applyFont="1" applyBorder="1" applyAlignment="1">
      <alignment horizontal="distributed" vertical="center"/>
    </xf>
    <xf numFmtId="0" fontId="22" fillId="0" borderId="135" xfId="0" applyFont="1" applyBorder="1" applyAlignment="1">
      <alignment horizontal="distributed" vertical="center"/>
    </xf>
    <xf numFmtId="0" fontId="22" fillId="0" borderId="136" xfId="0" applyFont="1" applyBorder="1" applyAlignment="1">
      <alignment horizontal="distributed" vertical="center"/>
    </xf>
    <xf numFmtId="0" fontId="22" fillId="2" borderId="137" xfId="0" applyFont="1" applyFill="1" applyBorder="1">
      <alignment vertical="center"/>
    </xf>
    <xf numFmtId="0" fontId="22" fillId="2" borderId="135" xfId="0" applyFont="1" applyFill="1" applyBorder="1">
      <alignment vertical="center"/>
    </xf>
    <xf numFmtId="0" fontId="22" fillId="2" borderId="138" xfId="0" applyFont="1" applyFill="1" applyBorder="1">
      <alignment vertical="center"/>
    </xf>
    <xf numFmtId="0" fontId="27" fillId="0" borderId="110" xfId="0" applyFont="1" applyBorder="1" applyAlignment="1">
      <alignment horizontal="center" vertical="center"/>
    </xf>
    <xf numFmtId="0" fontId="30" fillId="0" borderId="112" xfId="0" applyFont="1" applyBorder="1" applyAlignment="1">
      <alignment horizontal="center" vertical="center" wrapText="1"/>
    </xf>
    <xf numFmtId="0" fontId="30" fillId="0" borderId="1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4" xfId="0" applyFont="1" applyBorder="1" applyAlignment="1">
      <alignment horizontal="center" vertical="center"/>
    </xf>
    <xf numFmtId="0" fontId="27" fillId="0" borderId="6" xfId="0" applyFont="1" applyBorder="1" applyAlignment="1">
      <alignment horizontal="center" vertical="center"/>
    </xf>
    <xf numFmtId="49" fontId="27" fillId="0" borderId="4" xfId="0" applyNumberFormat="1" applyFont="1" applyBorder="1" applyAlignment="1">
      <alignment horizontal="center" vertical="center"/>
    </xf>
    <xf numFmtId="49" fontId="27" fillId="0" borderId="6" xfId="0" applyNumberFormat="1" applyFont="1" applyBorder="1" applyAlignment="1">
      <alignment horizontal="center" vertical="center"/>
    </xf>
    <xf numFmtId="0" fontId="32" fillId="2" borderId="33" xfId="0" applyFont="1" applyFill="1" applyBorder="1" applyAlignment="1">
      <alignment horizontal="center" vertical="center"/>
    </xf>
    <xf numFmtId="3" fontId="32" fillId="2" borderId="4" xfId="0" applyNumberFormat="1" applyFont="1" applyFill="1" applyBorder="1">
      <alignment vertical="center"/>
    </xf>
    <xf numFmtId="3" fontId="32" fillId="2" borderId="6" xfId="0" applyNumberFormat="1" applyFont="1" applyFill="1" applyBorder="1">
      <alignment vertical="center"/>
    </xf>
    <xf numFmtId="0" fontId="32" fillId="5" borderId="4" xfId="0" applyFont="1" applyFill="1" applyBorder="1" applyAlignment="1">
      <alignment horizontal="center" vertical="center"/>
    </xf>
    <xf numFmtId="0" fontId="32" fillId="5" borderId="6" xfId="0" applyFont="1" applyFill="1" applyBorder="1" applyAlignment="1">
      <alignment horizontal="center" vertical="center"/>
    </xf>
    <xf numFmtId="0" fontId="27" fillId="0" borderId="23"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6" xfId="0" applyFont="1" applyBorder="1" applyAlignment="1">
      <alignment horizontal="center" vertical="center" wrapText="1"/>
    </xf>
    <xf numFmtId="3" fontId="32" fillId="0" borderId="69" xfId="0" applyNumberFormat="1" applyFont="1" applyBorder="1">
      <alignment vertical="center"/>
    </xf>
    <xf numFmtId="3" fontId="32" fillId="0" borderId="109" xfId="0" applyNumberFormat="1" applyFont="1" applyBorder="1">
      <alignment vertical="center"/>
    </xf>
    <xf numFmtId="0" fontId="27" fillId="0" borderId="56" xfId="0" applyFont="1" applyBorder="1" applyAlignment="1">
      <alignment horizontal="center" vertical="center"/>
    </xf>
    <xf numFmtId="0" fontId="27" fillId="0" borderId="73"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56" xfId="0" applyFont="1" applyBorder="1" applyAlignment="1">
      <alignment horizontal="center" vertical="center" wrapText="1"/>
    </xf>
    <xf numFmtId="0" fontId="27" fillId="0" borderId="16" xfId="0" applyFont="1" applyBorder="1" applyAlignment="1">
      <alignment horizontal="center" vertical="center"/>
    </xf>
    <xf numFmtId="3" fontId="32" fillId="0" borderId="13" xfId="0" applyNumberFormat="1" applyFont="1" applyBorder="1" applyAlignment="1"/>
    <xf numFmtId="3" fontId="32" fillId="0" borderId="14" xfId="0" applyNumberFormat="1" applyFont="1" applyBorder="1" applyAlignment="1"/>
    <xf numFmtId="3" fontId="32" fillId="0" borderId="4" xfId="0" applyNumberFormat="1" applyFont="1" applyBorder="1" applyAlignment="1"/>
    <xf numFmtId="3" fontId="32" fillId="0" borderId="6" xfId="0" applyNumberFormat="1" applyFont="1" applyBorder="1" applyAlignment="1"/>
    <xf numFmtId="3" fontId="32" fillId="2" borderId="1" xfId="0" applyNumberFormat="1" applyFont="1" applyFill="1" applyBorder="1">
      <alignment vertical="center"/>
    </xf>
    <xf numFmtId="3" fontId="32" fillId="2" borderId="2" xfId="0" applyNumberFormat="1" applyFont="1" applyFill="1" applyBorder="1">
      <alignment vertical="center"/>
    </xf>
    <xf numFmtId="0" fontId="27" fillId="0" borderId="11" xfId="0" applyFont="1" applyBorder="1" applyAlignment="1">
      <alignment horizontal="center" vertical="center"/>
    </xf>
    <xf numFmtId="0" fontId="27" fillId="0" borderId="10" xfId="0" applyFont="1" applyBorder="1" applyAlignment="1">
      <alignment horizontal="center" vertical="center"/>
    </xf>
    <xf numFmtId="179" fontId="32" fillId="0" borderId="132" xfId="0" applyNumberFormat="1" applyFont="1" applyBorder="1" applyAlignment="1">
      <alignment horizontal="center" vertical="center"/>
    </xf>
    <xf numFmtId="179" fontId="32" fillId="0" borderId="133" xfId="0" applyNumberFormat="1" applyFont="1" applyBorder="1" applyAlignment="1">
      <alignment horizontal="center" vertical="center"/>
    </xf>
    <xf numFmtId="0" fontId="32" fillId="5" borderId="1" xfId="0" applyFont="1" applyFill="1" applyBorder="1" applyAlignment="1">
      <alignment horizontal="center" vertical="center"/>
    </xf>
    <xf numFmtId="0" fontId="32" fillId="5" borderId="2" xfId="0" applyFont="1" applyFill="1" applyBorder="1" applyAlignment="1">
      <alignment horizontal="center" vertical="center"/>
    </xf>
    <xf numFmtId="0" fontId="32" fillId="0" borderId="109" xfId="0" applyFont="1" applyBorder="1" applyAlignment="1">
      <alignment horizontal="center" vertical="center"/>
    </xf>
    <xf numFmtId="0" fontId="32" fillId="2" borderId="33" xfId="0" applyFont="1" applyFill="1" applyBorder="1" applyAlignment="1">
      <alignment horizontal="center" vertical="center" shrinkToFit="1"/>
    </xf>
    <xf numFmtId="0" fontId="32" fillId="2" borderId="6" xfId="0" applyFont="1" applyFill="1" applyBorder="1" applyAlignment="1">
      <alignment horizontal="center" vertical="center" shrinkToFit="1"/>
    </xf>
    <xf numFmtId="3" fontId="32" fillId="2" borderId="4" xfId="0" applyNumberFormat="1" applyFont="1" applyFill="1" applyBorder="1" applyAlignment="1">
      <alignment vertical="center" shrinkToFit="1"/>
    </xf>
    <xf numFmtId="3" fontId="32" fillId="2" borderId="6" xfId="0" applyNumberFormat="1" applyFont="1" applyFill="1" applyBorder="1" applyAlignment="1">
      <alignment vertical="center" shrinkToFit="1"/>
    </xf>
    <xf numFmtId="3" fontId="32" fillId="0" borderId="13" xfId="0" applyNumberFormat="1" applyFont="1" applyBorder="1" applyAlignment="1">
      <alignment shrinkToFit="1"/>
    </xf>
    <xf numFmtId="3" fontId="32" fillId="0" borderId="14" xfId="0" applyNumberFormat="1" applyFont="1" applyBorder="1" applyAlignment="1">
      <alignment shrinkToFit="1"/>
    </xf>
    <xf numFmtId="3" fontId="32" fillId="0" borderId="4" xfId="0" applyNumberFormat="1" applyFont="1" applyBorder="1" applyAlignment="1">
      <alignment shrinkToFit="1"/>
    </xf>
    <xf numFmtId="3" fontId="32" fillId="0" borderId="6" xfId="0" applyNumberFormat="1" applyFont="1" applyBorder="1" applyAlignment="1">
      <alignment shrinkToFit="1"/>
    </xf>
    <xf numFmtId="0" fontId="32" fillId="5" borderId="4" xfId="0" applyFont="1" applyFill="1" applyBorder="1" applyAlignment="1">
      <alignment horizontal="center" vertical="center" shrinkToFit="1"/>
    </xf>
    <xf numFmtId="0" fontId="32" fillId="5" borderId="6" xfId="0" applyFont="1" applyFill="1" applyBorder="1" applyAlignment="1">
      <alignment horizontal="center" vertical="center" shrinkToFit="1"/>
    </xf>
    <xf numFmtId="0" fontId="32" fillId="5" borderId="1" xfId="0" applyFont="1" applyFill="1" applyBorder="1" applyAlignment="1">
      <alignment horizontal="center" vertical="center" shrinkToFit="1"/>
    </xf>
    <xf numFmtId="0" fontId="32" fillId="5" borderId="2" xfId="0" applyFont="1" applyFill="1" applyBorder="1" applyAlignment="1">
      <alignment horizontal="center" vertical="center" shrinkToFit="1"/>
    </xf>
    <xf numFmtId="3" fontId="32" fillId="0" borderId="4" xfId="0" applyNumberFormat="1" applyFont="1" applyBorder="1" applyAlignment="1">
      <alignment vertical="center" shrinkToFit="1"/>
    </xf>
    <xf numFmtId="3" fontId="32" fillId="0" borderId="6" xfId="0" applyNumberFormat="1" applyFont="1" applyBorder="1" applyAlignment="1">
      <alignment vertical="center" shrinkToFit="1"/>
    </xf>
    <xf numFmtId="3" fontId="32" fillId="0" borderId="69" xfId="0" applyNumberFormat="1" applyFont="1" applyBorder="1" applyAlignment="1">
      <alignment vertical="center" shrinkToFit="1"/>
    </xf>
    <xf numFmtId="3" fontId="32" fillId="0" borderId="109" xfId="0" applyNumberFormat="1" applyFont="1" applyBorder="1" applyAlignment="1">
      <alignment vertical="center" shrinkToFit="1"/>
    </xf>
    <xf numFmtId="0" fontId="30" fillId="0" borderId="108" xfId="0" applyFont="1" applyBorder="1" applyAlignment="1">
      <alignment horizontal="center" vertical="center" shrinkToFit="1"/>
    </xf>
    <xf numFmtId="0" fontId="30" fillId="0" borderId="109" xfId="0" applyFont="1" applyBorder="1" applyAlignment="1">
      <alignment horizontal="center" vertical="center" shrinkToFit="1"/>
    </xf>
    <xf numFmtId="3" fontId="32" fillId="0" borderId="132" xfId="0" applyNumberFormat="1" applyFont="1" applyBorder="1" applyAlignment="1">
      <alignment horizontal="center" vertical="center" shrinkToFit="1"/>
    </xf>
    <xf numFmtId="3" fontId="32" fillId="0" borderId="133" xfId="0" applyNumberFormat="1" applyFont="1" applyBorder="1" applyAlignment="1">
      <alignment horizontal="center" vertical="center" shrinkToFit="1"/>
    </xf>
    <xf numFmtId="0" fontId="32" fillId="0" borderId="69" xfId="0" applyFont="1" applyBorder="1" applyAlignment="1">
      <alignment horizontal="center" vertical="center" shrinkToFit="1"/>
    </xf>
    <xf numFmtId="0" fontId="32" fillId="0" borderId="109" xfId="0" applyFont="1" applyBorder="1" applyAlignment="1">
      <alignment horizontal="center" vertical="center" shrinkToFit="1"/>
    </xf>
    <xf numFmtId="179" fontId="32" fillId="0" borderId="132" xfId="0" applyNumberFormat="1" applyFont="1" applyBorder="1" applyAlignment="1">
      <alignment horizontal="center" vertical="center" shrinkToFit="1"/>
    </xf>
    <xf numFmtId="179" fontId="32" fillId="0" borderId="133" xfId="0" applyNumberFormat="1" applyFont="1" applyBorder="1" applyAlignment="1">
      <alignment horizontal="center" vertical="center" shrinkToFit="1"/>
    </xf>
    <xf numFmtId="3" fontId="32" fillId="2" borderId="1" xfId="0" applyNumberFormat="1" applyFont="1" applyFill="1" applyBorder="1" applyAlignment="1">
      <alignment vertical="center" shrinkToFit="1"/>
    </xf>
    <xf numFmtId="3" fontId="32" fillId="2" borderId="2" xfId="0" applyNumberFormat="1" applyFont="1" applyFill="1" applyBorder="1" applyAlignment="1">
      <alignment vertical="center" shrinkToFit="1"/>
    </xf>
    <xf numFmtId="176" fontId="18" fillId="2" borderId="13" xfId="0" applyNumberFormat="1" applyFont="1" applyFill="1" applyBorder="1" applyAlignment="1">
      <alignment horizontal="center" vertical="center"/>
    </xf>
    <xf numFmtId="176" fontId="22" fillId="2" borderId="0" xfId="0" applyNumberFormat="1" applyFont="1" applyFill="1" applyAlignment="1">
      <alignment horizontal="center" vertical="center"/>
    </xf>
    <xf numFmtId="176" fontId="22" fillId="2" borderId="14" xfId="0" applyNumberFormat="1" applyFont="1" applyFill="1" applyBorder="1" applyAlignment="1">
      <alignment horizontal="center" vertical="center"/>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2" borderId="12" xfId="0" applyFont="1" applyFill="1" applyBorder="1" applyAlignment="1">
      <alignment vertical="center" wrapText="1"/>
    </xf>
    <xf numFmtId="0" fontId="27" fillId="2" borderId="11" xfId="0" applyFont="1" applyFill="1" applyBorder="1" applyAlignment="1">
      <alignment vertical="center" wrapText="1"/>
    </xf>
    <xf numFmtId="0" fontId="27" fillId="2" borderId="10" xfId="0" applyFont="1" applyFill="1" applyBorder="1" applyAlignment="1">
      <alignment vertical="center" wrapText="1"/>
    </xf>
    <xf numFmtId="0" fontId="27" fillId="2" borderId="13" xfId="0" applyFont="1" applyFill="1" applyBorder="1" applyAlignment="1">
      <alignment vertical="center" wrapText="1"/>
    </xf>
    <xf numFmtId="0" fontId="27" fillId="2" borderId="0" xfId="0" applyFont="1" applyFill="1" applyAlignment="1">
      <alignment vertical="center" wrapText="1"/>
    </xf>
    <xf numFmtId="0" fontId="27" fillId="2" borderId="14" xfId="0" applyFont="1" applyFill="1" applyBorder="1" applyAlignment="1">
      <alignment vertical="center" wrapText="1"/>
    </xf>
    <xf numFmtId="0" fontId="27" fillId="2" borderId="4" xfId="0" applyFont="1" applyFill="1" applyBorder="1" applyAlignment="1">
      <alignment vertical="center" wrapText="1"/>
    </xf>
    <xf numFmtId="0" fontId="27" fillId="2" borderId="5" xfId="0" applyFont="1" applyFill="1" applyBorder="1" applyAlignment="1">
      <alignment vertical="center" wrapText="1"/>
    </xf>
    <xf numFmtId="0" fontId="27" fillId="2" borderId="6" xfId="0" applyFont="1" applyFill="1" applyBorder="1" applyAlignment="1">
      <alignment vertical="center" wrapText="1"/>
    </xf>
    <xf numFmtId="0" fontId="22" fillId="0" borderId="13" xfId="0" applyFont="1" applyBorder="1" applyAlignment="1">
      <alignment horizontal="center" vertical="center"/>
    </xf>
    <xf numFmtId="0" fontId="22" fillId="0" borderId="14" xfId="0" applyFont="1" applyBorder="1" applyAlignment="1">
      <alignment horizontal="center" vertical="center"/>
    </xf>
    <xf numFmtId="3" fontId="22" fillId="2" borderId="12" xfId="0" applyNumberFormat="1" applyFont="1" applyFill="1" applyBorder="1" applyAlignment="1">
      <alignment horizontal="right" vertical="center" shrinkToFit="1"/>
    </xf>
    <xf numFmtId="3" fontId="22" fillId="2" borderId="10" xfId="0" applyNumberFormat="1" applyFont="1" applyFill="1" applyBorder="1" applyAlignment="1">
      <alignment horizontal="right" vertical="center" shrinkToFit="1"/>
    </xf>
    <xf numFmtId="3" fontId="22" fillId="2" borderId="13" xfId="0" applyNumberFormat="1" applyFont="1" applyFill="1" applyBorder="1" applyAlignment="1">
      <alignment horizontal="right" vertical="center" shrinkToFit="1"/>
    </xf>
    <xf numFmtId="3" fontId="22" fillId="2" borderId="14" xfId="0" applyNumberFormat="1" applyFont="1" applyFill="1" applyBorder="1" applyAlignment="1">
      <alignment horizontal="right" vertical="center" shrinkToFit="1"/>
    </xf>
    <xf numFmtId="3" fontId="22" fillId="2" borderId="4" xfId="0" applyNumberFormat="1" applyFont="1" applyFill="1" applyBorder="1" applyAlignment="1">
      <alignment horizontal="right" vertical="center" shrinkToFit="1"/>
    </xf>
    <xf numFmtId="3" fontId="22" fillId="2" borderId="6" xfId="0" applyNumberFormat="1" applyFont="1" applyFill="1" applyBorder="1" applyAlignment="1">
      <alignment horizontal="right" vertical="center" shrinkToFit="1"/>
    </xf>
    <xf numFmtId="0" fontId="22" fillId="0" borderId="1" xfId="0" applyFont="1" applyBorder="1" applyAlignment="1">
      <alignment vertical="center" wrapText="1"/>
    </xf>
    <xf numFmtId="0" fontId="22" fillId="0" borderId="2" xfId="0" applyFont="1" applyBorder="1" applyAlignment="1">
      <alignment vertical="center" wrapText="1"/>
    </xf>
    <xf numFmtId="0" fontId="25" fillId="2" borderId="12" xfId="0" applyFont="1" applyFill="1" applyBorder="1" applyAlignment="1">
      <alignment vertical="center" wrapText="1"/>
    </xf>
    <xf numFmtId="0" fontId="27" fillId="2" borderId="12" xfId="0" applyFont="1" applyFill="1" applyBorder="1" applyAlignment="1">
      <alignment vertical="center" wrapText="1"/>
    </xf>
    <xf numFmtId="0" fontId="22" fillId="0" borderId="15" xfId="0" applyFont="1" applyBorder="1">
      <alignment vertical="center"/>
    </xf>
    <xf numFmtId="0" fontId="22" fillId="0" borderId="8" xfId="0" applyFont="1" applyBorder="1">
      <alignment vertical="center"/>
    </xf>
    <xf numFmtId="0" fontId="22" fillId="0" borderId="9" xfId="0" applyFont="1" applyBorder="1">
      <alignment vertical="center"/>
    </xf>
    <xf numFmtId="176" fontId="22" fillId="2" borderId="12" xfId="0" applyNumberFormat="1" applyFont="1" applyFill="1" applyBorder="1" applyAlignment="1">
      <alignment horizontal="center" vertical="center"/>
    </xf>
    <xf numFmtId="176" fontId="22" fillId="2" borderId="11" xfId="0" applyNumberFormat="1" applyFont="1" applyFill="1" applyBorder="1" applyAlignment="1">
      <alignment horizontal="center" vertical="center"/>
    </xf>
    <xf numFmtId="176" fontId="22" fillId="2" borderId="10" xfId="0" applyNumberFormat="1" applyFont="1" applyFill="1" applyBorder="1" applyAlignment="1">
      <alignment horizontal="center" vertical="center"/>
    </xf>
    <xf numFmtId="176" fontId="22" fillId="2" borderId="13" xfId="0" applyNumberFormat="1" applyFont="1" applyFill="1" applyBorder="1" applyAlignment="1">
      <alignment horizontal="center" vertical="center"/>
    </xf>
    <xf numFmtId="176" fontId="22" fillId="2" borderId="4" xfId="0" applyNumberFormat="1" applyFont="1" applyFill="1" applyBorder="1" applyAlignment="1">
      <alignment horizontal="center" vertical="center"/>
    </xf>
    <xf numFmtId="176" fontId="22" fillId="2" borderId="5" xfId="0" applyNumberFormat="1" applyFont="1" applyFill="1" applyBorder="1" applyAlignment="1">
      <alignment horizontal="center" vertical="center"/>
    </xf>
    <xf numFmtId="176" fontId="22" fillId="2" borderId="6" xfId="0" applyNumberFormat="1" applyFont="1" applyFill="1" applyBorder="1" applyAlignment="1">
      <alignment horizontal="center" vertical="center"/>
    </xf>
    <xf numFmtId="0" fontId="22" fillId="2" borderId="15" xfId="0" applyFont="1" applyFill="1" applyBorder="1" applyAlignment="1">
      <alignment vertical="center" wrapText="1"/>
    </xf>
    <xf numFmtId="0" fontId="22" fillId="2" borderId="8" xfId="0" applyFont="1" applyFill="1" applyBorder="1" applyAlignment="1">
      <alignment vertical="center" wrapText="1"/>
    </xf>
    <xf numFmtId="0" fontId="22" fillId="2" borderId="9" xfId="0" applyFont="1" applyFill="1" applyBorder="1" applyAlignment="1">
      <alignment vertical="center" wrapText="1"/>
    </xf>
    <xf numFmtId="0" fontId="25" fillId="2" borderId="12" xfId="0" applyFont="1" applyFill="1" applyBorder="1" applyAlignment="1">
      <alignment horizontal="left" vertical="center" wrapText="1"/>
    </xf>
    <xf numFmtId="0" fontId="22" fillId="0" borderId="15"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2" xfId="0" applyFont="1" applyBorder="1" applyAlignment="1">
      <alignment vertical="center" wrapText="1"/>
    </xf>
    <xf numFmtId="0" fontId="22" fillId="0" borderId="11" xfId="0" applyFont="1" applyBorder="1" applyAlignment="1">
      <alignment vertical="center" wrapText="1"/>
    </xf>
    <xf numFmtId="0" fontId="22" fillId="0" borderId="13" xfId="0" applyFont="1" applyBorder="1" applyAlignment="1">
      <alignment vertical="center" wrapText="1"/>
    </xf>
    <xf numFmtId="0" fontId="22" fillId="0" borderId="0" xfId="0" applyFont="1" applyAlignment="1">
      <alignment vertical="center" wrapText="1"/>
    </xf>
    <xf numFmtId="0" fontId="22" fillId="0" borderId="12" xfId="0" applyFont="1" applyBorder="1" applyAlignment="1">
      <alignment horizontal="left" vertical="center" wrapText="1"/>
    </xf>
    <xf numFmtId="0" fontId="22" fillId="0" borderId="10" xfId="0" applyFont="1" applyBorder="1" applyAlignment="1">
      <alignment horizontal="left" vertical="center" wrapTex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22" fillId="2" borderId="12"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3" fontId="22" fillId="2" borderId="12" xfId="0" applyNumberFormat="1" applyFont="1" applyFill="1" applyBorder="1" applyAlignment="1">
      <alignment horizontal="right" vertical="center"/>
    </xf>
    <xf numFmtId="3" fontId="22" fillId="2" borderId="11" xfId="0" applyNumberFormat="1" applyFont="1" applyFill="1" applyBorder="1" applyAlignment="1">
      <alignment horizontal="right" vertical="center"/>
    </xf>
    <xf numFmtId="3" fontId="22" fillId="2" borderId="10" xfId="0" applyNumberFormat="1" applyFont="1" applyFill="1" applyBorder="1" applyAlignment="1">
      <alignment horizontal="right" vertical="center"/>
    </xf>
    <xf numFmtId="3" fontId="22" fillId="2" borderId="13" xfId="0" applyNumberFormat="1" applyFont="1" applyFill="1" applyBorder="1" applyAlignment="1">
      <alignment horizontal="right" vertical="center"/>
    </xf>
    <xf numFmtId="3" fontId="22" fillId="2" borderId="0" xfId="0" applyNumberFormat="1" applyFont="1" applyFill="1" applyAlignment="1">
      <alignment horizontal="right" vertical="center"/>
    </xf>
    <xf numFmtId="3" fontId="22" fillId="2" borderId="14" xfId="0" applyNumberFormat="1" applyFont="1" applyFill="1" applyBorder="1" applyAlignment="1">
      <alignment horizontal="right" vertical="center"/>
    </xf>
    <xf numFmtId="3" fontId="22" fillId="2" borderId="4" xfId="0" applyNumberFormat="1" applyFont="1" applyFill="1" applyBorder="1" applyAlignment="1">
      <alignment horizontal="right" vertical="center"/>
    </xf>
    <xf numFmtId="3" fontId="22" fillId="2" borderId="5" xfId="0" applyNumberFormat="1" applyFont="1" applyFill="1" applyBorder="1" applyAlignment="1">
      <alignment horizontal="right" vertical="center"/>
    </xf>
    <xf numFmtId="3" fontId="22" fillId="2" borderId="6" xfId="0" applyNumberFormat="1" applyFont="1" applyFill="1" applyBorder="1" applyAlignment="1">
      <alignment horizontal="right" vertical="center"/>
    </xf>
    <xf numFmtId="0" fontId="22" fillId="0" borderId="10" xfId="0" applyFont="1" applyBorder="1" applyAlignment="1">
      <alignment vertical="center" wrapText="1"/>
    </xf>
    <xf numFmtId="0" fontId="22" fillId="0" borderId="14" xfId="0" applyFont="1" applyBorder="1" applyAlignment="1">
      <alignment vertical="center" wrapText="1"/>
    </xf>
    <xf numFmtId="0" fontId="22" fillId="0" borderId="11" xfId="0" applyFont="1" applyBorder="1" applyAlignment="1">
      <alignment horizontal="center" vertical="center" wrapText="1"/>
    </xf>
    <xf numFmtId="0" fontId="22" fillId="0" borderId="5" xfId="0" applyFont="1" applyBorder="1" applyAlignment="1">
      <alignment horizontal="center" vertical="center" wrapText="1"/>
    </xf>
    <xf numFmtId="0" fontId="27" fillId="0" borderId="5" xfId="0" applyFont="1" applyBorder="1" applyAlignment="1">
      <alignment horizontal="center" vertical="center"/>
    </xf>
    <xf numFmtId="0" fontId="27" fillId="0" borderId="12" xfId="0" applyFont="1" applyBorder="1" applyAlignment="1">
      <alignment horizontal="center" vertical="center"/>
    </xf>
    <xf numFmtId="0" fontId="27" fillId="0" borderId="11" xfId="0" applyFont="1" applyBorder="1" applyAlignment="1">
      <alignment vertical="center" wrapText="1" shrinkToFit="1"/>
    </xf>
    <xf numFmtId="0" fontId="27" fillId="0" borderId="10" xfId="0" applyFont="1" applyBorder="1" applyAlignment="1">
      <alignment vertical="center" wrapText="1" shrinkToFit="1"/>
    </xf>
    <xf numFmtId="0" fontId="27" fillId="0" borderId="0" xfId="0" applyFont="1" applyAlignment="1">
      <alignment vertical="center" wrapText="1" shrinkToFit="1"/>
    </xf>
    <xf numFmtId="0" fontId="27" fillId="0" borderId="14" xfId="0" applyFont="1" applyBorder="1" applyAlignment="1">
      <alignment vertical="center" wrapText="1" shrinkToFit="1"/>
    </xf>
    <xf numFmtId="0" fontId="27" fillId="0" borderId="5" xfId="0" applyFont="1" applyBorder="1" applyAlignment="1">
      <alignment vertical="center" wrapText="1" shrinkToFit="1"/>
    </xf>
    <xf numFmtId="0" fontId="27" fillId="0" borderId="6" xfId="0" applyFont="1" applyBorder="1" applyAlignment="1">
      <alignment vertical="center" wrapText="1" shrinkToFit="1"/>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5" borderId="1" xfId="0" applyFont="1" applyFill="1" applyBorder="1" applyAlignment="1">
      <alignment horizontal="left" vertical="center" wrapText="1"/>
    </xf>
    <xf numFmtId="0" fontId="27" fillId="5" borderId="3" xfId="0" applyFont="1" applyFill="1" applyBorder="1" applyAlignment="1">
      <alignment horizontal="left" vertical="center" wrapText="1"/>
    </xf>
    <xf numFmtId="0" fontId="27" fillId="5" borderId="2" xfId="0" applyFont="1" applyFill="1" applyBorder="1" applyAlignment="1">
      <alignment horizontal="left" vertical="center" wrapText="1"/>
    </xf>
    <xf numFmtId="176" fontId="27" fillId="5" borderId="1" xfId="0" applyNumberFormat="1" applyFont="1" applyFill="1" applyBorder="1" applyAlignment="1">
      <alignment horizontal="left" vertical="center"/>
    </xf>
    <xf numFmtId="176" fontId="27" fillId="5" borderId="3" xfId="0" applyNumberFormat="1" applyFont="1" applyFill="1" applyBorder="1" applyAlignment="1">
      <alignment horizontal="left" vertical="center"/>
    </xf>
    <xf numFmtId="176" fontId="27" fillId="5" borderId="2" xfId="0" applyNumberFormat="1" applyFont="1" applyFill="1" applyBorder="1" applyAlignment="1">
      <alignment horizontal="left" vertical="center"/>
    </xf>
    <xf numFmtId="49" fontId="27" fillId="2" borderId="13" xfId="0" applyNumberFormat="1" applyFont="1" applyFill="1" applyBorder="1" applyAlignment="1">
      <alignment vertical="center" shrinkToFit="1"/>
    </xf>
    <xf numFmtId="0" fontId="27" fillId="2" borderId="0" xfId="0" applyFont="1" applyFill="1" applyAlignment="1">
      <alignment vertical="center" shrinkToFit="1"/>
    </xf>
    <xf numFmtId="0" fontId="27" fillId="2" borderId="14" xfId="0" applyFont="1" applyFill="1" applyBorder="1" applyAlignment="1">
      <alignment vertical="center" shrinkToFit="1"/>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27" fillId="0" borderId="2" xfId="0" applyFont="1" applyBorder="1" applyAlignment="1">
      <alignment horizontal="center" vertical="center"/>
    </xf>
    <xf numFmtId="3" fontId="27" fillId="5" borderId="1" xfId="0" applyNumberFormat="1" applyFont="1" applyFill="1" applyBorder="1">
      <alignment vertical="center"/>
    </xf>
    <xf numFmtId="3" fontId="27" fillId="5" borderId="3" xfId="0" applyNumberFormat="1" applyFont="1" applyFill="1" applyBorder="1">
      <alignment vertical="center"/>
    </xf>
    <xf numFmtId="0" fontId="22" fillId="0" borderId="46" xfId="0" applyFont="1" applyBorder="1" applyAlignment="1">
      <alignment horizontal="distributed" vertical="center"/>
    </xf>
    <xf numFmtId="0" fontId="22" fillId="0" borderId="42" xfId="0" applyFont="1" applyBorder="1" applyAlignment="1">
      <alignment horizontal="distributed" vertical="center"/>
    </xf>
    <xf numFmtId="0" fontId="22" fillId="0" borderId="141" xfId="0" applyFont="1" applyBorder="1" applyAlignment="1">
      <alignment horizontal="distributed" vertical="center"/>
    </xf>
    <xf numFmtId="0" fontId="22" fillId="2" borderId="46" xfId="0" applyFont="1" applyFill="1" applyBorder="1" applyAlignment="1">
      <alignment horizontal="center" vertical="center"/>
    </xf>
    <xf numFmtId="0" fontId="22" fillId="2" borderId="42" xfId="0" applyFont="1" applyFill="1" applyBorder="1" applyAlignment="1">
      <alignment horizontal="center" vertical="center"/>
    </xf>
    <xf numFmtId="0" fontId="22" fillId="2" borderId="141"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2" xfId="0" applyFont="1" applyFill="1" applyBorder="1" applyAlignment="1">
      <alignment horizontal="center" vertical="center"/>
    </xf>
    <xf numFmtId="49" fontId="22" fillId="2" borderId="1" xfId="0" applyNumberFormat="1" applyFont="1" applyFill="1" applyBorder="1" applyAlignment="1">
      <alignment horizontal="center" vertical="center"/>
    </xf>
    <xf numFmtId="49" fontId="22" fillId="2" borderId="3" xfId="0" applyNumberFormat="1" applyFont="1" applyFill="1" applyBorder="1" applyAlignment="1">
      <alignment horizontal="center" vertical="center"/>
    </xf>
    <xf numFmtId="49" fontId="22" fillId="2" borderId="2" xfId="0" applyNumberFormat="1" applyFont="1" applyFill="1" applyBorder="1" applyAlignment="1">
      <alignment horizontal="center" vertical="center"/>
    </xf>
    <xf numFmtId="0" fontId="22" fillId="2" borderId="12"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0" xfId="0" applyFont="1" applyFill="1" applyBorder="1" applyAlignment="1">
      <alignment horizontal="center" vertical="center"/>
    </xf>
    <xf numFmtId="179" fontId="25" fillId="0" borderId="0" xfId="0" applyNumberFormat="1" applyFont="1" applyAlignment="1">
      <alignment horizontal="center" vertical="center"/>
    </xf>
    <xf numFmtId="49" fontId="22" fillId="2" borderId="0" xfId="0" applyNumberFormat="1" applyFont="1" applyFill="1">
      <alignment vertical="center"/>
    </xf>
    <xf numFmtId="176" fontId="0" fillId="2" borderId="1" xfId="0" applyNumberFormat="1" applyFill="1" applyBorder="1" applyAlignment="1">
      <alignment horizontal="center" vertical="center"/>
    </xf>
    <xf numFmtId="176" fontId="1" fillId="2" borderId="3" xfId="0" applyNumberFormat="1" applyFont="1" applyFill="1" applyBorder="1" applyAlignment="1">
      <alignment horizontal="center" vertical="center"/>
    </xf>
    <xf numFmtId="176" fontId="1" fillId="2" borderId="2" xfId="0" applyNumberFormat="1" applyFont="1" applyFill="1" applyBorder="1" applyAlignment="1">
      <alignment horizontal="center" vertical="center"/>
    </xf>
    <xf numFmtId="3" fontId="1" fillId="0" borderId="5" xfId="0" applyNumberFormat="1" applyFont="1" applyBorder="1">
      <alignment vertical="center"/>
    </xf>
    <xf numFmtId="3" fontId="1" fillId="0" borderId="6" xfId="0" applyNumberFormat="1" applyFont="1" applyBorder="1">
      <alignment vertical="center"/>
    </xf>
    <xf numFmtId="3" fontId="1" fillId="0" borderId="4" xfId="0" applyNumberFormat="1" applyFont="1" applyBorder="1" applyAlignment="1">
      <alignment horizontal="right" vertical="center"/>
    </xf>
    <xf numFmtId="3" fontId="1" fillId="0" borderId="5" xfId="0" applyNumberFormat="1" applyFont="1" applyBorder="1" applyAlignment="1">
      <alignment horizontal="right" vertical="center"/>
    </xf>
    <xf numFmtId="0" fontId="0" fillId="0" borderId="142" xfId="0" applyBorder="1" applyAlignment="1">
      <alignment horizontal="center" vertical="center"/>
    </xf>
    <xf numFmtId="0" fontId="0" fillId="0" borderId="143" xfId="0" applyBorder="1" applyAlignment="1">
      <alignment horizontal="center" vertical="center"/>
    </xf>
    <xf numFmtId="0" fontId="0" fillId="0" borderId="144" xfId="0"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176" fontId="0" fillId="2" borderId="4" xfId="0" applyNumberFormat="1" applyFill="1" applyBorder="1" applyAlignment="1">
      <alignment horizontal="center" vertical="center"/>
    </xf>
    <xf numFmtId="176" fontId="1" fillId="2" borderId="5" xfId="0" applyNumberFormat="1" applyFont="1" applyFill="1" applyBorder="1" applyAlignment="1">
      <alignment horizontal="center" vertical="center"/>
    </xf>
    <xf numFmtId="176" fontId="1" fillId="2" borderId="6" xfId="0" applyNumberFormat="1" applyFont="1" applyFill="1" applyBorder="1" applyAlignment="1">
      <alignment horizontal="center" vertical="center"/>
    </xf>
    <xf numFmtId="182" fontId="25" fillId="0" borderId="0" xfId="0" applyNumberFormat="1" applyFont="1">
      <alignment vertical="center"/>
    </xf>
    <xf numFmtId="182" fontId="25" fillId="0" borderId="0" xfId="0" applyNumberFormat="1" applyFont="1" applyAlignment="1">
      <alignment horizontal="right" vertical="center"/>
    </xf>
    <xf numFmtId="3" fontId="1" fillId="2" borderId="1" xfId="0" applyNumberFormat="1" applyFont="1" applyFill="1" applyBorder="1">
      <alignment vertical="center"/>
    </xf>
    <xf numFmtId="3" fontId="1" fillId="2" borderId="3" xfId="0" applyNumberFormat="1" applyFont="1" applyFill="1" applyBorder="1">
      <alignment vertical="center"/>
    </xf>
    <xf numFmtId="3" fontId="0" fillId="0" borderId="1" xfId="0" applyNumberFormat="1" applyBorder="1">
      <alignment vertical="center"/>
    </xf>
    <xf numFmtId="3" fontId="0" fillId="0" borderId="3" xfId="0" applyNumberFormat="1" applyBorder="1">
      <alignment vertical="center"/>
    </xf>
    <xf numFmtId="3" fontId="1" fillId="0" borderId="1" xfId="0" applyNumberFormat="1" applyFont="1" applyBorder="1" applyAlignment="1">
      <alignment horizontal="right" vertical="center"/>
    </xf>
    <xf numFmtId="3" fontId="1" fillId="0" borderId="3" xfId="0" applyNumberFormat="1" applyFont="1" applyBorder="1" applyAlignment="1">
      <alignment horizontal="right" vertical="center"/>
    </xf>
    <xf numFmtId="3" fontId="1" fillId="0" borderId="2" xfId="0" applyNumberFormat="1" applyFont="1" applyBorder="1" applyAlignment="1">
      <alignment horizontal="right" vertical="center"/>
    </xf>
    <xf numFmtId="3" fontId="1" fillId="0" borderId="6" xfId="0" applyNumberFormat="1" applyFont="1" applyBorder="1" applyAlignment="1">
      <alignment horizontal="right" vertical="center"/>
    </xf>
    <xf numFmtId="0" fontId="1" fillId="2" borderId="1" xfId="0" applyFont="1" applyFill="1" applyBorder="1" applyAlignment="1">
      <alignment horizontal="right" vertical="center"/>
    </xf>
    <xf numFmtId="0" fontId="1" fillId="2" borderId="3" xfId="0" applyFont="1" applyFill="1" applyBorder="1" applyAlignment="1">
      <alignment horizontal="righ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50" xfId="0" applyBorder="1" applyAlignment="1">
      <alignment horizontal="center" vertical="center"/>
    </xf>
    <xf numFmtId="0" fontId="1" fillId="0" borderId="145" xfId="0" applyFont="1" applyBorder="1" applyAlignment="1">
      <alignment horizontal="center" vertical="center"/>
    </xf>
    <xf numFmtId="0" fontId="1" fillId="0" borderId="147" xfId="0" applyFont="1" applyBorder="1" applyAlignment="1">
      <alignment horizontal="center" vertical="center"/>
    </xf>
    <xf numFmtId="0" fontId="1" fillId="0" borderId="148" xfId="0" applyFont="1" applyBorder="1" applyAlignment="1">
      <alignment horizontal="center" vertical="center"/>
    </xf>
    <xf numFmtId="0" fontId="1" fillId="0" borderId="150" xfId="0" applyFont="1" applyBorder="1" applyAlignment="1">
      <alignment horizontal="center" vertical="center"/>
    </xf>
    <xf numFmtId="3" fontId="0" fillId="0" borderId="3" xfId="0" applyNumberFormat="1" applyBorder="1" applyAlignment="1">
      <alignment horizontal="center" vertical="center"/>
    </xf>
    <xf numFmtId="3" fontId="0" fillId="0" borderId="2" xfId="0" applyNumberFormat="1" applyBorder="1" applyAlignment="1">
      <alignment horizontal="center" vertical="center"/>
    </xf>
    <xf numFmtId="0" fontId="17" fillId="0" borderId="1"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3" fontId="0" fillId="0" borderId="7" xfId="0" applyNumberFormat="1" applyBorder="1" applyAlignment="1">
      <alignment horizontal="center" vertical="center"/>
    </xf>
    <xf numFmtId="0" fontId="17" fillId="0" borderId="3"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3" fontId="0" fillId="0" borderId="0" xfId="0" applyNumberFormat="1" applyAlignment="1">
      <alignment horizontal="center" vertical="center"/>
    </xf>
    <xf numFmtId="3" fontId="0" fillId="0" borderId="14" xfId="0" applyNumberFormat="1" applyBorder="1" applyAlignment="1">
      <alignment horizontal="center" vertical="center"/>
    </xf>
    <xf numFmtId="3" fontId="0" fillId="2" borderId="1" xfId="0" applyNumberFormat="1" applyFill="1" applyBorder="1" applyAlignment="1">
      <alignment horizontal="center" vertical="center"/>
    </xf>
    <xf numFmtId="3" fontId="0" fillId="2" borderId="3" xfId="0" applyNumberFormat="1" applyFill="1" applyBorder="1" applyAlignment="1">
      <alignment horizontal="center" vertical="center"/>
    </xf>
    <xf numFmtId="0" fontId="1" fillId="0" borderId="7" xfId="0" applyFont="1" applyBorder="1" applyAlignment="1">
      <alignment horizontal="center" vertical="center"/>
    </xf>
    <xf numFmtId="3" fontId="22" fillId="2" borderId="1" xfId="0" applyNumberFormat="1" applyFont="1" applyFill="1" applyBorder="1">
      <alignment vertical="center"/>
    </xf>
    <xf numFmtId="3" fontId="22" fillId="2" borderId="3" xfId="0" applyNumberFormat="1" applyFont="1" applyFill="1" applyBorder="1">
      <alignment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3" fontId="22" fillId="2" borderId="1" xfId="0" applyNumberFormat="1" applyFont="1" applyFill="1" applyBorder="1" applyAlignment="1">
      <alignment horizontal="right" vertical="center"/>
    </xf>
    <xf numFmtId="3" fontId="22" fillId="2" borderId="3" xfId="0" applyNumberFormat="1" applyFont="1" applyFill="1" applyBorder="1" applyAlignment="1">
      <alignment horizontal="right" vertical="center"/>
    </xf>
    <xf numFmtId="0" fontId="22" fillId="0" borderId="1" xfId="0" applyFont="1" applyBorder="1" applyAlignment="1">
      <alignment horizontal="right" vertical="center"/>
    </xf>
    <xf numFmtId="0" fontId="22" fillId="0" borderId="3" xfId="0" applyFont="1" applyBorder="1" applyAlignment="1">
      <alignment horizontal="right" vertical="center"/>
    </xf>
    <xf numFmtId="5" fontId="31" fillId="2" borderId="0" xfId="0" applyNumberFormat="1" applyFont="1" applyFill="1" applyAlignment="1">
      <alignment horizontal="right" vertical="center"/>
    </xf>
    <xf numFmtId="0" fontId="22" fillId="0" borderId="1" xfId="0" applyFont="1" applyBorder="1">
      <alignment vertical="center"/>
    </xf>
    <xf numFmtId="0" fontId="22" fillId="0" borderId="3" xfId="0" applyFont="1" applyBorder="1">
      <alignment vertical="center"/>
    </xf>
    <xf numFmtId="0" fontId="22" fillId="0" borderId="2" xfId="0" applyFont="1" applyBorder="1">
      <alignment vertical="center"/>
    </xf>
    <xf numFmtId="3" fontId="27" fillId="2" borderId="1" xfId="0" applyNumberFormat="1" applyFont="1" applyFill="1" applyBorder="1" applyAlignment="1">
      <alignment horizontal="center" vertical="center"/>
    </xf>
    <xf numFmtId="3" fontId="27" fillId="2" borderId="3" xfId="0" applyNumberFormat="1" applyFont="1" applyFill="1" applyBorder="1" applyAlignment="1">
      <alignment horizontal="center" vertical="center"/>
    </xf>
    <xf numFmtId="0" fontId="27" fillId="2" borderId="1"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2" xfId="0" applyFont="1" applyFill="1" applyBorder="1" applyAlignment="1">
      <alignment horizontal="center" vertical="center"/>
    </xf>
    <xf numFmtId="180" fontId="27" fillId="2" borderId="1" xfId="0" applyNumberFormat="1" applyFont="1" applyFill="1" applyBorder="1" applyAlignment="1">
      <alignment horizontal="center" vertical="center"/>
    </xf>
    <xf numFmtId="180" fontId="27" fillId="2" borderId="3" xfId="0" applyNumberFormat="1" applyFont="1" applyFill="1" applyBorder="1" applyAlignment="1">
      <alignment horizontal="center" vertical="center"/>
    </xf>
    <xf numFmtId="176" fontId="27" fillId="2" borderId="1" xfId="0" applyNumberFormat="1" applyFont="1" applyFill="1" applyBorder="1" applyAlignment="1">
      <alignment horizontal="center" vertical="center"/>
    </xf>
    <xf numFmtId="176" fontId="27" fillId="2" borderId="3" xfId="0" applyNumberFormat="1" applyFont="1" applyFill="1" applyBorder="1" applyAlignment="1">
      <alignment horizontal="center" vertical="center"/>
    </xf>
    <xf numFmtId="176" fontId="27" fillId="2" borderId="2" xfId="0" applyNumberFormat="1" applyFont="1" applyFill="1" applyBorder="1" applyAlignment="1">
      <alignment horizontal="center" vertical="center"/>
    </xf>
    <xf numFmtId="0" fontId="27" fillId="2" borderId="12"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14"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0" borderId="1" xfId="0" applyFont="1" applyBorder="1">
      <alignment vertical="center"/>
    </xf>
    <xf numFmtId="0" fontId="27" fillId="0" borderId="3" xfId="0" applyFont="1" applyBorder="1">
      <alignment vertical="center"/>
    </xf>
    <xf numFmtId="0" fontId="27" fillId="0" borderId="2" xfId="0" applyFont="1" applyBorder="1">
      <alignment vertical="center"/>
    </xf>
    <xf numFmtId="0" fontId="30" fillId="0" borderId="1"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178" fontId="22" fillId="2" borderId="13" xfId="0" applyNumberFormat="1" applyFont="1" applyFill="1" applyBorder="1" applyAlignment="1">
      <alignment horizontal="center" vertical="center"/>
    </xf>
    <xf numFmtId="178" fontId="22" fillId="2" borderId="0" xfId="0" applyNumberFormat="1" applyFont="1" applyFill="1" applyAlignment="1">
      <alignment horizontal="center" vertical="center"/>
    </xf>
    <xf numFmtId="178" fontId="22" fillId="2" borderId="14" xfId="0" applyNumberFormat="1" applyFont="1" applyFill="1" applyBorder="1" applyAlignment="1">
      <alignment horizontal="center" vertical="center"/>
    </xf>
    <xf numFmtId="3" fontId="22" fillId="2" borderId="13" xfId="0" applyNumberFormat="1" applyFont="1" applyFill="1" applyBorder="1" applyAlignment="1">
      <alignment horizontal="center" vertical="center"/>
    </xf>
    <xf numFmtId="3" fontId="22" fillId="2" borderId="0" xfId="0" applyNumberFormat="1" applyFont="1" applyFill="1" applyAlignment="1">
      <alignment horizontal="center" vertical="center"/>
    </xf>
    <xf numFmtId="0" fontId="22" fillId="2" borderId="1" xfId="0" applyFont="1" applyFill="1" applyBorder="1" applyAlignment="1">
      <alignment horizontal="right" vertical="center"/>
    </xf>
    <xf numFmtId="0" fontId="22" fillId="2" borderId="3" xfId="0" applyFont="1" applyFill="1" applyBorder="1" applyAlignment="1">
      <alignment horizontal="right" vertical="center"/>
    </xf>
    <xf numFmtId="0" fontId="31" fillId="2" borderId="0" xfId="0" applyFont="1" applyFill="1" applyAlignment="1">
      <alignment horizontal="center" vertical="center"/>
    </xf>
    <xf numFmtId="0" fontId="31" fillId="2" borderId="0" xfId="0" applyFont="1" applyFill="1">
      <alignment vertical="center"/>
    </xf>
    <xf numFmtId="0" fontId="27" fillId="0" borderId="12" xfId="0" applyFont="1" applyBorder="1" applyAlignment="1">
      <alignment horizontal="distributed" vertical="center"/>
    </xf>
    <xf numFmtId="0" fontId="27" fillId="0" borderId="11" xfId="0" applyFont="1" applyBorder="1" applyAlignment="1">
      <alignment horizontal="distributed" vertical="center"/>
    </xf>
    <xf numFmtId="0" fontId="27" fillId="0" borderId="10" xfId="0" applyFont="1" applyBorder="1" applyAlignment="1">
      <alignment horizontal="distributed" vertical="center"/>
    </xf>
    <xf numFmtId="178" fontId="33" fillId="0" borderId="1" xfId="0" applyNumberFormat="1" applyFont="1" applyBorder="1" applyAlignment="1">
      <alignment horizontal="center" vertical="center"/>
    </xf>
    <xf numFmtId="178" fontId="33" fillId="0" borderId="3" xfId="0" applyNumberFormat="1" applyFont="1" applyBorder="1" applyAlignment="1">
      <alignment horizontal="center" vertical="center"/>
    </xf>
    <xf numFmtId="0" fontId="27" fillId="0" borderId="1" xfId="0" applyFont="1" applyBorder="1" applyAlignment="1">
      <alignment horizontal="distributed" vertical="center" wrapText="1"/>
    </xf>
    <xf numFmtId="0" fontId="27" fillId="0" borderId="3" xfId="0" applyFont="1" applyBorder="1" applyAlignment="1">
      <alignment horizontal="distributed" vertical="center" wrapText="1"/>
    </xf>
    <xf numFmtId="0" fontId="27" fillId="0" borderId="2" xfId="0" applyFont="1" applyBorder="1" applyAlignment="1">
      <alignment horizontal="distributed" vertical="center" wrapText="1"/>
    </xf>
    <xf numFmtId="0" fontId="27" fillId="0" borderId="1" xfId="0" applyFont="1" applyBorder="1" applyAlignment="1">
      <alignment horizontal="distributed" vertical="center"/>
    </xf>
    <xf numFmtId="0" fontId="27" fillId="0" borderId="13" xfId="0" applyFont="1" applyBorder="1" applyAlignment="1">
      <alignment horizontal="distributed" vertical="center"/>
    </xf>
    <xf numFmtId="0" fontId="27" fillId="0" borderId="0" xfId="0" applyFont="1" applyAlignment="1">
      <alignment horizontal="distributed" vertical="center"/>
    </xf>
    <xf numFmtId="0" fontId="27" fillId="0" borderId="14" xfId="0" applyFont="1" applyBorder="1" applyAlignment="1">
      <alignment horizontal="distributed" vertical="center"/>
    </xf>
    <xf numFmtId="0" fontId="27" fillId="0" borderId="4" xfId="0" applyFont="1" applyBorder="1" applyAlignment="1">
      <alignment horizontal="distributed" vertical="center"/>
    </xf>
    <xf numFmtId="0" fontId="27" fillId="0" borderId="5" xfId="0" applyFont="1" applyBorder="1" applyAlignment="1">
      <alignment horizontal="distributed" vertical="center"/>
    </xf>
    <xf numFmtId="0" fontId="27" fillId="0" borderId="6" xfId="0" applyFont="1" applyBorder="1" applyAlignment="1">
      <alignment horizontal="distributed" vertical="center"/>
    </xf>
    <xf numFmtId="3" fontId="27" fillId="2" borderId="1" xfId="0" applyNumberFormat="1" applyFont="1" applyFill="1" applyBorder="1" applyAlignment="1">
      <alignment horizontal="right" vertical="center"/>
    </xf>
    <xf numFmtId="3" fontId="27" fillId="2" borderId="3" xfId="0" applyNumberFormat="1" applyFont="1" applyFill="1" applyBorder="1" applyAlignment="1">
      <alignment horizontal="right" vertical="center"/>
    </xf>
    <xf numFmtId="0" fontId="27" fillId="2" borderId="1" xfId="0" applyFont="1" applyFill="1" applyBorder="1" applyAlignment="1">
      <alignment horizontal="right" vertical="center"/>
    </xf>
    <xf numFmtId="0" fontId="27" fillId="2" borderId="3" xfId="0" applyFont="1" applyFill="1" applyBorder="1" applyAlignment="1">
      <alignment horizontal="right" vertical="center"/>
    </xf>
    <xf numFmtId="0" fontId="22" fillId="0" borderId="63" xfId="0" applyFont="1" applyBorder="1" applyAlignment="1">
      <alignment horizontal="distributed" vertical="center"/>
    </xf>
    <xf numFmtId="176" fontId="19" fillId="5" borderId="0" xfId="0" applyNumberFormat="1" applyFont="1" applyFill="1">
      <alignment vertical="center"/>
    </xf>
    <xf numFmtId="176" fontId="25" fillId="5" borderId="0" xfId="0" applyNumberFormat="1" applyFont="1" applyFill="1">
      <alignment vertical="center"/>
    </xf>
    <xf numFmtId="0" fontId="22" fillId="5" borderId="1" xfId="0" applyFont="1" applyFill="1" applyBorder="1" applyAlignment="1">
      <alignment horizontal="left" vertical="center"/>
    </xf>
    <xf numFmtId="0" fontId="22" fillId="5" borderId="3" xfId="0" applyFont="1" applyFill="1" applyBorder="1" applyAlignment="1">
      <alignment horizontal="left" vertical="center"/>
    </xf>
    <xf numFmtId="0" fontId="22" fillId="5" borderId="2" xfId="0" applyFont="1" applyFill="1" applyBorder="1" applyAlignment="1">
      <alignment horizontal="left" vertical="center"/>
    </xf>
    <xf numFmtId="3" fontId="33" fillId="0" borderId="13" xfId="0" applyNumberFormat="1" applyFont="1" applyBorder="1">
      <alignment vertical="center"/>
    </xf>
    <xf numFmtId="3" fontId="33" fillId="0" borderId="14" xfId="0" applyNumberFormat="1" applyFont="1" applyBorder="1">
      <alignment vertical="center"/>
    </xf>
    <xf numFmtId="178" fontId="33" fillId="0" borderId="13" xfId="0" applyNumberFormat="1" applyFont="1" applyBorder="1">
      <alignment vertical="center"/>
    </xf>
    <xf numFmtId="178" fontId="33" fillId="0" borderId="14" xfId="0" applyNumberFormat="1" applyFont="1" applyBorder="1">
      <alignment vertical="center"/>
    </xf>
    <xf numFmtId="0" fontId="22" fillId="2" borderId="140" xfId="0" applyFont="1" applyFill="1" applyBorder="1" applyAlignment="1">
      <alignment horizontal="center" vertical="center"/>
    </xf>
    <xf numFmtId="0" fontId="22" fillId="2" borderId="46" xfId="0" applyFont="1" applyFill="1" applyBorder="1">
      <alignment vertical="center"/>
    </xf>
    <xf numFmtId="0" fontId="22" fillId="2" borderId="42" xfId="0" applyFont="1" applyFill="1" applyBorder="1">
      <alignment vertical="center"/>
    </xf>
    <xf numFmtId="0" fontId="22" fillId="2" borderId="141" xfId="0" applyFont="1" applyFill="1" applyBorder="1">
      <alignment vertical="center"/>
    </xf>
    <xf numFmtId="0" fontId="27" fillId="0" borderId="7" xfId="0" applyFont="1" applyBorder="1" applyAlignment="1">
      <alignment horizontal="center" vertical="center"/>
    </xf>
    <xf numFmtId="3" fontId="33" fillId="2" borderId="13" xfId="0" applyNumberFormat="1" applyFont="1" applyFill="1" applyBorder="1">
      <alignment vertical="center"/>
    </xf>
    <xf numFmtId="3" fontId="33" fillId="2" borderId="14" xfId="0" applyNumberFormat="1" applyFont="1" applyFill="1" applyBorder="1">
      <alignment vertical="center"/>
    </xf>
    <xf numFmtId="178" fontId="33" fillId="2" borderId="13" xfId="0" applyNumberFormat="1" applyFont="1" applyFill="1" applyBorder="1">
      <alignment vertical="center"/>
    </xf>
    <xf numFmtId="178" fontId="33" fillId="2" borderId="14" xfId="0" applyNumberFormat="1" applyFont="1" applyFill="1" applyBorder="1">
      <alignment vertical="center"/>
    </xf>
    <xf numFmtId="4" fontId="10" fillId="0" borderId="13" xfId="0" applyNumberFormat="1" applyFont="1" applyBorder="1">
      <alignment vertical="center"/>
    </xf>
    <xf numFmtId="4" fontId="10" fillId="0" borderId="14" xfId="0" applyNumberFormat="1" applyFont="1" applyBorder="1">
      <alignment vertical="center"/>
    </xf>
    <xf numFmtId="179" fontId="10" fillId="0" borderId="13" xfId="0" applyNumberFormat="1" applyFont="1" applyBorder="1">
      <alignment vertical="center"/>
    </xf>
    <xf numFmtId="179" fontId="10" fillId="0" borderId="14" xfId="0" applyNumberFormat="1" applyFont="1" applyBorder="1">
      <alignment vertical="center"/>
    </xf>
    <xf numFmtId="182" fontId="23" fillId="0" borderId="0" xfId="0" applyNumberFormat="1" applyFont="1">
      <alignment vertical="center"/>
    </xf>
    <xf numFmtId="0" fontId="25" fillId="0" borderId="0" xfId="0" applyFont="1" applyAlignment="1">
      <alignment horizontal="right" vertical="center"/>
    </xf>
    <xf numFmtId="0" fontId="18" fillId="0" borderId="15"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2"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3" fontId="18" fillId="2" borderId="13" xfId="0" applyNumberFormat="1" applyFont="1" applyFill="1" applyBorder="1" applyAlignment="1">
      <alignment horizontal="center" vertical="center"/>
    </xf>
    <xf numFmtId="3" fontId="18" fillId="2" borderId="0" xfId="0" applyNumberFormat="1" applyFont="1" applyFill="1" applyAlignment="1">
      <alignment horizontal="center" vertical="center"/>
    </xf>
    <xf numFmtId="178" fontId="18" fillId="2" borderId="13" xfId="0" applyNumberFormat="1" applyFont="1" applyFill="1" applyBorder="1" applyAlignment="1">
      <alignment horizontal="center" vertical="center"/>
    </xf>
    <xf numFmtId="178" fontId="18" fillId="2" borderId="0" xfId="0" applyNumberFormat="1" applyFont="1" applyFill="1" applyAlignment="1">
      <alignment horizontal="center" vertical="center"/>
    </xf>
    <xf numFmtId="178" fontId="18" fillId="2" borderId="14" xfId="0" applyNumberFormat="1" applyFont="1" applyFill="1" applyBorder="1" applyAlignment="1">
      <alignment horizontal="center" vertical="center"/>
    </xf>
    <xf numFmtId="176" fontId="18" fillId="2" borderId="14" xfId="0" applyNumberFormat="1" applyFont="1" applyFill="1" applyBorder="1" applyAlignment="1">
      <alignment horizontal="center" vertical="center"/>
    </xf>
    <xf numFmtId="0" fontId="18" fillId="2" borderId="12"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4"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2" xfId="0" applyFont="1" applyBorder="1" applyAlignment="1">
      <alignment vertical="center" wrapText="1"/>
    </xf>
    <xf numFmtId="0" fontId="18" fillId="0" borderId="11" xfId="0" applyFont="1" applyBorder="1" applyAlignment="1">
      <alignment vertical="center" wrapText="1"/>
    </xf>
    <xf numFmtId="0" fontId="18" fillId="0" borderId="10" xfId="0" applyFont="1" applyBorder="1" applyAlignment="1">
      <alignment vertical="center" wrapText="1"/>
    </xf>
    <xf numFmtId="0" fontId="18" fillId="0" borderId="13" xfId="0" applyFont="1" applyBorder="1" applyAlignment="1">
      <alignment vertical="center" wrapText="1"/>
    </xf>
    <xf numFmtId="0" fontId="18" fillId="0" borderId="0" xfId="0" applyFont="1" applyAlignment="1">
      <alignment vertical="center" wrapText="1"/>
    </xf>
    <xf numFmtId="0" fontId="18" fillId="0" borderId="14" xfId="0" applyFont="1" applyBorder="1" applyAlignment="1">
      <alignment vertical="center" wrapText="1"/>
    </xf>
    <xf numFmtId="0" fontId="18" fillId="2" borderId="1" xfId="0" applyFont="1" applyFill="1" applyBorder="1" applyAlignment="1">
      <alignment horizontal="right" vertical="center"/>
    </xf>
    <xf numFmtId="0" fontId="18" fillId="2" borderId="3" xfId="0" applyFont="1" applyFill="1" applyBorder="1" applyAlignment="1">
      <alignment horizontal="right" vertical="center"/>
    </xf>
    <xf numFmtId="0" fontId="18" fillId="0" borderId="1" xfId="0" applyFont="1" applyBorder="1" applyAlignment="1">
      <alignment horizontal="right" vertical="center"/>
    </xf>
    <xf numFmtId="0" fontId="18" fillId="0" borderId="3" xfId="0" applyFont="1" applyBorder="1" applyAlignment="1">
      <alignment horizontal="right"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27" fillId="0" borderId="0" xfId="0" applyFont="1">
      <alignment vertical="center"/>
    </xf>
    <xf numFmtId="0" fontId="0" fillId="0" borderId="0" xfId="0">
      <alignment vertical="center"/>
    </xf>
    <xf numFmtId="4" fontId="33" fillId="2" borderId="13" xfId="0" applyNumberFormat="1" applyFont="1" applyFill="1" applyBorder="1">
      <alignment vertical="center"/>
    </xf>
    <xf numFmtId="4" fontId="33" fillId="2" borderId="14" xfId="0" applyNumberFormat="1" applyFont="1" applyFill="1" applyBorder="1">
      <alignment vertical="center"/>
    </xf>
    <xf numFmtId="4" fontId="32" fillId="0" borderId="13" xfId="0" applyNumberFormat="1" applyFont="1" applyBorder="1" applyAlignment="1">
      <alignment horizontal="right" vertical="center"/>
    </xf>
    <xf numFmtId="4" fontId="32" fillId="0" borderId="14" xfId="0" applyNumberFormat="1" applyFont="1" applyBorder="1" applyAlignment="1">
      <alignment horizontal="right" vertical="center"/>
    </xf>
    <xf numFmtId="4" fontId="33" fillId="0" borderId="4" xfId="0" applyNumberFormat="1" applyFont="1" applyBorder="1" applyAlignment="1">
      <alignment horizontal="right" vertical="center"/>
    </xf>
    <xf numFmtId="4" fontId="33" fillId="0" borderId="6" xfId="0" applyNumberFormat="1" applyFont="1" applyBorder="1" applyAlignment="1">
      <alignment horizontal="right" vertical="center"/>
    </xf>
    <xf numFmtId="3" fontId="10" fillId="0" borderId="13" xfId="0" applyNumberFormat="1" applyFont="1" applyBorder="1">
      <alignment vertical="center"/>
    </xf>
    <xf numFmtId="3" fontId="10" fillId="0" borderId="14" xfId="0" applyNumberFormat="1" applyFont="1" applyBorder="1">
      <alignment vertical="center"/>
    </xf>
    <xf numFmtId="178" fontId="10" fillId="0" borderId="0" xfId="0" applyNumberFormat="1" applyFont="1">
      <alignment vertical="center"/>
    </xf>
    <xf numFmtId="3" fontId="10" fillId="0" borderId="0" xfId="0" applyNumberFormat="1" applyFont="1" applyAlignment="1">
      <alignment horizontal="center" vertical="center"/>
    </xf>
    <xf numFmtId="0" fontId="27" fillId="0" borderId="1" xfId="0" applyFont="1" applyBorder="1" applyAlignment="1">
      <alignment horizontal="left" vertical="center" wrapText="1"/>
    </xf>
    <xf numFmtId="0" fontId="27" fillId="0" borderId="3" xfId="0" applyFont="1" applyBorder="1" applyAlignment="1">
      <alignment horizontal="left" vertical="center" wrapText="1"/>
    </xf>
    <xf numFmtId="0" fontId="27" fillId="0" borderId="2" xfId="0" applyFont="1" applyBorder="1" applyAlignment="1">
      <alignment horizontal="left" vertical="center" wrapText="1"/>
    </xf>
    <xf numFmtId="178" fontId="10" fillId="0" borderId="1" xfId="0" applyNumberFormat="1" applyFont="1" applyBorder="1">
      <alignment vertical="center"/>
    </xf>
    <xf numFmtId="178" fontId="10" fillId="0" borderId="3" xfId="0" applyNumberFormat="1" applyFont="1" applyBorder="1">
      <alignment vertical="center"/>
    </xf>
    <xf numFmtId="3" fontId="32" fillId="2" borderId="13" xfId="0" applyNumberFormat="1" applyFont="1" applyFill="1" applyBorder="1">
      <alignment vertical="center"/>
    </xf>
    <xf numFmtId="3" fontId="32" fillId="2" borderId="14" xfId="0" applyNumberFormat="1" applyFont="1" applyFill="1" applyBorder="1">
      <alignment vertical="center"/>
    </xf>
    <xf numFmtId="178" fontId="32" fillId="2" borderId="13" xfId="0" applyNumberFormat="1" applyFont="1" applyFill="1" applyBorder="1">
      <alignment vertical="center"/>
    </xf>
    <xf numFmtId="178" fontId="32" fillId="2" borderId="14" xfId="0" applyNumberFormat="1" applyFont="1" applyFill="1" applyBorder="1">
      <alignment vertical="center"/>
    </xf>
    <xf numFmtId="3" fontId="32" fillId="0" borderId="13" xfId="0" applyNumberFormat="1" applyFont="1" applyBorder="1">
      <alignment vertical="center"/>
    </xf>
    <xf numFmtId="3" fontId="32" fillId="0" borderId="14" xfId="0" applyNumberFormat="1" applyFont="1" applyBorder="1">
      <alignment vertical="center"/>
    </xf>
    <xf numFmtId="179" fontId="32" fillId="0" borderId="13" xfId="0" applyNumberFormat="1" applyFont="1" applyBorder="1">
      <alignment vertical="center"/>
    </xf>
    <xf numFmtId="179" fontId="32" fillId="0" borderId="14" xfId="0" applyNumberFormat="1" applyFont="1" applyBorder="1">
      <alignment vertical="center"/>
    </xf>
    <xf numFmtId="178" fontId="32" fillId="0" borderId="13" xfId="0" applyNumberFormat="1" applyFont="1" applyBorder="1">
      <alignment vertical="center"/>
    </xf>
    <xf numFmtId="178" fontId="32" fillId="0" borderId="14" xfId="0" applyNumberFormat="1" applyFont="1" applyBorder="1">
      <alignment vertical="center"/>
    </xf>
    <xf numFmtId="0" fontId="42" fillId="0" borderId="0" xfId="0" applyFont="1" applyAlignment="1">
      <alignment horizontal="center" vertical="center"/>
    </xf>
    <xf numFmtId="0" fontId="27" fillId="5" borderId="12" xfId="0" applyFont="1" applyFill="1" applyBorder="1" applyAlignment="1">
      <alignment horizontal="left" vertical="center" wrapText="1"/>
    </xf>
    <xf numFmtId="0" fontId="27" fillId="5" borderId="11" xfId="0" applyFont="1" applyFill="1" applyBorder="1" applyAlignment="1">
      <alignment horizontal="left" vertical="center" wrapText="1"/>
    </xf>
    <xf numFmtId="0" fontId="27" fillId="5" borderId="10" xfId="0" applyFont="1" applyFill="1" applyBorder="1" applyAlignment="1">
      <alignment horizontal="left" vertical="center" wrapText="1"/>
    </xf>
    <xf numFmtId="0" fontId="27" fillId="5" borderId="13" xfId="0" applyFont="1" applyFill="1" applyBorder="1" applyAlignment="1">
      <alignment horizontal="left" vertical="center" wrapText="1"/>
    </xf>
    <xf numFmtId="0" fontId="27" fillId="5" borderId="0" xfId="0" applyFont="1" applyFill="1" applyAlignment="1">
      <alignment horizontal="left" vertical="center" wrapText="1"/>
    </xf>
    <xf numFmtId="0" fontId="27" fillId="5" borderId="14" xfId="0" applyFont="1" applyFill="1" applyBorder="1" applyAlignment="1">
      <alignment horizontal="left" vertical="center" wrapText="1"/>
    </xf>
    <xf numFmtId="0" fontId="27" fillId="5" borderId="4" xfId="0" applyFont="1" applyFill="1" applyBorder="1" applyAlignment="1">
      <alignment horizontal="left" vertical="center" wrapText="1"/>
    </xf>
    <xf numFmtId="0" fontId="27" fillId="5" borderId="5" xfId="0" applyFont="1" applyFill="1" applyBorder="1" applyAlignment="1">
      <alignment horizontal="left" vertical="center" wrapText="1"/>
    </xf>
    <xf numFmtId="0" fontId="27" fillId="5" borderId="6"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5" borderId="10" xfId="0" applyFont="1" applyFill="1" applyBorder="1" applyAlignment="1">
      <alignment horizontal="left" vertical="center" wrapText="1"/>
    </xf>
    <xf numFmtId="0" fontId="10" fillId="5" borderId="13"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14"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27" fillId="5" borderId="12" xfId="0" applyFont="1" applyFill="1" applyBorder="1" applyAlignment="1">
      <alignment horizontal="left" vertical="center"/>
    </xf>
    <xf numFmtId="0" fontId="27" fillId="5" borderId="11" xfId="0" applyFont="1" applyFill="1" applyBorder="1" applyAlignment="1">
      <alignment horizontal="left" vertical="center"/>
    </xf>
    <xf numFmtId="0" fontId="27" fillId="5" borderId="10" xfId="0" applyFont="1" applyFill="1" applyBorder="1" applyAlignment="1">
      <alignment horizontal="left" vertical="center"/>
    </xf>
    <xf numFmtId="0" fontId="27" fillId="5" borderId="13" xfId="0" applyFont="1" applyFill="1" applyBorder="1" applyAlignment="1">
      <alignment horizontal="left" vertical="center"/>
    </xf>
    <xf numFmtId="0" fontId="27" fillId="5" borderId="0" xfId="0" applyFont="1" applyFill="1" applyAlignment="1">
      <alignment horizontal="left" vertical="center"/>
    </xf>
    <xf numFmtId="0" fontId="27" fillId="5" borderId="14" xfId="0" applyFont="1" applyFill="1" applyBorder="1" applyAlignment="1">
      <alignment horizontal="left" vertical="center"/>
    </xf>
    <xf numFmtId="0" fontId="27" fillId="5" borderId="4" xfId="0" applyFont="1" applyFill="1" applyBorder="1" applyAlignment="1">
      <alignment horizontal="left" vertical="center"/>
    </xf>
    <xf numFmtId="0" fontId="27" fillId="5" borderId="5" xfId="0" applyFont="1" applyFill="1" applyBorder="1" applyAlignment="1">
      <alignment horizontal="left" vertical="center"/>
    </xf>
    <xf numFmtId="0" fontId="27" fillId="5" borderId="6" xfId="0" applyFont="1" applyFill="1" applyBorder="1" applyAlignment="1">
      <alignment horizontal="left" vertical="center"/>
    </xf>
    <xf numFmtId="176" fontId="27" fillId="0" borderId="13" xfId="0" applyNumberFormat="1" applyFont="1" applyBorder="1" applyAlignment="1">
      <alignment horizontal="center" vertical="center"/>
    </xf>
    <xf numFmtId="176" fontId="27" fillId="0" borderId="14" xfId="0" applyNumberFormat="1" applyFont="1" applyBorder="1" applyAlignment="1">
      <alignment horizontal="center" vertical="center"/>
    </xf>
    <xf numFmtId="0" fontId="10"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drawing1.xml><?xml version="1.0" encoding="utf-8"?>
<xdr:wsDr xmlns:xdr="http://schemas.openxmlformats.org/drawingml/2006/spreadsheetDrawing" xmlns:a="http://schemas.openxmlformats.org/drawingml/2006/main">
  <xdr:twoCellAnchor>
    <xdr:from>
      <xdr:col>2</xdr:col>
      <xdr:colOff>38100</xdr:colOff>
      <xdr:row>20</xdr:row>
      <xdr:rowOff>66675</xdr:rowOff>
    </xdr:from>
    <xdr:to>
      <xdr:col>3</xdr:col>
      <xdr:colOff>409575</xdr:colOff>
      <xdr:row>21</xdr:row>
      <xdr:rowOff>200025</xdr:rowOff>
    </xdr:to>
    <xdr:sp macro="" textlink="">
      <xdr:nvSpPr>
        <xdr:cNvPr id="2" name="大かっこ 1">
          <a:extLst>
            <a:ext uri="{FF2B5EF4-FFF2-40B4-BE49-F238E27FC236}">
              <a16:creationId xmlns:a16="http://schemas.microsoft.com/office/drawing/2014/main" id="{655E3417-FE3A-499E-B8CC-185259CD077C}"/>
            </a:ext>
          </a:extLst>
        </xdr:cNvPr>
        <xdr:cNvSpPr/>
      </xdr:nvSpPr>
      <xdr:spPr>
        <a:xfrm>
          <a:off x="533400" y="4829175"/>
          <a:ext cx="819150"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B066A7A4-57AC-41D5-94B4-B5FD8FD15CB3}"/>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D0F520D0-33F3-42F4-BFA9-3E638CC99430}"/>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5EEAB66F-F584-4E5D-A924-1E999C2D2DAC}"/>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9AE54A08-442E-42B4-9937-06C741195190}"/>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8568A93F-405B-47C3-AAFF-2DBCC685B8A3}"/>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28BF49C6-2875-4EEB-94F4-A841A1A33C1C}"/>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1B47B797-3226-4906-BBC3-D40C501AFAD6}"/>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F8C56FCF-6E64-430F-B61F-36FFA1A286B5}"/>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F6CC8795-0A8E-4793-BE51-BEFF531FF2A6}"/>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2B4F61E6-8AE0-4ABF-A3E2-56B927CE4A2E}"/>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10C0F93C-FAF5-4831-BD21-50A321372130}"/>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6696117E-B444-435C-BB30-829498FC4BD3}"/>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15F09E1A-8470-405D-B90C-DC9B5F1211E7}"/>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069769EB-77D0-43A7-967E-F2FCF4126C8E}"/>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295274</xdr:colOff>
      <xdr:row>3</xdr:row>
      <xdr:rowOff>47625</xdr:rowOff>
    </xdr:from>
    <xdr:to>
      <xdr:col>15</xdr:col>
      <xdr:colOff>161925</xdr:colOff>
      <xdr:row>4</xdr:row>
      <xdr:rowOff>161925</xdr:rowOff>
    </xdr:to>
    <xdr:sp macro="" textlink="">
      <xdr:nvSpPr>
        <xdr:cNvPr id="2" name="円/楕円 1">
          <a:extLst>
            <a:ext uri="{FF2B5EF4-FFF2-40B4-BE49-F238E27FC236}">
              <a16:creationId xmlns:a16="http://schemas.microsoft.com/office/drawing/2014/main" id="{B992DFB0-74B9-41B3-8163-EC4619211D2C}"/>
            </a:ext>
          </a:extLst>
        </xdr:cNvPr>
        <xdr:cNvSpPr/>
      </xdr:nvSpPr>
      <xdr:spPr>
        <a:xfrm>
          <a:off x="6562724" y="590550"/>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twoCellAnchor>
    <xdr:from>
      <xdr:col>12</xdr:col>
      <xdr:colOff>285750</xdr:colOff>
      <xdr:row>3</xdr:row>
      <xdr:rowOff>76200</xdr:rowOff>
    </xdr:from>
    <xdr:to>
      <xdr:col>13</xdr:col>
      <xdr:colOff>152401</xdr:colOff>
      <xdr:row>5</xdr:row>
      <xdr:rowOff>9525</xdr:rowOff>
    </xdr:to>
    <xdr:sp macro="" textlink="">
      <xdr:nvSpPr>
        <xdr:cNvPr id="3" name="円/楕円 2">
          <a:extLst>
            <a:ext uri="{FF2B5EF4-FFF2-40B4-BE49-F238E27FC236}">
              <a16:creationId xmlns:a16="http://schemas.microsoft.com/office/drawing/2014/main" id="{9C8C7D4F-5DCE-4035-8815-889F83126788}"/>
            </a:ext>
          </a:extLst>
        </xdr:cNvPr>
        <xdr:cNvSpPr/>
      </xdr:nvSpPr>
      <xdr:spPr>
        <a:xfrm>
          <a:off x="5657850" y="619125"/>
          <a:ext cx="314326" cy="295275"/>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381000</xdr:colOff>
      <xdr:row>17</xdr:row>
      <xdr:rowOff>9525</xdr:rowOff>
    </xdr:from>
    <xdr:to>
      <xdr:col>13</xdr:col>
      <xdr:colOff>342900</xdr:colOff>
      <xdr:row>18</xdr:row>
      <xdr:rowOff>142875</xdr:rowOff>
    </xdr:to>
    <xdr:sp macro="" textlink="">
      <xdr:nvSpPr>
        <xdr:cNvPr id="3" name="大かっこ 2">
          <a:extLst>
            <a:ext uri="{FF2B5EF4-FFF2-40B4-BE49-F238E27FC236}">
              <a16:creationId xmlns:a16="http://schemas.microsoft.com/office/drawing/2014/main" id="{1C1D1AF1-8603-4A89-B1EA-2EAEDBE41810}"/>
            </a:ext>
          </a:extLst>
        </xdr:cNvPr>
        <xdr:cNvSpPr/>
      </xdr:nvSpPr>
      <xdr:spPr>
        <a:xfrm>
          <a:off x="3676650" y="3438525"/>
          <a:ext cx="2438400" cy="323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22</xdr:row>
      <xdr:rowOff>28575</xdr:rowOff>
    </xdr:from>
    <xdr:ext cx="552450" cy="302660"/>
    <xdr:sp macro="" textlink="">
      <xdr:nvSpPr>
        <xdr:cNvPr id="3" name="テキスト ボックス 2">
          <a:extLst>
            <a:ext uri="{FF2B5EF4-FFF2-40B4-BE49-F238E27FC236}">
              <a16:creationId xmlns:a16="http://schemas.microsoft.com/office/drawing/2014/main" id="{6562EEA3-FAA5-46C4-88CF-04A3EF8CEA50}"/>
            </a:ext>
          </a:extLst>
        </xdr:cNvPr>
        <xdr:cNvSpPr txBox="1"/>
      </xdr:nvSpPr>
      <xdr:spPr>
        <a:xfrm>
          <a:off x="47625" y="4181475"/>
          <a:ext cx="552450" cy="302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latin typeface="ＭＳ ゴシック" pitchFamily="49" charset="-128"/>
              <a:ea typeface="ＭＳ ゴシック" pitchFamily="49" charset="-128"/>
            </a:rPr>
            <a:t>区分</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11</xdr:col>
      <xdr:colOff>438150</xdr:colOff>
      <xdr:row>73</xdr:row>
      <xdr:rowOff>190500</xdr:rowOff>
    </xdr:from>
    <xdr:to>
      <xdr:col>12</xdr:col>
      <xdr:colOff>247650</xdr:colOff>
      <xdr:row>75</xdr:row>
      <xdr:rowOff>38100</xdr:rowOff>
    </xdr:to>
    <xdr:sp macro="" textlink="">
      <xdr:nvSpPr>
        <xdr:cNvPr id="3" name="円/楕円 2">
          <a:extLst>
            <a:ext uri="{FF2B5EF4-FFF2-40B4-BE49-F238E27FC236}">
              <a16:creationId xmlns:a16="http://schemas.microsoft.com/office/drawing/2014/main" id="{06056F50-5AD5-4464-827C-6C35DACF04F5}"/>
            </a:ext>
          </a:extLst>
        </xdr:cNvPr>
        <xdr:cNvSpPr/>
      </xdr:nvSpPr>
      <xdr:spPr>
        <a:xfrm>
          <a:off x="4962525" y="14449425"/>
          <a:ext cx="257175"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xdr:col>
      <xdr:colOff>304800</xdr:colOff>
      <xdr:row>19</xdr:row>
      <xdr:rowOff>180975</xdr:rowOff>
    </xdr:from>
    <xdr:to>
      <xdr:col>9</xdr:col>
      <xdr:colOff>209550</xdr:colOff>
      <xdr:row>21</xdr:row>
      <xdr:rowOff>28575</xdr:rowOff>
    </xdr:to>
    <xdr:sp macro="" textlink="">
      <xdr:nvSpPr>
        <xdr:cNvPr id="4" name="円/楕円 3">
          <a:extLst>
            <a:ext uri="{FF2B5EF4-FFF2-40B4-BE49-F238E27FC236}">
              <a16:creationId xmlns:a16="http://schemas.microsoft.com/office/drawing/2014/main" id="{8294A9E0-630B-4485-8EAC-C3E5DFBFD3AE}"/>
            </a:ext>
          </a:extLst>
        </xdr:cNvPr>
        <xdr:cNvSpPr/>
      </xdr:nvSpPr>
      <xdr:spPr>
        <a:xfrm>
          <a:off x="3676650" y="3609975"/>
          <a:ext cx="257175"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28</xdr:row>
      <xdr:rowOff>0</xdr:rowOff>
    </xdr:from>
    <xdr:to>
      <xdr:col>1</xdr:col>
      <xdr:colOff>438150</xdr:colOff>
      <xdr:row>31</xdr:row>
      <xdr:rowOff>171450</xdr:rowOff>
    </xdr:to>
    <xdr:sp macro="" textlink="">
      <xdr:nvSpPr>
        <xdr:cNvPr id="2845" name="Line 1">
          <a:extLst>
            <a:ext uri="{FF2B5EF4-FFF2-40B4-BE49-F238E27FC236}">
              <a16:creationId xmlns:a16="http://schemas.microsoft.com/office/drawing/2014/main" id="{2C3DD824-6ED8-4F8B-A50B-388D6C98C3FD}"/>
            </a:ext>
          </a:extLst>
        </xdr:cNvPr>
        <xdr:cNvSpPr>
          <a:spLocks noChangeShapeType="1"/>
        </xdr:cNvSpPr>
      </xdr:nvSpPr>
      <xdr:spPr bwMode="auto">
        <a:xfrm>
          <a:off x="19050" y="5419725"/>
          <a:ext cx="866775" cy="714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428624</xdr:colOff>
      <xdr:row>42</xdr:row>
      <xdr:rowOff>85725</xdr:rowOff>
    </xdr:from>
    <xdr:to>
      <xdr:col>9</xdr:col>
      <xdr:colOff>311624</xdr:colOff>
      <xdr:row>42</xdr:row>
      <xdr:rowOff>85725</xdr:rowOff>
    </xdr:to>
    <xdr:cxnSp macro="">
      <xdr:nvCxnSpPr>
        <xdr:cNvPr id="3" name="直線コネクタ 2">
          <a:extLst>
            <a:ext uri="{FF2B5EF4-FFF2-40B4-BE49-F238E27FC236}">
              <a16:creationId xmlns:a16="http://schemas.microsoft.com/office/drawing/2014/main" id="{95CFEA31-7E41-422B-8195-F717CCFA7D75}"/>
            </a:ext>
          </a:extLst>
        </xdr:cNvPr>
        <xdr:cNvCxnSpPr/>
      </xdr:nvCxnSpPr>
      <xdr:spPr>
        <a:xfrm>
          <a:off x="857249" y="9039225"/>
          <a:ext cx="33120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48</xdr:row>
      <xdr:rowOff>104775</xdr:rowOff>
    </xdr:from>
    <xdr:to>
      <xdr:col>11</xdr:col>
      <xdr:colOff>333375</xdr:colOff>
      <xdr:row>48</xdr:row>
      <xdr:rowOff>104775</xdr:rowOff>
    </xdr:to>
    <xdr:cxnSp macro="">
      <xdr:nvCxnSpPr>
        <xdr:cNvPr id="3" name="直線コネクタ 2">
          <a:extLst>
            <a:ext uri="{FF2B5EF4-FFF2-40B4-BE49-F238E27FC236}">
              <a16:creationId xmlns:a16="http://schemas.microsoft.com/office/drawing/2014/main" id="{61608D8C-61EE-4BAF-8743-5A71A7D97E45}"/>
            </a:ext>
          </a:extLst>
        </xdr:cNvPr>
        <xdr:cNvCxnSpPr/>
      </xdr:nvCxnSpPr>
      <xdr:spPr>
        <a:xfrm>
          <a:off x="914400" y="9582150"/>
          <a:ext cx="31908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32</xdr:row>
      <xdr:rowOff>85725</xdr:rowOff>
    </xdr:from>
    <xdr:to>
      <xdr:col>11</xdr:col>
      <xdr:colOff>247650</xdr:colOff>
      <xdr:row>32</xdr:row>
      <xdr:rowOff>85725</xdr:rowOff>
    </xdr:to>
    <xdr:cxnSp macro="">
      <xdr:nvCxnSpPr>
        <xdr:cNvPr id="2" name="直線コネクタ 1">
          <a:extLst>
            <a:ext uri="{FF2B5EF4-FFF2-40B4-BE49-F238E27FC236}">
              <a16:creationId xmlns:a16="http://schemas.microsoft.com/office/drawing/2014/main" id="{27A3DE3F-AEB1-4657-BFA5-0384705145E9}"/>
            </a:ext>
          </a:extLst>
        </xdr:cNvPr>
        <xdr:cNvCxnSpPr/>
      </xdr:nvCxnSpPr>
      <xdr:spPr>
        <a:xfrm>
          <a:off x="857250" y="8134350"/>
          <a:ext cx="4105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438150</xdr:colOff>
      <xdr:row>45</xdr:row>
      <xdr:rowOff>85725</xdr:rowOff>
    </xdr:from>
    <xdr:to>
      <xdr:col>13</xdr:col>
      <xdr:colOff>438150</xdr:colOff>
      <xdr:row>45</xdr:row>
      <xdr:rowOff>85725</xdr:rowOff>
    </xdr:to>
    <xdr:cxnSp macro="">
      <xdr:nvCxnSpPr>
        <xdr:cNvPr id="3" name="直線コネクタ 2">
          <a:extLst>
            <a:ext uri="{FF2B5EF4-FFF2-40B4-BE49-F238E27FC236}">
              <a16:creationId xmlns:a16="http://schemas.microsoft.com/office/drawing/2014/main" id="{453BB53F-9B15-43BE-A939-3D261D994FE0}"/>
            </a:ext>
          </a:extLst>
        </xdr:cNvPr>
        <xdr:cNvCxnSpPr/>
      </xdr:nvCxnSpPr>
      <xdr:spPr>
        <a:xfrm>
          <a:off x="638175" y="9267825"/>
          <a:ext cx="4286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3" Type="http://schemas.openxmlformats.org/officeDocument/2006/relationships/comments" Target="../comments81.xml"/><Relationship Id="rId2" Type="http://schemas.openxmlformats.org/officeDocument/2006/relationships/vmlDrawing" Target="../drawings/vmlDrawing81.v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3" Type="http://schemas.openxmlformats.org/officeDocument/2006/relationships/comments" Target="../comments82.xml"/><Relationship Id="rId2" Type="http://schemas.openxmlformats.org/officeDocument/2006/relationships/vmlDrawing" Target="../drawings/vmlDrawing82.vml"/><Relationship Id="rId1" Type="http://schemas.openxmlformats.org/officeDocument/2006/relationships/printerSettings" Target="../printerSettings/printerSettings10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xml"/><Relationship Id="rId1" Type="http://schemas.openxmlformats.org/officeDocument/2006/relationships/printerSettings" Target="../printerSettings/printerSettings38.bin"/><Relationship Id="rId4" Type="http://schemas.openxmlformats.org/officeDocument/2006/relationships/comments" Target="../comments25.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xml"/><Relationship Id="rId1" Type="http://schemas.openxmlformats.org/officeDocument/2006/relationships/printerSettings" Target="../printerSettings/printerSettings47.bin"/><Relationship Id="rId4" Type="http://schemas.openxmlformats.org/officeDocument/2006/relationships/comments" Target="../comments28.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4.xml"/><Relationship Id="rId1" Type="http://schemas.openxmlformats.org/officeDocument/2006/relationships/printerSettings" Target="../printerSettings/printerSettings48.bin"/><Relationship Id="rId4" Type="http://schemas.openxmlformats.org/officeDocument/2006/relationships/comments" Target="../comments29.xml"/></Relationships>
</file>

<file path=xl/worksheets/_rels/sheet49.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5.xml"/><Relationship Id="rId1" Type="http://schemas.openxmlformats.org/officeDocument/2006/relationships/printerSettings" Target="../printerSettings/printerSettings50.bin"/><Relationship Id="rId4" Type="http://schemas.openxmlformats.org/officeDocument/2006/relationships/comments" Target="../comments31.xml"/></Relationships>
</file>

<file path=xl/worksheets/_rels/sheet51.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6.xml"/><Relationship Id="rId1" Type="http://schemas.openxmlformats.org/officeDocument/2006/relationships/printerSettings" Target="../printerSettings/printerSettings68.bin"/><Relationship Id="rId4" Type="http://schemas.openxmlformats.org/officeDocument/2006/relationships/comments" Target="../comments49.xml"/></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7.xml"/><Relationship Id="rId1" Type="http://schemas.openxmlformats.org/officeDocument/2006/relationships/printerSettings" Target="../printerSettings/printerSettings69.bin"/><Relationship Id="rId4" Type="http://schemas.openxmlformats.org/officeDocument/2006/relationships/comments" Target="../comments50.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3" Type="http://schemas.openxmlformats.org/officeDocument/2006/relationships/comments" Target="../comments54.xml"/><Relationship Id="rId2" Type="http://schemas.openxmlformats.org/officeDocument/2006/relationships/vmlDrawing" Target="../drawings/vmlDrawing54.v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55.xml"/><Relationship Id="rId2" Type="http://schemas.openxmlformats.org/officeDocument/2006/relationships/vmlDrawing" Target="../drawings/vmlDrawing55.v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3" Type="http://schemas.openxmlformats.org/officeDocument/2006/relationships/comments" Target="../comments56.xml"/><Relationship Id="rId2" Type="http://schemas.openxmlformats.org/officeDocument/2006/relationships/vmlDrawing" Target="../drawings/vmlDrawing56.v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3" Type="http://schemas.openxmlformats.org/officeDocument/2006/relationships/comments" Target="../comments57.xml"/><Relationship Id="rId2" Type="http://schemas.openxmlformats.org/officeDocument/2006/relationships/vmlDrawing" Target="../drawings/vmlDrawing57.v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3" Type="http://schemas.openxmlformats.org/officeDocument/2006/relationships/comments" Target="../comments58.xml"/><Relationship Id="rId2" Type="http://schemas.openxmlformats.org/officeDocument/2006/relationships/vmlDrawing" Target="../drawings/vmlDrawing58.v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3" Type="http://schemas.openxmlformats.org/officeDocument/2006/relationships/comments" Target="../comments59.xml"/><Relationship Id="rId2" Type="http://schemas.openxmlformats.org/officeDocument/2006/relationships/vmlDrawing" Target="../drawings/vmlDrawing59.v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60.xml"/><Relationship Id="rId2" Type="http://schemas.openxmlformats.org/officeDocument/2006/relationships/vmlDrawing" Target="../drawings/vmlDrawing60.v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3" Type="http://schemas.openxmlformats.org/officeDocument/2006/relationships/comments" Target="../comments61.xml"/><Relationship Id="rId2" Type="http://schemas.openxmlformats.org/officeDocument/2006/relationships/vmlDrawing" Target="../drawings/vmlDrawing61.v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3" Type="http://schemas.openxmlformats.org/officeDocument/2006/relationships/comments" Target="../comments62.xml"/><Relationship Id="rId2" Type="http://schemas.openxmlformats.org/officeDocument/2006/relationships/vmlDrawing" Target="../drawings/vmlDrawing62.v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3" Type="http://schemas.openxmlformats.org/officeDocument/2006/relationships/comments" Target="../comments63.xml"/><Relationship Id="rId2" Type="http://schemas.openxmlformats.org/officeDocument/2006/relationships/vmlDrawing" Target="../drawings/vmlDrawing63.v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3" Type="http://schemas.openxmlformats.org/officeDocument/2006/relationships/comments" Target="../comments64.xml"/><Relationship Id="rId2" Type="http://schemas.openxmlformats.org/officeDocument/2006/relationships/vmlDrawing" Target="../drawings/vmlDrawing64.v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3" Type="http://schemas.openxmlformats.org/officeDocument/2006/relationships/comments" Target="../comments65.xml"/><Relationship Id="rId2" Type="http://schemas.openxmlformats.org/officeDocument/2006/relationships/vmlDrawing" Target="../drawings/vmlDrawing65.v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3" Type="http://schemas.openxmlformats.org/officeDocument/2006/relationships/comments" Target="../comments66.xml"/><Relationship Id="rId2" Type="http://schemas.openxmlformats.org/officeDocument/2006/relationships/vmlDrawing" Target="../drawings/vmlDrawing66.v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3" Type="http://schemas.openxmlformats.org/officeDocument/2006/relationships/comments" Target="../comments67.xml"/><Relationship Id="rId2" Type="http://schemas.openxmlformats.org/officeDocument/2006/relationships/vmlDrawing" Target="../drawings/vmlDrawing67.v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3" Type="http://schemas.openxmlformats.org/officeDocument/2006/relationships/comments" Target="../comments68.xml"/><Relationship Id="rId2" Type="http://schemas.openxmlformats.org/officeDocument/2006/relationships/vmlDrawing" Target="../drawings/vmlDrawing68.v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3" Type="http://schemas.openxmlformats.org/officeDocument/2006/relationships/vmlDrawing" Target="../drawings/vmlDrawing69.vml"/><Relationship Id="rId2" Type="http://schemas.openxmlformats.org/officeDocument/2006/relationships/drawing" Target="../drawings/drawing8.xml"/><Relationship Id="rId1" Type="http://schemas.openxmlformats.org/officeDocument/2006/relationships/printerSettings" Target="../printerSettings/printerSettings88.bin"/><Relationship Id="rId4" Type="http://schemas.openxmlformats.org/officeDocument/2006/relationships/comments" Target="../comments69.xml"/></Relationships>
</file>

<file path=xl/worksheets/_rels/sheet89.xml.rels><?xml version="1.0" encoding="UTF-8" standalone="yes"?>
<Relationships xmlns="http://schemas.openxmlformats.org/package/2006/relationships"><Relationship Id="rId3" Type="http://schemas.openxmlformats.org/officeDocument/2006/relationships/vmlDrawing" Target="../drawings/vmlDrawing70.vml"/><Relationship Id="rId2" Type="http://schemas.openxmlformats.org/officeDocument/2006/relationships/drawing" Target="../drawings/drawing9.xml"/><Relationship Id="rId1" Type="http://schemas.openxmlformats.org/officeDocument/2006/relationships/printerSettings" Target="../printerSettings/printerSettings89.bin"/><Relationship Id="rId4" Type="http://schemas.openxmlformats.org/officeDocument/2006/relationships/comments" Target="../comments70.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3" Type="http://schemas.openxmlformats.org/officeDocument/2006/relationships/vmlDrawing" Target="../drawings/vmlDrawing71.vml"/><Relationship Id="rId2" Type="http://schemas.openxmlformats.org/officeDocument/2006/relationships/drawing" Target="../drawings/drawing10.xml"/><Relationship Id="rId1" Type="http://schemas.openxmlformats.org/officeDocument/2006/relationships/printerSettings" Target="../printerSettings/printerSettings90.bin"/><Relationship Id="rId4" Type="http://schemas.openxmlformats.org/officeDocument/2006/relationships/comments" Target="../comments71.xml"/></Relationships>
</file>

<file path=xl/worksheets/_rels/sheet91.xml.rels><?xml version="1.0" encoding="UTF-8" standalone="yes"?>
<Relationships xmlns="http://schemas.openxmlformats.org/package/2006/relationships"><Relationship Id="rId3" Type="http://schemas.openxmlformats.org/officeDocument/2006/relationships/comments" Target="../comments72.xml"/><Relationship Id="rId2" Type="http://schemas.openxmlformats.org/officeDocument/2006/relationships/vmlDrawing" Target="../drawings/vmlDrawing72.v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3" Type="http://schemas.openxmlformats.org/officeDocument/2006/relationships/comments" Target="../comments73.xml"/><Relationship Id="rId2" Type="http://schemas.openxmlformats.org/officeDocument/2006/relationships/vmlDrawing" Target="../drawings/vmlDrawing73.v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3" Type="http://schemas.openxmlformats.org/officeDocument/2006/relationships/vmlDrawing" Target="../drawings/vmlDrawing74.vml"/><Relationship Id="rId2" Type="http://schemas.openxmlformats.org/officeDocument/2006/relationships/drawing" Target="../drawings/drawing11.xml"/><Relationship Id="rId1" Type="http://schemas.openxmlformats.org/officeDocument/2006/relationships/printerSettings" Target="../printerSettings/printerSettings93.bin"/><Relationship Id="rId4" Type="http://schemas.openxmlformats.org/officeDocument/2006/relationships/comments" Target="../comments74.xml"/></Relationships>
</file>

<file path=xl/worksheets/_rels/sheet94.xml.rels><?xml version="1.0" encoding="UTF-8" standalone="yes"?>
<Relationships xmlns="http://schemas.openxmlformats.org/package/2006/relationships"><Relationship Id="rId3" Type="http://schemas.openxmlformats.org/officeDocument/2006/relationships/vmlDrawing" Target="../drawings/vmlDrawing75.vml"/><Relationship Id="rId2" Type="http://schemas.openxmlformats.org/officeDocument/2006/relationships/drawing" Target="../drawings/drawing12.xml"/><Relationship Id="rId1" Type="http://schemas.openxmlformats.org/officeDocument/2006/relationships/printerSettings" Target="../printerSettings/printerSettings94.bin"/><Relationship Id="rId4" Type="http://schemas.openxmlformats.org/officeDocument/2006/relationships/comments" Target="../comments75.xml"/></Relationships>
</file>

<file path=xl/worksheets/_rels/sheet95.xml.rels><?xml version="1.0" encoding="UTF-8" standalone="yes"?>
<Relationships xmlns="http://schemas.openxmlformats.org/package/2006/relationships"><Relationship Id="rId3" Type="http://schemas.openxmlformats.org/officeDocument/2006/relationships/vmlDrawing" Target="../drawings/vmlDrawing76.vml"/><Relationship Id="rId2" Type="http://schemas.openxmlformats.org/officeDocument/2006/relationships/drawing" Target="../drawings/drawing13.xml"/><Relationship Id="rId1" Type="http://schemas.openxmlformats.org/officeDocument/2006/relationships/printerSettings" Target="../printerSettings/printerSettings95.bin"/><Relationship Id="rId4" Type="http://schemas.openxmlformats.org/officeDocument/2006/relationships/comments" Target="../comments76.xml"/></Relationships>
</file>

<file path=xl/worksheets/_rels/sheet96.xml.rels><?xml version="1.0" encoding="UTF-8" standalone="yes"?>
<Relationships xmlns="http://schemas.openxmlformats.org/package/2006/relationships"><Relationship Id="rId3" Type="http://schemas.openxmlformats.org/officeDocument/2006/relationships/vmlDrawing" Target="../drawings/vmlDrawing77.vml"/><Relationship Id="rId2" Type="http://schemas.openxmlformats.org/officeDocument/2006/relationships/drawing" Target="../drawings/drawing14.xml"/><Relationship Id="rId1" Type="http://schemas.openxmlformats.org/officeDocument/2006/relationships/printerSettings" Target="../printerSettings/printerSettings96.bin"/><Relationship Id="rId4" Type="http://schemas.openxmlformats.org/officeDocument/2006/relationships/comments" Target="../comments77.xml"/></Relationships>
</file>

<file path=xl/worksheets/_rels/sheet97.xml.rels><?xml version="1.0" encoding="UTF-8" standalone="yes"?>
<Relationships xmlns="http://schemas.openxmlformats.org/package/2006/relationships"><Relationship Id="rId3" Type="http://schemas.openxmlformats.org/officeDocument/2006/relationships/vmlDrawing" Target="../drawings/vmlDrawing78.vml"/><Relationship Id="rId2" Type="http://schemas.openxmlformats.org/officeDocument/2006/relationships/drawing" Target="../drawings/drawing15.xml"/><Relationship Id="rId1" Type="http://schemas.openxmlformats.org/officeDocument/2006/relationships/printerSettings" Target="../printerSettings/printerSettings97.bin"/><Relationship Id="rId4" Type="http://schemas.openxmlformats.org/officeDocument/2006/relationships/comments" Target="../comments78.xml"/></Relationships>
</file>

<file path=xl/worksheets/_rels/sheet98.xml.rels><?xml version="1.0" encoding="UTF-8" standalone="yes"?>
<Relationships xmlns="http://schemas.openxmlformats.org/package/2006/relationships"><Relationship Id="rId3" Type="http://schemas.openxmlformats.org/officeDocument/2006/relationships/vmlDrawing" Target="../drawings/vmlDrawing79.vml"/><Relationship Id="rId2" Type="http://schemas.openxmlformats.org/officeDocument/2006/relationships/drawing" Target="../drawings/drawing16.xml"/><Relationship Id="rId1" Type="http://schemas.openxmlformats.org/officeDocument/2006/relationships/printerSettings" Target="../printerSettings/printerSettings98.bin"/><Relationship Id="rId4" Type="http://schemas.openxmlformats.org/officeDocument/2006/relationships/comments" Target="../comments79.xml"/></Relationships>
</file>

<file path=xl/worksheets/_rels/sheet99.xml.rels><?xml version="1.0" encoding="UTF-8" standalone="yes"?>
<Relationships xmlns="http://schemas.openxmlformats.org/package/2006/relationships"><Relationship Id="rId3" Type="http://schemas.openxmlformats.org/officeDocument/2006/relationships/vmlDrawing" Target="../drawings/vmlDrawing80.vml"/><Relationship Id="rId2" Type="http://schemas.openxmlformats.org/officeDocument/2006/relationships/drawing" Target="../drawings/drawing17.xml"/><Relationship Id="rId1" Type="http://schemas.openxmlformats.org/officeDocument/2006/relationships/printerSettings" Target="../printerSettings/printerSettings99.bin"/><Relationship Id="rId4" Type="http://schemas.openxmlformats.org/officeDocument/2006/relationships/comments" Target="../comments8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
  <sheetViews>
    <sheetView tabSelected="1" view="pageBreakPreview" topLeftCell="A13" zoomScale="70" zoomScaleNormal="100" zoomScaleSheetLayoutView="70" workbookViewId="0">
      <selection activeCell="B16" sqref="B16:F16"/>
    </sheetView>
  </sheetViews>
  <sheetFormatPr defaultColWidth="13.6328125" defaultRowHeight="21.75" customHeight="1"/>
  <cols>
    <col min="1" max="5" width="13.6328125" customWidth="1"/>
    <col min="6" max="6" width="8.36328125" customWidth="1"/>
    <col min="7" max="8" width="13.6328125" customWidth="1"/>
    <col min="9" max="9" width="15.90625" customWidth="1"/>
    <col min="10" max="11" width="13.6328125" customWidth="1"/>
    <col min="12" max="12" width="8.36328125" customWidth="1"/>
    <col min="13" max="17" width="13.6328125" customWidth="1"/>
    <col min="18" max="18" width="8.36328125" customWidth="1"/>
    <col min="19" max="19" width="2.90625" customWidth="1"/>
  </cols>
  <sheetData>
    <row r="1" spans="1:18" ht="9" customHeight="1"/>
    <row r="2" spans="1:18" ht="26.25" customHeight="1">
      <c r="A2" s="711" t="s">
        <v>1736</v>
      </c>
      <c r="B2" s="711"/>
      <c r="C2" s="711"/>
      <c r="D2" s="711"/>
      <c r="E2" s="711"/>
      <c r="F2" s="711"/>
      <c r="G2" s="711"/>
      <c r="H2" s="711"/>
      <c r="I2" s="711"/>
      <c r="J2" s="711"/>
      <c r="K2" s="711"/>
      <c r="L2" s="711"/>
      <c r="M2" s="711"/>
      <c r="N2" s="711"/>
      <c r="O2" s="711"/>
      <c r="P2" s="711"/>
      <c r="Q2" s="711"/>
      <c r="R2" s="711"/>
    </row>
    <row r="3" spans="1:18" ht="27" customHeight="1">
      <c r="A3" s="711"/>
      <c r="B3" s="711"/>
      <c r="C3" s="711"/>
      <c r="D3" s="711"/>
      <c r="E3" s="711"/>
      <c r="F3" s="711"/>
      <c r="G3" s="711"/>
      <c r="H3" s="711"/>
      <c r="I3" s="711"/>
      <c r="J3" s="711"/>
      <c r="K3" s="711"/>
      <c r="L3" s="711"/>
      <c r="M3" s="711"/>
      <c r="N3" s="711"/>
      <c r="O3" s="711"/>
      <c r="P3" s="711"/>
      <c r="Q3" s="711"/>
      <c r="R3" s="711"/>
    </row>
    <row r="4" spans="1:18" ht="11.25" customHeight="1">
      <c r="B4" s="312"/>
      <c r="C4" s="312"/>
      <c r="D4" s="312"/>
      <c r="E4" s="312"/>
      <c r="F4" s="312"/>
      <c r="G4" s="312"/>
      <c r="H4" s="312"/>
      <c r="I4" s="312"/>
      <c r="J4" s="312"/>
      <c r="K4" s="312"/>
      <c r="L4" s="313"/>
    </row>
    <row r="5" spans="1:18" ht="24" customHeight="1">
      <c r="A5" s="314" t="s">
        <v>1304</v>
      </c>
      <c r="B5" s="312"/>
      <c r="C5" s="312"/>
      <c r="D5" s="312"/>
      <c r="E5" s="312"/>
      <c r="F5" s="312"/>
      <c r="G5" s="312"/>
      <c r="H5" s="312"/>
      <c r="I5" s="312"/>
      <c r="J5" s="312"/>
      <c r="K5" s="312"/>
      <c r="L5" s="313"/>
    </row>
    <row r="6" spans="1:18" ht="21.75" customHeight="1">
      <c r="A6" s="316" t="s">
        <v>1307</v>
      </c>
    </row>
    <row r="7" spans="1:18" ht="21.75" customHeight="1">
      <c r="A7" s="314" t="s">
        <v>864</v>
      </c>
      <c r="B7" s="49"/>
      <c r="C7" s="49"/>
      <c r="D7" s="49"/>
      <c r="E7" s="49"/>
      <c r="F7" s="49"/>
      <c r="G7" s="49"/>
      <c r="H7" s="49"/>
      <c r="I7" s="49"/>
      <c r="J7" s="49"/>
      <c r="K7" s="49"/>
      <c r="L7" s="49"/>
    </row>
    <row r="8" spans="1:18" ht="21.75" customHeight="1">
      <c r="A8" s="315" t="s">
        <v>233</v>
      </c>
      <c r="B8" s="49"/>
      <c r="C8" s="49"/>
      <c r="D8" s="49"/>
      <c r="E8" s="49"/>
      <c r="F8" s="49"/>
      <c r="G8" s="49"/>
      <c r="H8" s="49"/>
      <c r="I8" s="49"/>
      <c r="J8" s="49"/>
      <c r="K8" s="49"/>
      <c r="L8" s="49"/>
    </row>
    <row r="9" spans="1:18" ht="21.75" customHeight="1">
      <c r="A9" s="315" t="s">
        <v>1305</v>
      </c>
      <c r="B9" s="49"/>
      <c r="C9" s="49"/>
      <c r="D9" s="49"/>
      <c r="E9" s="49"/>
      <c r="F9" s="49"/>
      <c r="G9" s="49"/>
      <c r="H9" s="49"/>
      <c r="I9" s="49"/>
      <c r="J9" s="49"/>
      <c r="K9" s="49"/>
      <c r="L9" s="49"/>
    </row>
    <row r="10" spans="1:18" ht="21.75" customHeight="1">
      <c r="A10" s="316" t="s">
        <v>866</v>
      </c>
      <c r="B10" s="49"/>
      <c r="C10" s="49"/>
      <c r="D10" s="49"/>
      <c r="E10" s="49"/>
      <c r="F10" s="49"/>
      <c r="G10" s="49"/>
      <c r="H10" s="49"/>
      <c r="I10" s="49"/>
      <c r="J10" s="49"/>
      <c r="K10" s="49"/>
      <c r="L10" s="49"/>
    </row>
    <row r="11" spans="1:18" ht="21.75" customHeight="1">
      <c r="A11" s="315" t="s">
        <v>865</v>
      </c>
      <c r="B11" s="49"/>
      <c r="C11" s="49"/>
      <c r="D11" s="49"/>
      <c r="E11" s="49"/>
      <c r="F11" s="49"/>
      <c r="G11" s="49"/>
      <c r="H11" s="49"/>
      <c r="I11" s="49"/>
      <c r="J11" s="49"/>
      <c r="K11" s="49"/>
      <c r="L11" s="49"/>
    </row>
    <row r="12" spans="1:18" ht="21.75" customHeight="1">
      <c r="A12" s="315" t="s">
        <v>1346</v>
      </c>
      <c r="B12" s="21"/>
      <c r="C12" s="21"/>
      <c r="D12" s="21"/>
      <c r="E12" s="21"/>
      <c r="F12" s="21"/>
      <c r="G12" s="21"/>
      <c r="H12" s="21"/>
      <c r="I12" s="21"/>
      <c r="J12" s="21"/>
      <c r="K12" s="21"/>
      <c r="L12" s="21"/>
    </row>
    <row r="13" spans="1:18" ht="10.5" customHeight="1" thickBot="1">
      <c r="A13" s="7"/>
    </row>
    <row r="14" spans="1:18" ht="21.5" thickBot="1">
      <c r="A14" s="712" t="s">
        <v>172</v>
      </c>
      <c r="B14" s="713"/>
      <c r="C14" s="713"/>
      <c r="D14" s="713"/>
      <c r="E14" s="713"/>
      <c r="F14" s="713"/>
      <c r="G14" s="713"/>
      <c r="H14" s="713"/>
      <c r="I14" s="713"/>
      <c r="J14" s="713"/>
      <c r="K14" s="713"/>
      <c r="L14" s="713"/>
      <c r="M14" s="713"/>
      <c r="N14" s="713"/>
      <c r="O14" s="713"/>
      <c r="P14" s="713"/>
      <c r="Q14" s="713"/>
      <c r="R14" s="714"/>
    </row>
    <row r="15" spans="1:18" ht="19">
      <c r="A15" s="317"/>
      <c r="B15" s="700" t="s">
        <v>1766</v>
      </c>
      <c r="C15" s="701"/>
      <c r="D15" s="701"/>
      <c r="E15" s="701"/>
      <c r="F15" s="702"/>
      <c r="G15" s="318" t="s">
        <v>1280</v>
      </c>
      <c r="H15" s="673" t="s">
        <v>1295</v>
      </c>
      <c r="I15" s="673"/>
      <c r="J15" s="673"/>
      <c r="K15" s="673"/>
      <c r="L15" s="674"/>
      <c r="M15" s="318" t="s">
        <v>867</v>
      </c>
      <c r="N15" s="671" t="s">
        <v>892</v>
      </c>
      <c r="O15" s="671"/>
      <c r="P15" s="671"/>
      <c r="Q15" s="671"/>
      <c r="R15" s="672"/>
    </row>
    <row r="16" spans="1:18" ht="19">
      <c r="A16" s="318"/>
      <c r="B16" s="703" t="s">
        <v>344</v>
      </c>
      <c r="C16" s="704"/>
      <c r="D16" s="704"/>
      <c r="E16" s="704"/>
      <c r="F16" s="705"/>
      <c r="G16" s="318" t="s">
        <v>1281</v>
      </c>
      <c r="H16" s="673" t="s">
        <v>1296</v>
      </c>
      <c r="I16" s="673"/>
      <c r="J16" s="673"/>
      <c r="K16" s="673"/>
      <c r="L16" s="674"/>
      <c r="M16" s="318" t="s">
        <v>868</v>
      </c>
      <c r="N16" s="671" t="s">
        <v>893</v>
      </c>
      <c r="O16" s="671"/>
      <c r="P16" s="671"/>
      <c r="Q16" s="671"/>
      <c r="R16" s="672"/>
    </row>
    <row r="17" spans="1:18" ht="19">
      <c r="A17" s="331" t="s">
        <v>814</v>
      </c>
      <c r="B17" s="706" t="s">
        <v>836</v>
      </c>
      <c r="C17" s="706"/>
      <c r="D17" s="706"/>
      <c r="E17" s="707"/>
      <c r="F17" s="708"/>
      <c r="G17" s="318" t="s">
        <v>1282</v>
      </c>
      <c r="H17" s="673" t="s">
        <v>1721</v>
      </c>
      <c r="I17" s="673"/>
      <c r="J17" s="673"/>
      <c r="K17" s="673"/>
      <c r="L17" s="674"/>
      <c r="M17" s="318" t="s">
        <v>869</v>
      </c>
      <c r="N17" s="671" t="s">
        <v>894</v>
      </c>
      <c r="O17" s="671"/>
      <c r="P17" s="671"/>
      <c r="Q17" s="671"/>
      <c r="R17" s="672"/>
    </row>
    <row r="18" spans="1:18" ht="37.5" customHeight="1">
      <c r="A18" s="318" t="s">
        <v>815</v>
      </c>
      <c r="B18" s="697" t="s">
        <v>945</v>
      </c>
      <c r="C18" s="698"/>
      <c r="D18" s="698"/>
      <c r="E18" s="698"/>
      <c r="F18" s="699"/>
      <c r="G18" s="318" t="s">
        <v>1283</v>
      </c>
      <c r="H18" s="673" t="s">
        <v>1054</v>
      </c>
      <c r="I18" s="673"/>
      <c r="J18" s="673"/>
      <c r="K18" s="673"/>
      <c r="L18" s="674"/>
      <c r="M18" s="318" t="s">
        <v>870</v>
      </c>
      <c r="N18" s="671" t="s">
        <v>895</v>
      </c>
      <c r="O18" s="671"/>
      <c r="P18" s="671"/>
      <c r="Q18" s="671"/>
      <c r="R18" s="672"/>
    </row>
    <row r="19" spans="1:18" ht="19">
      <c r="A19" s="318" t="s">
        <v>816</v>
      </c>
      <c r="B19" s="673" t="s">
        <v>845</v>
      </c>
      <c r="C19" s="673"/>
      <c r="D19" s="673"/>
      <c r="E19" s="681"/>
      <c r="F19" s="674"/>
      <c r="G19" s="318" t="s">
        <v>1284</v>
      </c>
      <c r="H19" s="673" t="s">
        <v>1071</v>
      </c>
      <c r="I19" s="673"/>
      <c r="J19" s="673"/>
      <c r="K19" s="673"/>
      <c r="L19" s="674"/>
      <c r="M19" s="318" t="s">
        <v>871</v>
      </c>
      <c r="N19" s="671" t="s">
        <v>896</v>
      </c>
      <c r="O19" s="671"/>
      <c r="P19" s="671"/>
      <c r="Q19" s="671"/>
      <c r="R19" s="672"/>
    </row>
    <row r="20" spans="1:18" ht="19">
      <c r="A20" s="318" t="s">
        <v>817</v>
      </c>
      <c r="B20" s="673" t="s">
        <v>846</v>
      </c>
      <c r="C20" s="673"/>
      <c r="D20" s="673"/>
      <c r="E20" s="681"/>
      <c r="F20" s="674"/>
      <c r="G20" s="318" t="s">
        <v>1285</v>
      </c>
      <c r="H20" s="673" t="s">
        <v>1297</v>
      </c>
      <c r="I20" s="673"/>
      <c r="J20" s="673"/>
      <c r="K20" s="673"/>
      <c r="L20" s="674"/>
      <c r="M20" s="332" t="s">
        <v>873</v>
      </c>
      <c r="N20" s="715" t="s">
        <v>901</v>
      </c>
      <c r="O20" s="715"/>
      <c r="P20" s="715"/>
      <c r="Q20" s="715"/>
      <c r="R20" s="716"/>
    </row>
    <row r="21" spans="1:18" ht="37.5" customHeight="1">
      <c r="A21" s="318" t="s">
        <v>818</v>
      </c>
      <c r="B21" s="697" t="s">
        <v>946</v>
      </c>
      <c r="C21" s="698"/>
      <c r="D21" s="698"/>
      <c r="E21" s="698"/>
      <c r="F21" s="699"/>
      <c r="G21" s="318" t="s">
        <v>1286</v>
      </c>
      <c r="H21" s="673" t="s">
        <v>1298</v>
      </c>
      <c r="I21" s="673"/>
      <c r="J21" s="673"/>
      <c r="K21" s="673"/>
      <c r="L21" s="674"/>
      <c r="M21" s="318" t="s">
        <v>874</v>
      </c>
      <c r="N21" s="671" t="s">
        <v>902</v>
      </c>
      <c r="O21" s="671"/>
      <c r="P21" s="671"/>
      <c r="Q21" s="671"/>
      <c r="R21" s="672"/>
    </row>
    <row r="22" spans="1:18" ht="19">
      <c r="A22" s="332" t="s">
        <v>819</v>
      </c>
      <c r="B22" s="694" t="s">
        <v>847</v>
      </c>
      <c r="C22" s="694"/>
      <c r="D22" s="694"/>
      <c r="E22" s="695"/>
      <c r="F22" s="696"/>
      <c r="G22" s="318" t="s">
        <v>1287</v>
      </c>
      <c r="H22" s="673" t="s">
        <v>1299</v>
      </c>
      <c r="I22" s="673"/>
      <c r="J22" s="673"/>
      <c r="K22" s="673"/>
      <c r="L22" s="674"/>
      <c r="M22" s="318" t="s">
        <v>875</v>
      </c>
      <c r="N22" s="671" t="s">
        <v>903</v>
      </c>
      <c r="O22" s="671"/>
      <c r="P22" s="671"/>
      <c r="Q22" s="671"/>
      <c r="R22" s="672"/>
    </row>
    <row r="23" spans="1:18" ht="19">
      <c r="A23" s="318" t="s">
        <v>820</v>
      </c>
      <c r="B23" s="673" t="s">
        <v>848</v>
      </c>
      <c r="C23" s="673"/>
      <c r="D23" s="673"/>
      <c r="E23" s="681"/>
      <c r="F23" s="674"/>
      <c r="G23" s="318" t="s">
        <v>1288</v>
      </c>
      <c r="H23" s="673" t="s">
        <v>1300</v>
      </c>
      <c r="I23" s="673"/>
      <c r="J23" s="673"/>
      <c r="K23" s="673"/>
      <c r="L23" s="674"/>
      <c r="M23" s="318" t="s">
        <v>876</v>
      </c>
      <c r="N23" s="671" t="s">
        <v>904</v>
      </c>
      <c r="O23" s="671"/>
      <c r="P23" s="671"/>
      <c r="Q23" s="671"/>
      <c r="R23" s="672"/>
    </row>
    <row r="24" spans="1:18" ht="19">
      <c r="A24" s="318" t="s">
        <v>821</v>
      </c>
      <c r="B24" s="673" t="s">
        <v>849</v>
      </c>
      <c r="C24" s="673"/>
      <c r="D24" s="673"/>
      <c r="E24" s="681"/>
      <c r="F24" s="674"/>
      <c r="G24" s="318" t="s">
        <v>1289</v>
      </c>
      <c r="H24" s="673" t="s">
        <v>1722</v>
      </c>
      <c r="I24" s="673"/>
      <c r="J24" s="673"/>
      <c r="K24" s="673"/>
      <c r="L24" s="674"/>
      <c r="M24" s="318" t="s">
        <v>877</v>
      </c>
      <c r="N24" s="671" t="s">
        <v>905</v>
      </c>
      <c r="O24" s="671"/>
      <c r="P24" s="671"/>
      <c r="Q24" s="671"/>
      <c r="R24" s="672"/>
    </row>
    <row r="25" spans="1:18" ht="19">
      <c r="A25" s="318" t="s">
        <v>822</v>
      </c>
      <c r="B25" s="673" t="s">
        <v>628</v>
      </c>
      <c r="C25" s="673"/>
      <c r="D25" s="673"/>
      <c r="E25" s="681"/>
      <c r="F25" s="674"/>
      <c r="G25" s="318" t="s">
        <v>1290</v>
      </c>
      <c r="H25" s="682" t="s">
        <v>860</v>
      </c>
      <c r="I25" s="682"/>
      <c r="J25" s="682"/>
      <c r="K25" s="682"/>
      <c r="L25" s="684"/>
      <c r="M25" s="318" t="s">
        <v>878</v>
      </c>
      <c r="N25" s="671" t="s">
        <v>906</v>
      </c>
      <c r="O25" s="671"/>
      <c r="P25" s="671"/>
      <c r="Q25" s="671"/>
      <c r="R25" s="672"/>
    </row>
    <row r="26" spans="1:18" ht="19">
      <c r="A26" s="318" t="s">
        <v>823</v>
      </c>
      <c r="B26" s="673" t="s">
        <v>409</v>
      </c>
      <c r="C26" s="673"/>
      <c r="D26" s="673"/>
      <c r="E26" s="681"/>
      <c r="F26" s="674"/>
      <c r="G26" s="318" t="s">
        <v>1291</v>
      </c>
      <c r="H26" s="673" t="s">
        <v>1301</v>
      </c>
      <c r="I26" s="673"/>
      <c r="J26" s="673"/>
      <c r="K26" s="673"/>
      <c r="L26" s="674"/>
      <c r="M26" s="318" t="s">
        <v>879</v>
      </c>
      <c r="N26" s="671" t="s">
        <v>907</v>
      </c>
      <c r="O26" s="671"/>
      <c r="P26" s="671"/>
      <c r="Q26" s="671"/>
      <c r="R26" s="672"/>
    </row>
    <row r="27" spans="1:18" ht="19">
      <c r="A27" s="318" t="s">
        <v>824</v>
      </c>
      <c r="B27" s="673" t="s">
        <v>850</v>
      </c>
      <c r="C27" s="673"/>
      <c r="D27" s="673"/>
      <c r="E27" s="681"/>
      <c r="F27" s="674"/>
      <c r="G27" s="318" t="s">
        <v>1292</v>
      </c>
      <c r="H27" s="673" t="s">
        <v>1302</v>
      </c>
      <c r="I27" s="673"/>
      <c r="J27" s="673"/>
      <c r="K27" s="673"/>
      <c r="L27" s="674"/>
      <c r="M27" s="318" t="s">
        <v>880</v>
      </c>
      <c r="N27" s="691" t="s">
        <v>908</v>
      </c>
      <c r="O27" s="692"/>
      <c r="P27" s="692"/>
      <c r="Q27" s="692"/>
      <c r="R27" s="693"/>
    </row>
    <row r="28" spans="1:18" ht="19">
      <c r="A28" s="318" t="s">
        <v>825</v>
      </c>
      <c r="B28" s="673" t="s">
        <v>422</v>
      </c>
      <c r="C28" s="673"/>
      <c r="D28" s="673"/>
      <c r="E28" s="681"/>
      <c r="F28" s="674"/>
      <c r="G28" s="318" t="s">
        <v>1293</v>
      </c>
      <c r="H28" s="673" t="s">
        <v>1303</v>
      </c>
      <c r="I28" s="673"/>
      <c r="J28" s="673"/>
      <c r="K28" s="673"/>
      <c r="L28" s="674"/>
      <c r="M28" s="318" t="s">
        <v>881</v>
      </c>
      <c r="N28" s="691" t="s">
        <v>909</v>
      </c>
      <c r="O28" s="692"/>
      <c r="P28" s="692"/>
      <c r="Q28" s="692"/>
      <c r="R28" s="693"/>
    </row>
    <row r="29" spans="1:18" ht="19">
      <c r="A29" s="318" t="s">
        <v>826</v>
      </c>
      <c r="B29" s="673" t="s">
        <v>851</v>
      </c>
      <c r="C29" s="673"/>
      <c r="D29" s="673"/>
      <c r="E29" s="681"/>
      <c r="F29" s="674"/>
      <c r="G29" s="318" t="s">
        <v>542</v>
      </c>
      <c r="H29" s="736" t="s">
        <v>533</v>
      </c>
      <c r="I29" s="736"/>
      <c r="J29" s="736"/>
      <c r="K29" s="736"/>
      <c r="L29" s="737"/>
      <c r="M29" s="318" t="s">
        <v>882</v>
      </c>
      <c r="N29" s="691" t="s">
        <v>910</v>
      </c>
      <c r="O29" s="692"/>
      <c r="P29" s="692"/>
      <c r="Q29" s="692"/>
      <c r="R29" s="693"/>
    </row>
    <row r="30" spans="1:18" ht="19">
      <c r="A30" s="318" t="s">
        <v>827</v>
      </c>
      <c r="B30" s="673" t="s">
        <v>433</v>
      </c>
      <c r="C30" s="673"/>
      <c r="D30" s="673"/>
      <c r="E30" s="681"/>
      <c r="F30" s="674"/>
      <c r="G30" s="318" t="s">
        <v>47</v>
      </c>
      <c r="H30" s="675" t="s">
        <v>534</v>
      </c>
      <c r="I30" s="676"/>
      <c r="J30" s="676"/>
      <c r="K30" s="676"/>
      <c r="L30" s="677"/>
      <c r="M30" s="318" t="s">
        <v>872</v>
      </c>
      <c r="N30" s="691" t="s">
        <v>539</v>
      </c>
      <c r="O30" s="692"/>
      <c r="P30" s="692"/>
      <c r="Q30" s="692"/>
      <c r="R30" s="693"/>
    </row>
    <row r="31" spans="1:18" ht="19">
      <c r="A31" s="318" t="s">
        <v>828</v>
      </c>
      <c r="B31" s="673" t="s">
        <v>852</v>
      </c>
      <c r="C31" s="673"/>
      <c r="D31" s="673"/>
      <c r="E31" s="681"/>
      <c r="F31" s="674"/>
      <c r="G31" s="320" t="s">
        <v>336</v>
      </c>
      <c r="H31" s="675" t="s">
        <v>535</v>
      </c>
      <c r="I31" s="676"/>
      <c r="J31" s="676"/>
      <c r="K31" s="676"/>
      <c r="L31" s="677"/>
      <c r="M31" s="318" t="s">
        <v>883</v>
      </c>
      <c r="N31" s="691" t="s">
        <v>540</v>
      </c>
      <c r="O31" s="692"/>
      <c r="P31" s="692"/>
      <c r="Q31" s="692"/>
      <c r="R31" s="693"/>
    </row>
    <row r="32" spans="1:18" ht="19">
      <c r="A32" s="318" t="s">
        <v>829</v>
      </c>
      <c r="B32" s="673" t="s">
        <v>853</v>
      </c>
      <c r="C32" s="673"/>
      <c r="D32" s="673"/>
      <c r="E32" s="681"/>
      <c r="F32" s="674"/>
      <c r="G32" s="320" t="s">
        <v>300</v>
      </c>
      <c r="H32" s="675" t="s">
        <v>302</v>
      </c>
      <c r="I32" s="676"/>
      <c r="J32" s="676"/>
      <c r="K32" s="676"/>
      <c r="L32" s="677"/>
      <c r="M32" s="318" t="s">
        <v>884</v>
      </c>
      <c r="N32" s="691" t="s">
        <v>911</v>
      </c>
      <c r="O32" s="692"/>
      <c r="P32" s="692"/>
      <c r="Q32" s="692"/>
      <c r="R32" s="693"/>
    </row>
    <row r="33" spans="1:18" ht="19">
      <c r="A33" s="318" t="s">
        <v>830</v>
      </c>
      <c r="B33" s="673" t="s">
        <v>854</v>
      </c>
      <c r="C33" s="673"/>
      <c r="D33" s="673"/>
      <c r="E33" s="681"/>
      <c r="F33" s="674"/>
      <c r="G33" s="320" t="s">
        <v>337</v>
      </c>
      <c r="H33" s="678" t="s">
        <v>338</v>
      </c>
      <c r="I33" s="679"/>
      <c r="J33" s="679"/>
      <c r="K33" s="679"/>
      <c r="L33" s="680"/>
      <c r="M33" s="318" t="s">
        <v>885</v>
      </c>
      <c r="N33" s="691" t="s">
        <v>912</v>
      </c>
      <c r="O33" s="692"/>
      <c r="P33" s="692"/>
      <c r="Q33" s="692"/>
      <c r="R33" s="693"/>
    </row>
    <row r="34" spans="1:18" ht="19">
      <c r="A34" s="318" t="s">
        <v>831</v>
      </c>
      <c r="B34" s="673" t="s">
        <v>855</v>
      </c>
      <c r="C34" s="673"/>
      <c r="D34" s="673"/>
      <c r="E34" s="681"/>
      <c r="F34" s="674"/>
      <c r="G34" s="320" t="s">
        <v>301</v>
      </c>
      <c r="H34" s="675" t="s">
        <v>303</v>
      </c>
      <c r="I34" s="676"/>
      <c r="J34" s="676"/>
      <c r="K34" s="676"/>
      <c r="L34" s="677"/>
      <c r="M34" s="318" t="s">
        <v>886</v>
      </c>
      <c r="N34" s="691" t="s">
        <v>913</v>
      </c>
      <c r="O34" s="692"/>
      <c r="P34" s="692"/>
      <c r="Q34" s="692"/>
      <c r="R34" s="693"/>
    </row>
    <row r="35" spans="1:18" ht="19">
      <c r="A35" s="318" t="s">
        <v>832</v>
      </c>
      <c r="B35" s="673" t="s">
        <v>856</v>
      </c>
      <c r="C35" s="673"/>
      <c r="D35" s="673"/>
      <c r="E35" s="681"/>
      <c r="F35" s="674"/>
      <c r="G35" s="318" t="s">
        <v>48</v>
      </c>
      <c r="H35" s="678" t="s">
        <v>536</v>
      </c>
      <c r="I35" s="679"/>
      <c r="J35" s="679"/>
      <c r="K35" s="679"/>
      <c r="L35" s="680"/>
      <c r="M35" s="318" t="s">
        <v>104</v>
      </c>
      <c r="N35" s="709" t="s">
        <v>169</v>
      </c>
      <c r="O35" s="709"/>
      <c r="P35" s="709"/>
      <c r="Q35" s="709"/>
      <c r="R35" s="710"/>
    </row>
    <row r="36" spans="1:18" ht="19">
      <c r="A36" s="318" t="s">
        <v>833</v>
      </c>
      <c r="B36" s="673" t="s">
        <v>465</v>
      </c>
      <c r="C36" s="673"/>
      <c r="D36" s="673"/>
      <c r="E36" s="681"/>
      <c r="F36" s="674"/>
      <c r="G36" s="318" t="s">
        <v>49</v>
      </c>
      <c r="H36" s="678" t="s">
        <v>537</v>
      </c>
      <c r="I36" s="679"/>
      <c r="J36" s="679"/>
      <c r="K36" s="679"/>
      <c r="L36" s="680"/>
      <c r="M36" s="318" t="s">
        <v>105</v>
      </c>
      <c r="N36" s="709" t="s">
        <v>339</v>
      </c>
      <c r="O36" s="709"/>
      <c r="P36" s="709"/>
      <c r="Q36" s="709"/>
      <c r="R36" s="710"/>
    </row>
    <row r="37" spans="1:18" ht="19">
      <c r="A37" s="318" t="s">
        <v>834</v>
      </c>
      <c r="B37" s="673" t="s">
        <v>857</v>
      </c>
      <c r="C37" s="673"/>
      <c r="D37" s="673"/>
      <c r="E37" s="681"/>
      <c r="F37" s="674"/>
      <c r="G37" s="318" t="s">
        <v>50</v>
      </c>
      <c r="H37" s="678" t="s">
        <v>538</v>
      </c>
      <c r="I37" s="679"/>
      <c r="J37" s="679"/>
      <c r="K37" s="679"/>
      <c r="L37" s="680"/>
      <c r="M37" s="318" t="s">
        <v>106</v>
      </c>
      <c r="N37" s="709" t="s">
        <v>340</v>
      </c>
      <c r="O37" s="709"/>
      <c r="P37" s="709"/>
      <c r="Q37" s="709"/>
      <c r="R37" s="710"/>
    </row>
    <row r="38" spans="1:18" ht="19">
      <c r="A38" s="318" t="s">
        <v>835</v>
      </c>
      <c r="B38" s="673" t="s">
        <v>656</v>
      </c>
      <c r="C38" s="673"/>
      <c r="D38" s="673"/>
      <c r="E38" s="681"/>
      <c r="F38" s="674"/>
      <c r="G38" s="318" t="s">
        <v>51</v>
      </c>
      <c r="H38" s="678" t="s">
        <v>188</v>
      </c>
      <c r="I38" s="679"/>
      <c r="J38" s="679"/>
      <c r="K38" s="679"/>
      <c r="L38" s="680"/>
      <c r="M38" s="318" t="s">
        <v>107</v>
      </c>
      <c r="N38" s="709" t="s">
        <v>341</v>
      </c>
      <c r="O38" s="709"/>
      <c r="P38" s="709"/>
      <c r="Q38" s="709"/>
      <c r="R38" s="710"/>
    </row>
    <row r="39" spans="1:18" ht="19">
      <c r="A39" s="318" t="s">
        <v>837</v>
      </c>
      <c r="B39" s="673" t="s">
        <v>858</v>
      </c>
      <c r="C39" s="673"/>
      <c r="D39" s="673"/>
      <c r="E39" s="681"/>
      <c r="F39" s="674"/>
      <c r="G39" s="318" t="s">
        <v>52</v>
      </c>
      <c r="H39" s="678" t="s">
        <v>887</v>
      </c>
      <c r="I39" s="679"/>
      <c r="J39" s="679"/>
      <c r="K39" s="679"/>
      <c r="L39" s="680"/>
      <c r="M39" s="318" t="s">
        <v>108</v>
      </c>
      <c r="N39" s="671" t="s">
        <v>918</v>
      </c>
      <c r="O39" s="671"/>
      <c r="P39" s="671"/>
      <c r="Q39" s="671"/>
      <c r="R39" s="672"/>
    </row>
    <row r="40" spans="1:18" ht="19">
      <c r="A40" s="318" t="s">
        <v>838</v>
      </c>
      <c r="B40" s="673" t="s">
        <v>859</v>
      </c>
      <c r="C40" s="673"/>
      <c r="D40" s="673"/>
      <c r="E40" s="681"/>
      <c r="F40" s="674"/>
      <c r="G40" s="318" t="s">
        <v>53</v>
      </c>
      <c r="H40" s="678" t="s">
        <v>888</v>
      </c>
      <c r="I40" s="679"/>
      <c r="J40" s="679"/>
      <c r="K40" s="679"/>
      <c r="L40" s="680"/>
      <c r="M40" s="318" t="s">
        <v>168</v>
      </c>
      <c r="N40" s="671" t="s">
        <v>171</v>
      </c>
      <c r="O40" s="671"/>
      <c r="P40" s="671"/>
      <c r="Q40" s="671"/>
      <c r="R40" s="672"/>
    </row>
    <row r="41" spans="1:18" ht="19">
      <c r="A41" s="318" t="s">
        <v>839</v>
      </c>
      <c r="B41" s="682" t="s">
        <v>860</v>
      </c>
      <c r="C41" s="682"/>
      <c r="D41" s="682"/>
      <c r="E41" s="683"/>
      <c r="F41" s="684"/>
      <c r="G41" s="318" t="s">
        <v>54</v>
      </c>
      <c r="H41" s="688" t="s">
        <v>889</v>
      </c>
      <c r="I41" s="689"/>
      <c r="J41" s="689"/>
      <c r="K41" s="689"/>
      <c r="L41" s="690"/>
      <c r="M41" s="318" t="s">
        <v>914</v>
      </c>
      <c r="N41" s="671" t="s">
        <v>919</v>
      </c>
      <c r="O41" s="671"/>
      <c r="P41" s="671"/>
      <c r="Q41" s="671"/>
      <c r="R41" s="672"/>
    </row>
    <row r="42" spans="1:18" ht="19">
      <c r="A42" s="318" t="s">
        <v>840</v>
      </c>
      <c r="B42" s="673" t="s">
        <v>861</v>
      </c>
      <c r="C42" s="673"/>
      <c r="D42" s="673"/>
      <c r="E42" s="681"/>
      <c r="F42" s="674"/>
      <c r="G42" s="318" t="s">
        <v>55</v>
      </c>
      <c r="H42" s="688" t="s">
        <v>890</v>
      </c>
      <c r="I42" s="689"/>
      <c r="J42" s="689"/>
      <c r="K42" s="689"/>
      <c r="L42" s="690"/>
      <c r="M42" s="318" t="s">
        <v>915</v>
      </c>
      <c r="N42" s="730" t="s">
        <v>920</v>
      </c>
      <c r="O42" s="731"/>
      <c r="P42" s="731"/>
      <c r="Q42" s="731"/>
      <c r="R42" s="732"/>
    </row>
    <row r="43" spans="1:18" ht="19">
      <c r="A43" s="318" t="s">
        <v>841</v>
      </c>
      <c r="B43" s="673" t="s">
        <v>862</v>
      </c>
      <c r="C43" s="673"/>
      <c r="D43" s="673"/>
      <c r="E43" s="681"/>
      <c r="F43" s="674"/>
      <c r="G43" s="318" t="s">
        <v>189</v>
      </c>
      <c r="H43" s="688" t="s">
        <v>891</v>
      </c>
      <c r="I43" s="689"/>
      <c r="J43" s="689"/>
      <c r="K43" s="689"/>
      <c r="L43" s="690"/>
      <c r="M43" s="318" t="s">
        <v>916</v>
      </c>
      <c r="N43" s="733" t="s">
        <v>921</v>
      </c>
      <c r="O43" s="734"/>
      <c r="P43" s="734"/>
      <c r="Q43" s="734"/>
      <c r="R43" s="735"/>
    </row>
    <row r="44" spans="1:18" ht="19">
      <c r="A44" s="318" t="s">
        <v>842</v>
      </c>
      <c r="B44" s="694" t="s">
        <v>863</v>
      </c>
      <c r="C44" s="694"/>
      <c r="D44" s="694"/>
      <c r="E44" s="694"/>
      <c r="F44" s="696"/>
      <c r="G44" s="318" t="s">
        <v>163</v>
      </c>
      <c r="H44" s="688" t="s">
        <v>897</v>
      </c>
      <c r="I44" s="689"/>
      <c r="J44" s="689"/>
      <c r="K44" s="689"/>
      <c r="L44" s="690"/>
      <c r="M44" s="331" t="s">
        <v>917</v>
      </c>
      <c r="N44" s="727" t="s">
        <v>170</v>
      </c>
      <c r="O44" s="728"/>
      <c r="P44" s="728"/>
      <c r="Q44" s="728"/>
      <c r="R44" s="729"/>
    </row>
    <row r="45" spans="1:18" ht="19">
      <c r="A45" s="318" t="s">
        <v>843</v>
      </c>
      <c r="B45" s="673" t="s">
        <v>922</v>
      </c>
      <c r="C45" s="673"/>
      <c r="D45" s="673"/>
      <c r="E45" s="673"/>
      <c r="F45" s="674"/>
      <c r="G45" s="318" t="s">
        <v>164</v>
      </c>
      <c r="H45" s="688" t="s">
        <v>898</v>
      </c>
      <c r="I45" s="689"/>
      <c r="J45" s="689"/>
      <c r="K45" s="689"/>
      <c r="L45" s="690"/>
      <c r="M45" s="592" t="s">
        <v>1468</v>
      </c>
      <c r="N45" s="685" t="s">
        <v>1339</v>
      </c>
      <c r="O45" s="686"/>
      <c r="P45" s="686"/>
      <c r="Q45" s="686"/>
      <c r="R45" s="687"/>
    </row>
    <row r="46" spans="1:18" ht="19.5" thickBot="1">
      <c r="A46" s="331" t="s">
        <v>1278</v>
      </c>
      <c r="B46" s="706" t="s">
        <v>510</v>
      </c>
      <c r="C46" s="706"/>
      <c r="D46" s="706"/>
      <c r="E46" s="706"/>
      <c r="F46" s="708"/>
      <c r="G46" s="318" t="s">
        <v>165</v>
      </c>
      <c r="H46" s="688" t="s">
        <v>899</v>
      </c>
      <c r="I46" s="689"/>
      <c r="J46" s="689"/>
      <c r="K46" s="689"/>
      <c r="L46" s="690"/>
      <c r="M46" s="591" t="s">
        <v>1469</v>
      </c>
      <c r="N46" s="724" t="s">
        <v>1463</v>
      </c>
      <c r="O46" s="725"/>
      <c r="P46" s="725"/>
      <c r="Q46" s="725"/>
      <c r="R46" s="726"/>
    </row>
    <row r="47" spans="1:18" ht="19">
      <c r="A47" s="318" t="s">
        <v>844</v>
      </c>
      <c r="B47" s="673" t="s">
        <v>670</v>
      </c>
      <c r="C47" s="673"/>
      <c r="D47" s="673"/>
      <c r="E47" s="673"/>
      <c r="F47" s="674"/>
      <c r="G47" s="332" t="s">
        <v>166</v>
      </c>
      <c r="H47" s="720" t="s">
        <v>900</v>
      </c>
      <c r="I47" s="720"/>
      <c r="J47" s="720"/>
      <c r="K47" s="720"/>
      <c r="L47" s="721"/>
    </row>
    <row r="48" spans="1:18" ht="21.5" thickBot="1">
      <c r="A48" s="319" t="s">
        <v>1279</v>
      </c>
      <c r="B48" s="718" t="s">
        <v>1294</v>
      </c>
      <c r="C48" s="718"/>
      <c r="D48" s="718"/>
      <c r="E48" s="718"/>
      <c r="F48" s="719"/>
      <c r="G48" s="319" t="s">
        <v>167</v>
      </c>
      <c r="H48" s="722" t="s">
        <v>1764</v>
      </c>
      <c r="I48" s="722"/>
      <c r="J48" s="722"/>
      <c r="K48" s="722"/>
      <c r="L48" s="723"/>
      <c r="M48" s="589"/>
      <c r="N48" s="589"/>
      <c r="O48" s="589"/>
      <c r="P48" s="589"/>
      <c r="Q48" s="589"/>
      <c r="R48" s="589"/>
    </row>
    <row r="49" spans="1:18" ht="14.25" customHeight="1">
      <c r="G49" s="589"/>
      <c r="H49" s="589"/>
      <c r="I49" s="589"/>
      <c r="J49" s="589"/>
      <c r="K49" s="589"/>
      <c r="L49" s="589"/>
      <c r="M49" s="589"/>
      <c r="N49" s="589"/>
      <c r="O49" s="589"/>
      <c r="P49" s="589"/>
      <c r="Q49" s="589"/>
      <c r="R49" s="589"/>
    </row>
    <row r="50" spans="1:18" ht="21.75" customHeight="1">
      <c r="A50" s="717" t="s">
        <v>947</v>
      </c>
      <c r="B50" s="717"/>
      <c r="C50" s="717"/>
      <c r="D50" s="717"/>
      <c r="E50" s="717"/>
      <c r="F50" s="717"/>
      <c r="G50" s="717"/>
      <c r="H50" s="717"/>
      <c r="I50" s="717"/>
      <c r="J50" s="717"/>
      <c r="K50" s="717"/>
      <c r="L50" s="717"/>
      <c r="M50" s="717"/>
      <c r="N50" s="717"/>
      <c r="O50" s="717"/>
      <c r="P50" s="717"/>
      <c r="Q50" s="717"/>
      <c r="R50" s="717"/>
    </row>
    <row r="51" spans="1:18" ht="21.75" customHeight="1">
      <c r="A51" s="589"/>
      <c r="B51" s="589"/>
      <c r="C51" s="589"/>
      <c r="D51" s="589"/>
      <c r="E51" s="589"/>
      <c r="F51" s="589"/>
    </row>
  </sheetData>
  <mergeCells count="103">
    <mergeCell ref="A50:R50"/>
    <mergeCell ref="B48:F48"/>
    <mergeCell ref="H47:L47"/>
    <mergeCell ref="H48:L48"/>
    <mergeCell ref="N46:R46"/>
    <mergeCell ref="N24:R24"/>
    <mergeCell ref="N44:R44"/>
    <mergeCell ref="N37:R37"/>
    <mergeCell ref="N35:R35"/>
    <mergeCell ref="B43:F43"/>
    <mergeCell ref="H25:L25"/>
    <mergeCell ref="N41:R41"/>
    <mergeCell ref="N40:R40"/>
    <mergeCell ref="N39:R39"/>
    <mergeCell ref="B40:F40"/>
    <mergeCell ref="B46:F46"/>
    <mergeCell ref="N42:R42"/>
    <mergeCell ref="N43:R43"/>
    <mergeCell ref="B44:F44"/>
    <mergeCell ref="H42:L42"/>
    <mergeCell ref="H43:L43"/>
    <mergeCell ref="B39:F39"/>
    <mergeCell ref="H29:L29"/>
    <mergeCell ref="N27:R27"/>
    <mergeCell ref="A2:R3"/>
    <mergeCell ref="N38:R38"/>
    <mergeCell ref="A14:R14"/>
    <mergeCell ref="N23:R23"/>
    <mergeCell ref="B34:F34"/>
    <mergeCell ref="H24:L24"/>
    <mergeCell ref="H15:L15"/>
    <mergeCell ref="N32:R32"/>
    <mergeCell ref="N33:R33"/>
    <mergeCell ref="H16:L16"/>
    <mergeCell ref="B27:F27"/>
    <mergeCell ref="B26:F26"/>
    <mergeCell ref="B28:F28"/>
    <mergeCell ref="B29:F29"/>
    <mergeCell ref="N26:R26"/>
    <mergeCell ref="N25:R25"/>
    <mergeCell ref="N21:R21"/>
    <mergeCell ref="N20:R20"/>
    <mergeCell ref="B23:F23"/>
    <mergeCell ref="N31:R31"/>
    <mergeCell ref="H21:L21"/>
    <mergeCell ref="H26:L26"/>
    <mergeCell ref="H27:L27"/>
    <mergeCell ref="H31:L31"/>
    <mergeCell ref="N28:R28"/>
    <mergeCell ref="N29:R29"/>
    <mergeCell ref="N30:R30"/>
    <mergeCell ref="N36:R36"/>
    <mergeCell ref="H38:L38"/>
    <mergeCell ref="N22:R22"/>
    <mergeCell ref="B31:F31"/>
    <mergeCell ref="B32:F32"/>
    <mergeCell ref="H28:L28"/>
    <mergeCell ref="H30:L30"/>
    <mergeCell ref="H32:L32"/>
    <mergeCell ref="H23:L23"/>
    <mergeCell ref="B15:F15"/>
    <mergeCell ref="B16:F16"/>
    <mergeCell ref="B36:F36"/>
    <mergeCell ref="B17:F17"/>
    <mergeCell ref="B18:F18"/>
    <mergeCell ref="B19:F19"/>
    <mergeCell ref="B30:F30"/>
    <mergeCell ref="B35:F35"/>
    <mergeCell ref="B33:F33"/>
    <mergeCell ref="H17:L17"/>
    <mergeCell ref="H18:L18"/>
    <mergeCell ref="B24:F24"/>
    <mergeCell ref="B25:F25"/>
    <mergeCell ref="B20:F20"/>
    <mergeCell ref="B22:F22"/>
    <mergeCell ref="B21:F21"/>
    <mergeCell ref="H19:L19"/>
    <mergeCell ref="H20:L20"/>
    <mergeCell ref="H22:L22"/>
    <mergeCell ref="N19:R19"/>
    <mergeCell ref="N15:R15"/>
    <mergeCell ref="N16:R16"/>
    <mergeCell ref="N17:R17"/>
    <mergeCell ref="N18:R18"/>
    <mergeCell ref="B47:F47"/>
    <mergeCell ref="H34:L34"/>
    <mergeCell ref="H35:L35"/>
    <mergeCell ref="H36:L36"/>
    <mergeCell ref="H37:L37"/>
    <mergeCell ref="B37:F37"/>
    <mergeCell ref="B38:F38"/>
    <mergeCell ref="B41:F41"/>
    <mergeCell ref="B45:F45"/>
    <mergeCell ref="N45:R45"/>
    <mergeCell ref="H41:L41"/>
    <mergeCell ref="H44:L44"/>
    <mergeCell ref="H45:L45"/>
    <mergeCell ref="B42:F42"/>
    <mergeCell ref="H46:L46"/>
    <mergeCell ref="H33:L33"/>
    <mergeCell ref="N34:R34"/>
    <mergeCell ref="H39:L39"/>
    <mergeCell ref="H40:L40"/>
  </mergeCells>
  <phoneticPr fontId="3"/>
  <hyperlinks>
    <hyperlink ref="B28:F28" location="様式１２!A1" display="選挙立会人となるべき者の届出書" xr:uid="{00000000-0004-0000-0000-000000000000}"/>
    <hyperlink ref="B29:F29" location="様式１３!A1" display="（選挙立会人となるべき者の）承諾書" xr:uid="{00000000-0004-0000-0000-000001000000}"/>
    <hyperlink ref="B30:F30" location="様式１４!A1" display="開票立会人となるべき者の届出書" xr:uid="{00000000-0004-0000-0000-000002000000}"/>
    <hyperlink ref="B31:F31" location="様式１５!A1" display="（開票立会人となるべき者の）承諾書" xr:uid="{00000000-0004-0000-0000-000003000000}"/>
    <hyperlink ref="B32:F32" location="様式１６!A1" display="選挙事務所設置届出書（候補者用）" xr:uid="{00000000-0004-0000-0000-000004000000}"/>
    <hyperlink ref="B33:F33" location="様式１７!A1" display="選挙事務所設置届出書（候補者届出政党用）" xr:uid="{00000000-0004-0000-0000-000005000000}"/>
    <hyperlink ref="B34:F34" location="様式１８!A1" display="選挙事務所異動届出書（候補者用）" xr:uid="{00000000-0004-0000-0000-000006000000}"/>
    <hyperlink ref="B35:F35" location="様式１９!A1" display="選挙事務所異動届出書（候補者届出政党用）" xr:uid="{00000000-0004-0000-0000-000007000000}"/>
    <hyperlink ref="B36:F36" location="様式２０!A1" display="出納責任者選任届" xr:uid="{00000000-0004-0000-0000-000008000000}"/>
    <hyperlink ref="B37:F37" location="様式２１!A1" display="出納責任者異動届" xr:uid="{00000000-0004-0000-0000-000009000000}"/>
    <hyperlink ref="B38:F38" location="様式２２!A1" display="出納責任者選任（異動）承諾書" xr:uid="{00000000-0004-0000-0000-00000A000000}"/>
    <hyperlink ref="B39:F39" location="様式２３!A1" display="出納責任者職務代行者（廃止）届" xr:uid="{00000000-0004-0000-0000-00000B000000}"/>
    <hyperlink ref="B40:F40" location="様式２４!A1" display="（報酬を支給する選挙運動のために使用する者の）届出書" xr:uid="{00000000-0004-0000-0000-00000C000000}"/>
    <hyperlink ref="B27:F27" location="様式１１!A1" display="（通称認定申請）承諾書" xr:uid="{00000000-0004-0000-0000-00000D000000}"/>
    <hyperlink ref="B26:F26" location="様式１０!A1" display="通称認定申請書" xr:uid="{00000000-0004-0000-0000-00000E000000}"/>
    <hyperlink ref="B25:F25" location="様式９!A1" display="候補者となるべき者の選定手続等を記載した文書及び宣誓書" xr:uid="{00000000-0004-0000-0000-00000F000000}"/>
    <hyperlink ref="B24:F24" location="様式８!A1" display="候補者となることができない者でない旨の宣誓書" xr:uid="{00000000-0004-0000-0000-000010000000}"/>
    <hyperlink ref="B23:F23" location="様式７!A1" display="候補者となることの同意書" xr:uid="{00000000-0004-0000-0000-000011000000}"/>
    <hyperlink ref="B22:F22" location="様式６!A1" display="候補者の重複届出をしていない旨の宣誓書" xr:uid="{00000000-0004-0000-0000-000012000000}"/>
    <hyperlink ref="B21:F21" location="'様式５届出要件該当確認書（２号該当）'!A1" display="候補者届出要件該当確認書（公選法第86条第1項第2号該当の場合）" xr:uid="{00000000-0004-0000-0000-000013000000}"/>
    <hyperlink ref="B20:F20" location="'様式４（添付２）'!A1" display="宣誓書（添付書類２）" xr:uid="{00000000-0004-0000-0000-000014000000}"/>
    <hyperlink ref="B19:F19" location="'様式３（添付１）'!A1" display="承諾書（添付書類１）" xr:uid="{00000000-0004-0000-0000-000015000000}"/>
    <hyperlink ref="B18:F18" location="'様式２届出要件該当確認書（１号該当）'!A1" display="候補者届出要件該当確認書（公選法第86条第1項第1号該当の場合）" xr:uid="{00000000-0004-0000-0000-000016000000}"/>
    <hyperlink ref="B17:F17" location="様式１!A1" display="候補者届出書（政党届出）" xr:uid="{00000000-0004-0000-0000-000017000000}"/>
    <hyperlink ref="B15:F15" location="入力シート!A1" display="入力シート" xr:uid="{00000000-0004-0000-0000-000018000000}"/>
    <hyperlink ref="B16:F16" location="開票立会人入力シート!A1" display="開票立会人入力シート" xr:uid="{00000000-0004-0000-0000-000019000000}"/>
    <hyperlink ref="B41:F41" location="様式２５!A1" display="候補者経歴書" xr:uid="{00000000-0004-0000-0000-00001A000000}"/>
    <hyperlink ref="B42:F42" location="様式２６!A1" display="選挙公報掲載申請書" xr:uid="{00000000-0004-0000-0000-00001B000000}"/>
    <hyperlink ref="B43:F43" location="様式２７!A1" display="選挙公報掲載文修正申請書" xr:uid="{00000000-0004-0000-0000-00001C000000}"/>
    <hyperlink ref="B44:F44" location="様式２８!A1" display="選挙公報掲載文撤回申請書" xr:uid="{00000000-0004-0000-0000-00001D000000}"/>
    <hyperlink ref="B45:F45" location="様式２９!A1" display="選挙運動のために頒布するビラ届出書" xr:uid="{00000000-0004-0000-0000-00001E000000}"/>
    <hyperlink ref="B46:F46" location="様式３０!A1" display="個人演説会開催申出書" xr:uid="{00000000-0004-0000-0000-00001F000000}"/>
    <hyperlink ref="B47:F47" location="様式３１!A1" display="政党演説会開催申出書" xr:uid="{00000000-0004-0000-0000-000020000000}"/>
    <hyperlink ref="H15:L15" location="政見２!A1" display="代理人証明書" xr:uid="{00000000-0004-0000-0000-000021000000}"/>
    <hyperlink ref="H16:L16" location="政見３!A1" display="確約書" xr:uid="{00000000-0004-0000-0000-000022000000}"/>
    <hyperlink ref="H17:L17" location="政見４!A1" display="テープ録画（録音）方式届" xr:uid="{00000000-0004-0000-0000-000023000000}"/>
    <hyperlink ref="H18:L18" location="政見５!A1" display="字幕により届出候補者を紹介する場合の紹介順位及び氏名" xr:uid="{00000000-0004-0000-0000-000024000000}"/>
    <hyperlink ref="H19:L19" location="政見６!A1" display="複数方式に出席する届出候補者の氏名" xr:uid="{00000000-0004-0000-0000-000025000000}"/>
    <hyperlink ref="H20:L20" location="'政見７－１'!A1" display="録音物使用申請書" xr:uid="{00000000-0004-0000-0000-000026000000}"/>
    <hyperlink ref="H21:L21" location="'政見７－２'!A1" display="録音用原稿用紙" xr:uid="{00000000-0004-0000-0000-000027000000}"/>
    <hyperlink ref="H22:L22" location="'政見７－３'!A1" display="出席証明書" xr:uid="{00000000-0004-0000-0000-000028000000}"/>
    <hyperlink ref="H23:L23" location="'政見８（作成不要）'!A1" display="政見放送録画（録音）日時決定書" xr:uid="{00000000-0004-0000-0000-000029000000}"/>
    <hyperlink ref="H24:L24" location="政見９!A1" display="政見提出書" xr:uid="{00000000-0004-0000-0000-00002A000000}"/>
    <hyperlink ref="H25:L25" location="政見１０!A1" display="テープの放送日時の指定通知書" xr:uid="{00000000-0004-0000-0000-00002B000000}"/>
    <hyperlink ref="H26:L26" location="政見１１!A1" display="政見放送用録音・録画の契約届出書" xr:uid="{00000000-0004-0000-0000-00002C000000}"/>
    <hyperlink ref="H27:L27" location="政見１２!A1" display="政見放送録音・録画証明書" xr:uid="{00000000-0004-0000-0000-00002D000000}"/>
    <hyperlink ref="H28:L28" location="政見１３!A1" display="請求書（政見放送用の録音・録画）" xr:uid="{00000000-0004-0000-0000-00002E000000}"/>
    <hyperlink ref="H29:L29" location="公営１!A1" display="選挙運動用自動車の使用の契約届出書" xr:uid="{00000000-0004-0000-0000-00002F000000}"/>
    <hyperlink ref="H30:L30" location="公営２!A1" display="選挙運動用自動車使用証明書（自動車）" xr:uid="{00000000-0004-0000-0000-000030000000}"/>
    <hyperlink ref="H31:L31" location="公営３その１!A1" display="請求書（選挙運動用自動車の使用）" xr:uid="{00000000-0004-0000-0000-000031000000}"/>
    <hyperlink ref="H32:L32" location="公営３内訳１!A1" display="公営3別紙内訳１　請求内訳書（運送契約）" xr:uid="{00000000-0004-0000-0000-000032000000}"/>
    <hyperlink ref="H33:L33" location="公営３その２!A1" display="請求書（運送契約以外の場合）" xr:uid="{00000000-0004-0000-0000-000033000000}"/>
    <hyperlink ref="H34:L34" location="公営３内訳２!A1" display="公営3別紙内訳２　請求内訳書（運送契約以外の場合）" xr:uid="{00000000-0004-0000-0000-000034000000}"/>
    <hyperlink ref="H35:L35" location="公営４!A1" display="自動車燃料代確認申請書" xr:uid="{00000000-0004-0000-0000-000035000000}"/>
    <hyperlink ref="H36:L36" location="公営５!A1" display="自動車燃料代確認書" xr:uid="{00000000-0004-0000-0000-000036000000}"/>
    <hyperlink ref="H37:L37" location="公営６!A1" display="選挙運動用自動車使用証明書（燃料）" xr:uid="{00000000-0004-0000-0000-000037000000}"/>
    <hyperlink ref="H38:L38" location="公営７!A1" display="選挙運動用自動車使用証明書（運転手）" xr:uid="{00000000-0004-0000-0000-000038000000}"/>
    <hyperlink ref="H39:L39" location="公営８!A1" display="通常葉書作成契約届出書" xr:uid="{00000000-0004-0000-0000-000039000000}"/>
    <hyperlink ref="H40:L40" location="公営９!A1" display="通常葉書作成枚数確認申請書" xr:uid="{00000000-0004-0000-0000-00003A000000}"/>
    <hyperlink ref="H41:L41" location="公営１０!A1" display="通常葉書作成枚数確認書" xr:uid="{00000000-0004-0000-0000-00003B000000}"/>
    <hyperlink ref="H42:L42" location="公営１１!A1" display="通常葉書作成証明書" xr:uid="{00000000-0004-0000-0000-00003C000000}"/>
    <hyperlink ref="H43:L43" location="公営１２!A1" display="請求書（通常葉書の作成）" xr:uid="{00000000-0004-0000-0000-00003D000000}"/>
    <hyperlink ref="H44:L44" location="公営１３!A1" display="ビラ作成契約届出書" xr:uid="{00000000-0004-0000-0000-00003E000000}"/>
    <hyperlink ref="H45:L45" location="公営１４!A1" display="ビラ作成枚数確認申請書" xr:uid="{00000000-0004-0000-0000-00003F000000}"/>
    <hyperlink ref="H46:L46" location="公営１５!A1" display="ビラ作成枚数確認書" xr:uid="{00000000-0004-0000-0000-000040000000}"/>
    <hyperlink ref="N15:R15" location="公営１８!A1" display="選挙事務所用立札・看板作成契約届出書" xr:uid="{00000000-0004-0000-0000-000041000000}"/>
    <hyperlink ref="N16:R16" location="公営１９!A1" display="選挙事務所用立札・看板作成枚数確認申請書" xr:uid="{00000000-0004-0000-0000-000042000000}"/>
    <hyperlink ref="N17:R17" location="公営２０!A1" display="選挙事務所用立札・看板作成枚数確認書" xr:uid="{00000000-0004-0000-0000-000043000000}"/>
    <hyperlink ref="N18:R18" location="公営２１!A1" display="選挙事務所用立札・看板作成証明書" xr:uid="{00000000-0004-0000-0000-000044000000}"/>
    <hyperlink ref="N19:R19" location="公営２２!A1" display="請求書（選挙事務所用立札・看板の作成）" xr:uid="{00000000-0004-0000-0000-000045000000}"/>
    <hyperlink ref="N20:R20" location="公営２３!A1" display="自動車等取付用立札・看板作成契約届出書" xr:uid="{00000000-0004-0000-0000-000046000000}"/>
    <hyperlink ref="N21:R21" location="公営２４!A1" display="自動車等取付用立札・看板作成枚数確認申請書" xr:uid="{00000000-0004-0000-0000-000047000000}"/>
    <hyperlink ref="N22:R22" location="公営２５!A1" display="自動車等取付用立札・看板作成枚数確認書" xr:uid="{00000000-0004-0000-0000-000048000000}"/>
    <hyperlink ref="N23:R23" location="公営２６!A1" display="自動車等取付用立札・看板作成証明書" xr:uid="{00000000-0004-0000-0000-000049000000}"/>
    <hyperlink ref="N24:R24" location="公営２７!A1" display="請求書（自動車等取付用立札・看板の作成）" xr:uid="{00000000-0004-0000-0000-00004A000000}"/>
    <hyperlink ref="N25:R25" location="公営２８!A1" display="個人演説会場用立札・看板作成契約届出書" xr:uid="{00000000-0004-0000-0000-00004B000000}"/>
    <hyperlink ref="N26:R26" location="公営２９!A1" display="個人演説会場用立札・看板作成枚数確認申請書" xr:uid="{00000000-0004-0000-0000-00004C000000}"/>
    <hyperlink ref="N27:R27" location="公営３０!A1" display="個人演説会場用立札・看板作成枚数確認書" xr:uid="{00000000-0004-0000-0000-00004D000000}"/>
    <hyperlink ref="N28:R28" location="公営３１!A1" display="個人演説会場用立札・看板作成証明書" xr:uid="{00000000-0004-0000-0000-00004E000000}"/>
    <hyperlink ref="N29:R29" location="公営３２!A1" display="請求書（個人演説会場用立札・看板の作成）" xr:uid="{00000000-0004-0000-0000-00004F000000}"/>
    <hyperlink ref="N30:R30" location="公営３３!A1" display="ポスター作成契約届出書" xr:uid="{00000000-0004-0000-0000-000050000000}"/>
    <hyperlink ref="N31:R31" location="公営３４!A1" display="ポスター作成枚数確認申請書" xr:uid="{00000000-0004-0000-0000-000051000000}"/>
    <hyperlink ref="N32:R32" location="公営３５!A1" display="ポスター作成枚数確認書" xr:uid="{00000000-0004-0000-0000-000052000000}"/>
    <hyperlink ref="N33:R33" location="公営３６!A1" display="ポスター作成証明書" xr:uid="{00000000-0004-0000-0000-000053000000}"/>
    <hyperlink ref="N34:R34" location="公営３７!A1" display="請求書（ポスターの作成）" xr:uid="{00000000-0004-0000-0000-000054000000}"/>
    <hyperlink ref="N35:R35" location="契約１!A1" display="運送契約書例（一般運送契約用）" xr:uid="{00000000-0004-0000-0000-000055000000}"/>
    <hyperlink ref="N36:R36" location="契約２!A1" display="車輌賃貸借契約書例（自動車の借入れ契約用）" xr:uid="{00000000-0004-0000-0000-000056000000}"/>
    <hyperlink ref="N37:R37" location="契約３!A1" display="選挙運動用自動車燃料供給契約書例（燃料供給の契約用）" xr:uid="{00000000-0004-0000-0000-000057000000}"/>
    <hyperlink ref="N38:R38" location="契約４!A1" display="自動車運転契約書例（運転手の雇用契約用）" xr:uid="{00000000-0004-0000-0000-000058000000}"/>
    <hyperlink ref="N39:R39" location="契約５!A1" display="選挙運動用通常葉書作成契約書例" xr:uid="{00000000-0004-0000-0000-000059000000}"/>
    <hyperlink ref="N40:R40" location="契約６!A1" display="選挙運動用ビラ作成契約書例" xr:uid="{00000000-0004-0000-0000-00005A000000}"/>
    <hyperlink ref="N41:R41" location="契約７!A1" display="選挙事務所用立札・看板作成契約書例" xr:uid="{00000000-0004-0000-0000-00005B000000}"/>
    <hyperlink ref="N42:R42" location="契約８!A1" display="自動車等取付用立札・看板作成契約書例" xr:uid="{00000000-0004-0000-0000-00005C000000}"/>
    <hyperlink ref="N43:R43" location="契約９!A1" display="個人演説会場用立札・看板作成契約書例" xr:uid="{00000000-0004-0000-0000-00005D000000}"/>
    <hyperlink ref="N44:R44" location="契約１０!A1" display="選挙運動用ポスター作成契約書例" xr:uid="{00000000-0004-0000-0000-00005E000000}"/>
    <hyperlink ref="B48:F48" location="政見１!A1" display="政見放送申込書" xr:uid="{00000000-0004-0000-0000-00005F000000}"/>
    <hyperlink ref="H47:L47" location="公営１６!A1" display="ビラ作成証明書" xr:uid="{00000000-0004-0000-0000-000060000000}"/>
    <hyperlink ref="H48:L48" location="公営１７!A1" display="請求書（ビラの作成）" xr:uid="{00000000-0004-0000-0000-000061000000}"/>
    <hyperlink ref="N46:R46" location="参考様式2!A1" display="代理人証明書（委任状）" xr:uid="{00000000-0004-0000-0000-000062000000}"/>
    <hyperlink ref="N45:R45" location="参考様式1!A1" display="候補者届出事項の異動届出書" xr:uid="{00000000-0004-0000-0000-000063000000}"/>
  </hyperlinks>
  <pageMargins left="0.78740157480314965" right="0.59055118110236227" top="0.39370078740157483" bottom="0.19685039370078741" header="0.31496062992125984" footer="0.11811023622047245"/>
  <pageSetup paperSize="8" scale="80" orientation="landscape" horizontalDpi="200" verticalDpi="200"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9"/>
  <sheetViews>
    <sheetView showZeros="0" view="pageBreakPreview" topLeftCell="A4" zoomScaleNormal="100" zoomScaleSheetLayoutView="100" workbookViewId="0">
      <selection activeCell="A2" sqref="A2:R3"/>
    </sheetView>
  </sheetViews>
  <sheetFormatPr defaultColWidth="5.90625" defaultRowHeight="14"/>
  <cols>
    <col min="1" max="11" width="5.90625" style="94" customWidth="1"/>
    <col min="12" max="12" width="12.6328125" style="94" customWidth="1"/>
    <col min="13" max="13" width="4.08984375" style="94" customWidth="1"/>
    <col min="14" max="14" width="6.7265625" style="94" customWidth="1"/>
    <col min="15" max="16384" width="5.90625" style="94"/>
  </cols>
  <sheetData>
    <row r="1" spans="1:14">
      <c r="A1" s="203"/>
      <c r="N1" s="204" t="s">
        <v>431</v>
      </c>
    </row>
    <row r="5" spans="1:14" ht="28">
      <c r="A5" s="892" t="s">
        <v>848</v>
      </c>
      <c r="B5" s="892"/>
      <c r="C5" s="892"/>
      <c r="D5" s="892"/>
      <c r="E5" s="892"/>
      <c r="F5" s="892"/>
      <c r="G5" s="892"/>
      <c r="H5" s="892"/>
      <c r="I5" s="892"/>
      <c r="J5" s="892"/>
      <c r="K5" s="892"/>
      <c r="L5" s="892"/>
      <c r="M5" s="892"/>
      <c r="N5" s="892"/>
    </row>
    <row r="9" spans="1:14" ht="14.25" customHeight="1"/>
    <row r="10" spans="1:14" ht="15" customHeight="1">
      <c r="A10" s="919">
        <f>入力シート!G1</f>
        <v>46061</v>
      </c>
      <c r="B10" s="920"/>
      <c r="C10" s="920"/>
      <c r="D10" s="900" t="s">
        <v>1656</v>
      </c>
      <c r="E10" s="900"/>
      <c r="F10" s="900"/>
      <c r="G10" s="900"/>
      <c r="H10" s="900"/>
      <c r="I10" s="900"/>
      <c r="J10" s="900"/>
      <c r="K10" s="203"/>
      <c r="L10" s="215" t="str">
        <f>入力シート!C2</f>
        <v>青森県第１区</v>
      </c>
      <c r="M10" s="203" t="s">
        <v>636</v>
      </c>
    </row>
    <row r="11" spans="1:14" ht="9" customHeight="1">
      <c r="A11" s="203"/>
      <c r="B11" s="203"/>
      <c r="C11" s="203"/>
      <c r="D11" s="203"/>
      <c r="E11" s="203"/>
      <c r="F11" s="203"/>
      <c r="G11" s="203"/>
      <c r="H11" s="203"/>
      <c r="I11" s="203"/>
      <c r="J11" s="203"/>
      <c r="K11" s="203"/>
      <c r="L11" s="203"/>
      <c r="M11" s="203"/>
      <c r="N11" s="203"/>
    </row>
    <row r="12" spans="1:14" ht="14.25" customHeight="1">
      <c r="A12" s="891">
        <f>入力シート!C9</f>
        <v>0</v>
      </c>
      <c r="B12" s="891"/>
      <c r="C12" s="891"/>
      <c r="D12" s="891"/>
      <c r="E12" s="203" t="s">
        <v>948</v>
      </c>
      <c r="F12" s="203"/>
      <c r="G12" s="203"/>
      <c r="H12" s="203"/>
      <c r="I12" s="203"/>
      <c r="J12" s="203"/>
      <c r="K12" s="203"/>
      <c r="L12" s="203"/>
      <c r="M12" s="203"/>
      <c r="N12" s="203"/>
    </row>
    <row r="13" spans="1:14" ht="14.25" customHeight="1">
      <c r="A13" s="203"/>
      <c r="H13" s="115"/>
      <c r="I13" s="115"/>
      <c r="J13" s="115"/>
      <c r="K13" s="115"/>
    </row>
    <row r="14" spans="1:14" ht="14.25" customHeight="1">
      <c r="H14" s="115"/>
      <c r="J14" s="115"/>
    </row>
    <row r="17" spans="2:14">
      <c r="B17" s="890">
        <f>入力シート!C4</f>
        <v>46049</v>
      </c>
      <c r="C17" s="890"/>
      <c r="D17" s="890"/>
      <c r="E17" s="890"/>
    </row>
    <row r="18" spans="2:14">
      <c r="B18" s="109"/>
      <c r="C18" s="116"/>
      <c r="D18" s="116"/>
    </row>
    <row r="19" spans="2:14">
      <c r="B19" s="109"/>
      <c r="C19" s="116"/>
      <c r="D19" s="116"/>
      <c r="F19" s="203" t="s">
        <v>405</v>
      </c>
      <c r="H19" s="918">
        <f>入力シート!C34</f>
        <v>0</v>
      </c>
      <c r="I19" s="918"/>
      <c r="J19" s="918"/>
      <c r="K19" s="918"/>
      <c r="L19" s="918"/>
      <c r="M19" s="918"/>
      <c r="N19" s="918"/>
    </row>
    <row r="20" spans="2:14">
      <c r="B20" s="109"/>
      <c r="C20" s="116"/>
      <c r="D20" s="116"/>
    </row>
    <row r="21" spans="2:14">
      <c r="B21" s="109"/>
      <c r="C21" s="116"/>
      <c r="D21" s="116"/>
      <c r="F21" s="203" t="s">
        <v>406</v>
      </c>
      <c r="H21" s="789">
        <f>入力シート!C20</f>
        <v>0</v>
      </c>
      <c r="I21" s="789"/>
      <c r="J21" s="195"/>
      <c r="K21" s="796">
        <f>入力シート!C22</f>
        <v>0</v>
      </c>
      <c r="L21" s="796"/>
      <c r="M21" s="203"/>
    </row>
    <row r="22" spans="2:14">
      <c r="B22" s="109"/>
      <c r="C22" s="116"/>
      <c r="D22" s="116"/>
    </row>
    <row r="23" spans="2:14">
      <c r="B23" s="109"/>
      <c r="C23" s="116"/>
      <c r="D23" s="116"/>
    </row>
    <row r="24" spans="2:14">
      <c r="B24" s="109"/>
      <c r="C24" s="116"/>
      <c r="D24" s="116"/>
    </row>
    <row r="25" spans="2:14">
      <c r="B25" s="109"/>
      <c r="C25" s="116"/>
      <c r="D25" s="116"/>
    </row>
    <row r="26" spans="2:14">
      <c r="B26" s="109"/>
      <c r="C26" s="116"/>
      <c r="D26" s="116"/>
      <c r="E26" s="258" t="s">
        <v>571</v>
      </c>
      <c r="G26" s="778">
        <f>入力シート!C9</f>
        <v>0</v>
      </c>
      <c r="H26" s="778"/>
      <c r="I26" s="778"/>
      <c r="J26" s="778"/>
      <c r="K26" s="778"/>
      <c r="L26" s="778"/>
    </row>
    <row r="27" spans="2:14">
      <c r="B27" s="109"/>
      <c r="C27" s="116"/>
      <c r="D27" s="116"/>
    </row>
    <row r="28" spans="2:14">
      <c r="B28" s="109"/>
      <c r="C28" s="116"/>
      <c r="D28" s="116"/>
    </row>
    <row r="29" spans="2:14">
      <c r="B29" s="109"/>
      <c r="C29" s="116"/>
      <c r="D29" s="116"/>
    </row>
    <row r="30" spans="2:14">
      <c r="B30" s="109"/>
      <c r="C30" s="116"/>
      <c r="D30" s="116"/>
      <c r="F30" s="204" t="s">
        <v>609</v>
      </c>
      <c r="H30" s="789">
        <f>入力シート!C15</f>
        <v>0</v>
      </c>
      <c r="I30" s="789"/>
      <c r="J30" s="789"/>
      <c r="K30" s="789"/>
      <c r="L30" s="789"/>
      <c r="N30" s="203" t="s">
        <v>387</v>
      </c>
    </row>
    <row r="31" spans="2:14">
      <c r="B31" s="109"/>
      <c r="C31" s="116"/>
      <c r="D31" s="116"/>
    </row>
    <row r="32" spans="2:14">
      <c r="B32" s="109"/>
      <c r="C32" s="116"/>
      <c r="D32" s="116"/>
    </row>
    <row r="33" spans="2:13">
      <c r="B33" s="109"/>
      <c r="C33" s="116"/>
      <c r="D33" s="116"/>
    </row>
    <row r="34" spans="2:13">
      <c r="B34" s="109"/>
      <c r="C34" s="116"/>
      <c r="D34" s="116"/>
    </row>
    <row r="35" spans="2:13" ht="21">
      <c r="B35" s="109"/>
      <c r="C35" s="116"/>
      <c r="D35" s="116"/>
      <c r="H35" s="112"/>
      <c r="I35" s="196"/>
      <c r="J35" s="112"/>
      <c r="K35" s="115"/>
      <c r="L35" s="105"/>
    </row>
    <row r="36" spans="2:13">
      <c r="B36" s="109"/>
      <c r="C36" s="116"/>
      <c r="D36" s="116"/>
    </row>
    <row r="37" spans="2:13">
      <c r="B37" s="109"/>
      <c r="C37" s="116"/>
      <c r="D37" s="116"/>
    </row>
    <row r="38" spans="2:13">
      <c r="B38" s="109"/>
      <c r="C38" s="116"/>
      <c r="D38" s="116"/>
    </row>
    <row r="41" spans="2:13" ht="19">
      <c r="D41" s="893"/>
      <c r="E41" s="893"/>
      <c r="F41" s="112"/>
      <c r="H41" s="110"/>
    </row>
    <row r="43" spans="2:13" ht="21">
      <c r="D43" s="103"/>
      <c r="E43" s="103"/>
      <c r="F43" s="104"/>
      <c r="G43" s="103"/>
      <c r="I43" s="894"/>
      <c r="J43" s="894"/>
      <c r="K43" s="895"/>
      <c r="L43" s="895"/>
    </row>
    <row r="44" spans="2:13" ht="21">
      <c r="D44" s="103"/>
      <c r="E44" s="103"/>
      <c r="F44" s="104"/>
      <c r="G44" s="103"/>
      <c r="I44" s="105"/>
      <c r="J44" s="105"/>
      <c r="K44" s="106"/>
      <c r="L44" s="106"/>
    </row>
    <row r="45" spans="2:13" ht="21">
      <c r="D45" s="103"/>
      <c r="E45" s="103"/>
      <c r="F45" s="104"/>
      <c r="G45" s="103"/>
      <c r="I45" s="105"/>
      <c r="J45" s="105"/>
      <c r="K45" s="106"/>
      <c r="L45" s="106"/>
    </row>
    <row r="46" spans="2:13" ht="21">
      <c r="D46" s="103"/>
      <c r="E46" s="103"/>
      <c r="F46" s="104"/>
      <c r="G46" s="103"/>
      <c r="I46" s="105"/>
      <c r="J46" s="105"/>
      <c r="K46" s="106"/>
      <c r="L46" s="106"/>
    </row>
    <row r="48" spans="2:13">
      <c r="K48" s="888"/>
      <c r="L48" s="888"/>
      <c r="M48" s="108"/>
    </row>
    <row r="49" spans="1:1">
      <c r="A49" s="107"/>
    </row>
  </sheetData>
  <mergeCells count="14">
    <mergeCell ref="K48:L48"/>
    <mergeCell ref="A5:N5"/>
    <mergeCell ref="D41:E41"/>
    <mergeCell ref="A12:D12"/>
    <mergeCell ref="B17:E17"/>
    <mergeCell ref="H19:N19"/>
    <mergeCell ref="H21:I21"/>
    <mergeCell ref="K21:L21"/>
    <mergeCell ref="D10:J10"/>
    <mergeCell ref="A10:C10"/>
    <mergeCell ref="G26:L26"/>
    <mergeCell ref="H30:L30"/>
    <mergeCell ref="I43:J43"/>
    <mergeCell ref="K43:L43"/>
  </mergeCells>
  <phoneticPr fontId="3"/>
  <pageMargins left="0.78740157480314965" right="0.39370078740157483" top="0.98425196850393704" bottom="0.98425196850393704" header="0.51181102362204722" footer="0.51181102362204722"/>
  <pageSetup paperSize="9" orientation="portrait" horizontalDpi="200" verticalDpi="200" r:id="rId1"/>
  <headerFooter alignWithMargins="0"/>
  <legacyDrawing r:id="rId2"/>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N49"/>
  <sheetViews>
    <sheetView showZeros="0" view="pageBreakPreview" zoomScaleNormal="100" zoomScaleSheetLayoutView="100" workbookViewId="0">
      <selection activeCell="H21" sqref="H21:L21"/>
    </sheetView>
  </sheetViews>
  <sheetFormatPr defaultColWidth="5.90625" defaultRowHeight="14"/>
  <cols>
    <col min="1" max="13" width="5.90625" style="94" customWidth="1"/>
    <col min="14" max="14" width="6.7265625" style="94" customWidth="1"/>
    <col min="15" max="16384" width="5.90625" style="94"/>
  </cols>
  <sheetData>
    <row r="1" spans="1:14">
      <c r="N1" s="273" t="s">
        <v>1331</v>
      </c>
    </row>
    <row r="5" spans="1:14" ht="28">
      <c r="A5" s="955" t="s">
        <v>1332</v>
      </c>
      <c r="B5" s="955"/>
      <c r="C5" s="955"/>
      <c r="D5" s="955"/>
      <c r="E5" s="955"/>
      <c r="F5" s="955"/>
      <c r="G5" s="955"/>
      <c r="H5" s="955"/>
      <c r="I5" s="955"/>
      <c r="J5" s="955"/>
      <c r="K5" s="955"/>
      <c r="L5" s="955"/>
      <c r="M5" s="955"/>
      <c r="N5" s="955"/>
    </row>
    <row r="8" spans="1:14">
      <c r="K8" s="244"/>
      <c r="L8" s="244"/>
      <c r="M8" s="244"/>
      <c r="N8" s="579" t="s">
        <v>1364</v>
      </c>
    </row>
    <row r="9" spans="1:14">
      <c r="A9" s="124"/>
    </row>
    <row r="10" spans="1:14" ht="14.25" customHeight="1">
      <c r="A10" s="124"/>
    </row>
    <row r="11" spans="1:14" ht="14.25" customHeight="1">
      <c r="A11" s="124" t="s">
        <v>570</v>
      </c>
      <c r="F11" s="1827" t="str">
        <f>入力シート!C2</f>
        <v>青森県第１区</v>
      </c>
      <c r="G11" s="1827"/>
    </row>
    <row r="12" spans="1:14" ht="14.25" customHeight="1">
      <c r="C12" s="116" t="s">
        <v>363</v>
      </c>
      <c r="E12" s="811" t="str">
        <f>入力シート!E2</f>
        <v>鶴岡　真治</v>
      </c>
      <c r="F12" s="811"/>
      <c r="G12" s="811"/>
      <c r="H12" s="273" t="s">
        <v>387</v>
      </c>
      <c r="J12" s="112"/>
      <c r="K12" s="112"/>
    </row>
    <row r="13" spans="1:14" ht="14.25" customHeight="1">
      <c r="H13" s="112"/>
      <c r="I13" s="112"/>
      <c r="J13" s="112"/>
      <c r="K13" s="112"/>
    </row>
    <row r="14" spans="1:14" ht="14.25" customHeight="1">
      <c r="H14" s="112"/>
      <c r="I14" s="112"/>
      <c r="J14" s="112"/>
      <c r="K14" s="112"/>
    </row>
    <row r="15" spans="1:14" ht="14.25" customHeight="1">
      <c r="D15" s="282" t="s">
        <v>571</v>
      </c>
      <c r="H15" s="112"/>
      <c r="I15" s="811">
        <f>入力シート!C9</f>
        <v>0</v>
      </c>
      <c r="J15" s="811"/>
      <c r="K15" s="811"/>
      <c r="L15" s="811"/>
      <c r="M15" s="811"/>
      <c r="N15" s="811"/>
    </row>
    <row r="16" spans="1:14" ht="14.25" customHeight="1">
      <c r="H16" s="112"/>
      <c r="I16" s="112"/>
      <c r="J16" s="112"/>
      <c r="K16" s="112"/>
    </row>
    <row r="17" spans="1:14" ht="14.25" customHeight="1">
      <c r="H17" s="112"/>
      <c r="I17" s="112"/>
      <c r="J17" s="112"/>
      <c r="K17" s="112"/>
    </row>
    <row r="18" spans="1:14" ht="14.25" customHeight="1">
      <c r="D18" s="124" t="s">
        <v>1333</v>
      </c>
      <c r="G18" s="811">
        <f>入力シート!C12</f>
        <v>0</v>
      </c>
      <c r="H18" s="811"/>
      <c r="I18" s="811"/>
      <c r="J18" s="811"/>
      <c r="K18" s="811"/>
      <c r="L18" s="811"/>
      <c r="M18" s="811"/>
      <c r="N18" s="811"/>
    </row>
    <row r="19" spans="1:14" ht="14.25" customHeight="1">
      <c r="H19" s="111"/>
      <c r="J19" s="112"/>
      <c r="K19" s="111"/>
    </row>
    <row r="20" spans="1:14" ht="14.25" customHeight="1">
      <c r="H20" s="111"/>
      <c r="J20" s="112"/>
      <c r="K20" s="112"/>
    </row>
    <row r="21" spans="1:14" ht="14.25" customHeight="1">
      <c r="D21" s="124" t="s">
        <v>1334</v>
      </c>
      <c r="H21" s="789">
        <f>入力シート!C15</f>
        <v>0</v>
      </c>
      <c r="I21" s="789"/>
      <c r="J21" s="789"/>
      <c r="K21" s="789"/>
      <c r="L21" s="789"/>
      <c r="N21" s="203"/>
    </row>
    <row r="22" spans="1:14" ht="14.25" customHeight="1">
      <c r="I22" s="111"/>
      <c r="J22" s="111"/>
      <c r="K22" s="111"/>
    </row>
    <row r="23" spans="1:14" ht="14.25" customHeight="1">
      <c r="G23" s="113"/>
      <c r="H23" s="802"/>
      <c r="I23" s="802"/>
      <c r="J23" s="802"/>
      <c r="K23" s="802"/>
      <c r="L23" s="113"/>
      <c r="M23" s="114"/>
    </row>
    <row r="24" spans="1:14" ht="14.25" customHeight="1"/>
    <row r="25" spans="1:14" ht="14.25" customHeight="1">
      <c r="G25" s="112"/>
    </row>
    <row r="26" spans="1:14" ht="14.25" customHeight="1">
      <c r="A26" s="580" t="s">
        <v>1426</v>
      </c>
      <c r="B26" s="244"/>
      <c r="C26" s="244"/>
      <c r="D26" s="244"/>
      <c r="E26" s="244"/>
    </row>
    <row r="27" spans="1:14" ht="14.25" customHeight="1">
      <c r="A27" s="124" t="s">
        <v>1335</v>
      </c>
      <c r="C27" s="111"/>
    </row>
    <row r="28" spans="1:14" ht="14.25" customHeight="1">
      <c r="C28" s="111"/>
    </row>
    <row r="29" spans="1:14" ht="14.25" customHeight="1">
      <c r="G29" s="112"/>
      <c r="J29" s="112"/>
    </row>
    <row r="30" spans="1:14" ht="14.25" customHeight="1">
      <c r="A30" s="856" t="s">
        <v>451</v>
      </c>
      <c r="B30" s="856"/>
      <c r="C30" s="856"/>
      <c r="D30" s="856"/>
      <c r="E30" s="856"/>
      <c r="F30" s="856"/>
      <c r="G30" s="856"/>
      <c r="H30" s="856"/>
      <c r="I30" s="856"/>
      <c r="J30" s="856"/>
      <c r="K30" s="856"/>
      <c r="L30" s="856"/>
      <c r="M30" s="856"/>
      <c r="N30" s="856"/>
    </row>
    <row r="31" spans="1:14" ht="14.25" customHeight="1">
      <c r="G31" s="112"/>
      <c r="J31" s="112"/>
    </row>
    <row r="33" spans="1:14">
      <c r="A33" s="124"/>
      <c r="B33" s="154"/>
      <c r="C33" s="155"/>
      <c r="D33" s="1798"/>
      <c r="E33" s="1799"/>
      <c r="F33" s="1799"/>
      <c r="G33" s="1799"/>
      <c r="H33" s="1799"/>
      <c r="I33" s="1799"/>
      <c r="J33" s="1799"/>
      <c r="K33" s="1799"/>
      <c r="L33" s="1799"/>
      <c r="M33" s="1800"/>
      <c r="N33" s="124"/>
    </row>
    <row r="34" spans="1:14">
      <c r="A34" s="124"/>
      <c r="B34" s="1418" t="s">
        <v>1336</v>
      </c>
      <c r="C34" s="1419"/>
      <c r="D34" s="1801"/>
      <c r="E34" s="1802"/>
      <c r="F34" s="1802"/>
      <c r="G34" s="1802"/>
      <c r="H34" s="1802"/>
      <c r="I34" s="1802"/>
      <c r="J34" s="1802"/>
      <c r="K34" s="1802"/>
      <c r="L34" s="1802"/>
      <c r="M34" s="1803"/>
      <c r="N34" s="124"/>
    </row>
    <row r="35" spans="1:14">
      <c r="A35" s="124"/>
      <c r="B35" s="500"/>
      <c r="C35" s="124"/>
      <c r="D35" s="1804"/>
      <c r="E35" s="1805"/>
      <c r="F35" s="1805"/>
      <c r="G35" s="1805"/>
      <c r="H35" s="1805"/>
      <c r="I35" s="1805"/>
      <c r="J35" s="1805"/>
      <c r="K35" s="1805"/>
      <c r="L35" s="1805"/>
      <c r="M35" s="1806"/>
      <c r="N35" s="124"/>
    </row>
    <row r="36" spans="1:14">
      <c r="A36" s="124"/>
      <c r="B36" s="581"/>
      <c r="C36" s="582"/>
      <c r="D36" s="1807"/>
      <c r="E36" s="1808"/>
      <c r="F36" s="1808"/>
      <c r="G36" s="1808"/>
      <c r="H36" s="1808"/>
      <c r="I36" s="1808"/>
      <c r="J36" s="1808"/>
      <c r="K36" s="1808"/>
      <c r="L36" s="1808"/>
      <c r="M36" s="1809"/>
      <c r="N36" s="124"/>
    </row>
    <row r="37" spans="1:14">
      <c r="A37" s="124"/>
      <c r="B37" s="1825" t="s">
        <v>1337</v>
      </c>
      <c r="C37" s="1826"/>
      <c r="D37" s="1810"/>
      <c r="E37" s="1811"/>
      <c r="F37" s="1811"/>
      <c r="G37" s="1811"/>
      <c r="H37" s="1811"/>
      <c r="I37" s="1811"/>
      <c r="J37" s="1811"/>
      <c r="K37" s="1811"/>
      <c r="L37" s="1811"/>
      <c r="M37" s="1812"/>
      <c r="N37" s="124"/>
    </row>
    <row r="38" spans="1:14">
      <c r="A38" s="124"/>
      <c r="B38" s="583"/>
      <c r="C38" s="584"/>
      <c r="D38" s="1813"/>
      <c r="E38" s="1814"/>
      <c r="F38" s="1814"/>
      <c r="G38" s="1814"/>
      <c r="H38" s="1814"/>
      <c r="I38" s="1814"/>
      <c r="J38" s="1814"/>
      <c r="K38" s="1814"/>
      <c r="L38" s="1814"/>
      <c r="M38" s="1815"/>
      <c r="N38" s="124"/>
    </row>
    <row r="39" spans="1:14">
      <c r="A39" s="124"/>
      <c r="B39" s="585"/>
      <c r="C39" s="586"/>
      <c r="D39" s="1798"/>
      <c r="E39" s="1799"/>
      <c r="F39" s="1799"/>
      <c r="G39" s="1799"/>
      <c r="H39" s="1799"/>
      <c r="I39" s="1799"/>
      <c r="J39" s="1799"/>
      <c r="K39" s="1799"/>
      <c r="L39" s="1799"/>
      <c r="M39" s="1800"/>
      <c r="N39" s="124"/>
    </row>
    <row r="40" spans="1:14">
      <c r="A40" s="124"/>
      <c r="B40" s="1418" t="s">
        <v>1338</v>
      </c>
      <c r="C40" s="1419"/>
      <c r="D40" s="1801"/>
      <c r="E40" s="1802"/>
      <c r="F40" s="1802"/>
      <c r="G40" s="1802"/>
      <c r="H40" s="1802"/>
      <c r="I40" s="1802"/>
      <c r="J40" s="1802"/>
      <c r="K40" s="1802"/>
      <c r="L40" s="1802"/>
      <c r="M40" s="1803"/>
      <c r="N40" s="124"/>
    </row>
    <row r="41" spans="1:14">
      <c r="A41" s="124"/>
      <c r="B41" s="158"/>
      <c r="C41" s="159"/>
      <c r="D41" s="1804"/>
      <c r="E41" s="1805"/>
      <c r="F41" s="1805"/>
      <c r="G41" s="1805"/>
      <c r="H41" s="1805"/>
      <c r="I41" s="1805"/>
      <c r="J41" s="1805"/>
      <c r="K41" s="1805"/>
      <c r="L41" s="1805"/>
      <c r="M41" s="1806"/>
      <c r="N41" s="307"/>
    </row>
    <row r="42" spans="1:14">
      <c r="A42" s="124"/>
      <c r="B42" s="154"/>
      <c r="C42" s="155"/>
      <c r="D42" s="1816" t="s">
        <v>1407</v>
      </c>
      <c r="E42" s="1817"/>
      <c r="F42" s="1817"/>
      <c r="G42" s="1817"/>
      <c r="H42" s="1817"/>
      <c r="I42" s="1817"/>
      <c r="J42" s="1817"/>
      <c r="K42" s="1817"/>
      <c r="L42" s="1817"/>
      <c r="M42" s="1818"/>
      <c r="N42" s="124"/>
    </row>
    <row r="43" spans="1:14">
      <c r="A43" s="124"/>
      <c r="B43" s="1418" t="s">
        <v>463</v>
      </c>
      <c r="C43" s="1419"/>
      <c r="D43" s="1819"/>
      <c r="E43" s="1820"/>
      <c r="F43" s="1820"/>
      <c r="G43" s="1820"/>
      <c r="H43" s="1820"/>
      <c r="I43" s="1820"/>
      <c r="J43" s="1820"/>
      <c r="K43" s="1820"/>
      <c r="L43" s="1820"/>
      <c r="M43" s="1821"/>
      <c r="N43" s="124"/>
    </row>
    <row r="44" spans="1:14">
      <c r="A44" s="124"/>
      <c r="B44" s="158"/>
      <c r="C44" s="159"/>
      <c r="D44" s="1822"/>
      <c r="E44" s="1823"/>
      <c r="F44" s="1823"/>
      <c r="G44" s="1823"/>
      <c r="H44" s="1823"/>
      <c r="I44" s="1823"/>
      <c r="J44" s="1823"/>
      <c r="K44" s="1823"/>
      <c r="L44" s="1823"/>
      <c r="M44" s="1824"/>
      <c r="N44" s="124"/>
    </row>
    <row r="45" spans="1:14" ht="14.25" customHeight="1">
      <c r="A45" s="124"/>
      <c r="B45" s="124"/>
      <c r="C45" s="124"/>
      <c r="D45" s="270"/>
      <c r="E45" s="270"/>
      <c r="F45" s="271"/>
      <c r="G45" s="270"/>
      <c r="H45" s="124"/>
      <c r="I45" s="124"/>
      <c r="J45" s="124"/>
      <c r="K45" s="116"/>
      <c r="L45" s="116"/>
      <c r="M45" s="124"/>
      <c r="N45" s="124"/>
    </row>
    <row r="46" spans="1:14" ht="14.25" customHeight="1">
      <c r="A46" s="593" t="s">
        <v>1428</v>
      </c>
      <c r="B46"/>
      <c r="C46"/>
      <c r="D46"/>
      <c r="E46"/>
      <c r="F46"/>
      <c r="G46"/>
      <c r="H46"/>
      <c r="I46"/>
      <c r="J46"/>
      <c r="K46"/>
      <c r="L46"/>
      <c r="M46"/>
      <c r="N46" s="594"/>
    </row>
    <row r="47" spans="1:14">
      <c r="A47" s="593" t="s">
        <v>1644</v>
      </c>
      <c r="B47"/>
      <c r="C47"/>
      <c r="D47"/>
      <c r="E47"/>
      <c r="F47"/>
      <c r="G47"/>
      <c r="H47"/>
      <c r="I47"/>
      <c r="J47"/>
      <c r="K47"/>
      <c r="L47"/>
      <c r="M47"/>
      <c r="N47" s="594"/>
    </row>
    <row r="48" spans="1:14">
      <c r="A48" s="593" t="s">
        <v>1430</v>
      </c>
      <c r="B48"/>
      <c r="C48"/>
      <c r="D48"/>
      <c r="E48"/>
      <c r="F48"/>
      <c r="G48"/>
      <c r="H48"/>
      <c r="I48"/>
      <c r="J48"/>
      <c r="K48"/>
      <c r="L48"/>
      <c r="M48"/>
      <c r="N48" s="594"/>
    </row>
    <row r="49" spans="1:14">
      <c r="A49" s="593" t="s">
        <v>1431</v>
      </c>
      <c r="B49"/>
      <c r="C49"/>
      <c r="D49"/>
      <c r="E49"/>
      <c r="F49"/>
      <c r="G49"/>
      <c r="H49"/>
      <c r="I49"/>
      <c r="J49"/>
      <c r="K49"/>
      <c r="L49"/>
      <c r="M49"/>
      <c r="N49" s="594"/>
    </row>
  </sheetData>
  <mergeCells count="16">
    <mergeCell ref="A5:N5"/>
    <mergeCell ref="H23:K23"/>
    <mergeCell ref="B37:C37"/>
    <mergeCell ref="B40:C40"/>
    <mergeCell ref="F11:G11"/>
    <mergeCell ref="E12:G12"/>
    <mergeCell ref="I15:N15"/>
    <mergeCell ref="H21:L21"/>
    <mergeCell ref="A30:N30"/>
    <mergeCell ref="G18:N18"/>
    <mergeCell ref="B43:C43"/>
    <mergeCell ref="D33:M35"/>
    <mergeCell ref="D36:M38"/>
    <mergeCell ref="D39:M41"/>
    <mergeCell ref="D42:M44"/>
    <mergeCell ref="B34:C34"/>
  </mergeCells>
  <phoneticPr fontId="3"/>
  <pageMargins left="0.78700000000000003" right="0.78700000000000003" top="0.98399999999999999" bottom="0.98399999999999999" header="0.51200000000000001" footer="0.51200000000000001"/>
  <pageSetup paperSize="9" orientation="portrait" horizontalDpi="200" verticalDpi="200" r:id="rId1"/>
  <headerFooter alignWithMargins="0"/>
  <legacyDrawing r:id="rId2"/>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N89"/>
  <sheetViews>
    <sheetView showZeros="0" view="pageBreakPreview" topLeftCell="A58" zoomScaleNormal="100" zoomScaleSheetLayoutView="100" workbookViewId="0">
      <selection activeCell="D65" sqref="D65"/>
    </sheetView>
  </sheetViews>
  <sheetFormatPr defaultColWidth="5.90625" defaultRowHeight="14"/>
  <cols>
    <col min="1" max="13" width="5.90625" style="94" customWidth="1"/>
    <col min="14" max="14" width="6.7265625" style="94" customWidth="1"/>
    <col min="15" max="16384" width="5.90625" style="94"/>
  </cols>
  <sheetData>
    <row r="1" spans="1:14">
      <c r="N1" s="273" t="s">
        <v>1331</v>
      </c>
    </row>
    <row r="5" spans="1:14" ht="28">
      <c r="A5" s="955" t="s">
        <v>1463</v>
      </c>
      <c r="B5" s="955"/>
      <c r="C5" s="955"/>
      <c r="D5" s="955"/>
      <c r="E5" s="955"/>
      <c r="F5" s="955"/>
      <c r="G5" s="955"/>
      <c r="H5" s="955"/>
      <c r="I5" s="955"/>
      <c r="J5" s="955"/>
      <c r="K5" s="955"/>
      <c r="L5" s="955"/>
      <c r="M5" s="955"/>
      <c r="N5" s="955"/>
    </row>
    <row r="8" spans="1:14">
      <c r="A8" s="124"/>
    </row>
    <row r="9" spans="1:14" ht="14.25" customHeight="1">
      <c r="A9" s="124"/>
    </row>
    <row r="10" spans="1:14" ht="14.25" customHeight="1">
      <c r="G10" s="94" t="s">
        <v>405</v>
      </c>
      <c r="I10" s="587"/>
      <c r="J10" s="554"/>
      <c r="K10" s="554"/>
      <c r="L10" s="554"/>
      <c r="M10" s="554"/>
      <c r="N10" s="554"/>
    </row>
    <row r="11" spans="1:14" ht="14.25" customHeight="1">
      <c r="I11" s="112"/>
      <c r="J11" s="112"/>
      <c r="K11" s="112"/>
      <c r="L11" s="112"/>
    </row>
    <row r="12" spans="1:14" ht="14.25" customHeight="1">
      <c r="G12" s="94" t="s">
        <v>175</v>
      </c>
      <c r="I12" s="111"/>
      <c r="K12" s="111"/>
    </row>
    <row r="13" spans="1:14" ht="14.25" customHeight="1">
      <c r="I13" s="112"/>
      <c r="J13" s="111"/>
      <c r="K13" s="112"/>
      <c r="L13" s="112"/>
    </row>
    <row r="14" spans="1:14" ht="14.25" customHeight="1">
      <c r="G14" s="94" t="s">
        <v>406</v>
      </c>
      <c r="I14" s="111"/>
      <c r="K14" s="111"/>
    </row>
    <row r="15" spans="1:14" ht="14.25" customHeight="1">
      <c r="I15" s="111"/>
      <c r="J15" s="111"/>
      <c r="K15" s="111"/>
    </row>
    <row r="16" spans="1:14" ht="14.25" customHeight="1">
      <c r="G16" s="203" t="s">
        <v>366</v>
      </c>
      <c r="H16" s="113"/>
      <c r="I16" s="964"/>
      <c r="J16" s="965"/>
      <c r="K16" s="965"/>
      <c r="L16" s="113"/>
      <c r="M16" s="114"/>
    </row>
    <row r="17" spans="1:14" ht="14.25" customHeight="1">
      <c r="I17" s="111"/>
      <c r="J17" s="111"/>
      <c r="K17" s="111"/>
    </row>
    <row r="18" spans="1:14" ht="14.25" customHeight="1">
      <c r="G18" s="113"/>
      <c r="H18" s="802"/>
      <c r="I18" s="802"/>
      <c r="J18" s="802"/>
      <c r="K18" s="802"/>
      <c r="L18" s="113"/>
      <c r="M18" s="114"/>
    </row>
    <row r="19" spans="1:14" ht="14.25" customHeight="1"/>
    <row r="20" spans="1:14" ht="14.25" customHeight="1">
      <c r="A20" s="203" t="s">
        <v>1464</v>
      </c>
      <c r="B20" s="203"/>
      <c r="C20" s="203"/>
      <c r="D20" s="203"/>
      <c r="E20" s="203"/>
      <c r="F20" s="203"/>
      <c r="G20" s="203"/>
      <c r="H20" s="203"/>
      <c r="I20" s="203"/>
      <c r="J20" s="203"/>
      <c r="K20" s="203"/>
      <c r="L20" s="203"/>
      <c r="M20" s="204" t="s">
        <v>1085</v>
      </c>
    </row>
    <row r="21" spans="1:14" ht="14.25" customHeight="1">
      <c r="A21" s="960">
        <f>入力シート!G1</f>
        <v>46061</v>
      </c>
      <c r="B21" s="915"/>
      <c r="C21" s="915"/>
      <c r="D21" s="915" t="s">
        <v>1661</v>
      </c>
      <c r="E21" s="915"/>
      <c r="F21" s="915"/>
      <c r="G21" s="915"/>
      <c r="H21" s="915"/>
      <c r="I21" s="915"/>
      <c r="J21" s="915"/>
      <c r="K21" s="203"/>
      <c r="L21" s="214" t="str">
        <f>入力シート!C2</f>
        <v>青森県第１区</v>
      </c>
    </row>
    <row r="22" spans="1:14" ht="14.25" customHeight="1">
      <c r="A22" s="203" t="s">
        <v>1465</v>
      </c>
      <c r="B22" s="203"/>
      <c r="C22" s="195"/>
      <c r="D22" s="203"/>
      <c r="E22" s="203"/>
      <c r="F22" s="203"/>
      <c r="G22" s="203"/>
      <c r="H22" s="203"/>
      <c r="I22" s="203"/>
      <c r="J22" s="203"/>
      <c r="K22" s="203"/>
      <c r="L22" s="203"/>
    </row>
    <row r="23" spans="1:14" ht="14.25" customHeight="1">
      <c r="A23" s="203" t="s">
        <v>1466</v>
      </c>
      <c r="B23" s="203"/>
      <c r="C23" s="195"/>
      <c r="D23" s="203"/>
      <c r="E23" s="203"/>
      <c r="F23" s="203"/>
      <c r="G23" s="203"/>
      <c r="H23" s="203"/>
      <c r="I23" s="203"/>
      <c r="J23" s="203"/>
      <c r="K23" s="203"/>
      <c r="L23" s="203"/>
    </row>
    <row r="24" spans="1:14" ht="14.25" customHeight="1">
      <c r="G24" s="112"/>
      <c r="J24" s="112"/>
    </row>
    <row r="25" spans="1:14" ht="14.25" customHeight="1">
      <c r="G25" s="112"/>
      <c r="J25" s="112"/>
    </row>
    <row r="26" spans="1:14" ht="14.25" customHeight="1">
      <c r="G26" s="112"/>
      <c r="J26" s="224" t="s">
        <v>1407</v>
      </c>
    </row>
    <row r="27" spans="1:14" ht="14.25" customHeight="1">
      <c r="G27" s="112"/>
      <c r="J27" s="112"/>
    </row>
    <row r="28" spans="1:14" ht="14.25" customHeight="1">
      <c r="G28" s="112"/>
      <c r="J28" s="112"/>
    </row>
    <row r="29" spans="1:14" ht="14.25" customHeight="1">
      <c r="G29" s="112"/>
      <c r="J29" s="112"/>
    </row>
    <row r="30" spans="1:14" ht="14.25" customHeight="1">
      <c r="B30" s="203"/>
      <c r="C30" s="203"/>
      <c r="D30" s="284"/>
      <c r="E30" s="284"/>
      <c r="F30" s="258" t="s">
        <v>571</v>
      </c>
      <c r="G30" s="258"/>
      <c r="H30" s="796"/>
      <c r="I30" s="796"/>
      <c r="J30" s="796"/>
      <c r="K30" s="796"/>
      <c r="L30" s="796"/>
      <c r="M30" s="796"/>
      <c r="N30" s="796"/>
    </row>
    <row r="31" spans="1:14" ht="14.25" customHeight="1">
      <c r="B31" s="203"/>
      <c r="C31" s="284"/>
      <c r="D31" s="284"/>
      <c r="E31" s="284"/>
      <c r="F31" s="284"/>
      <c r="G31" s="284"/>
      <c r="H31" s="203"/>
      <c r="I31" s="203"/>
      <c r="J31" s="203"/>
      <c r="K31" s="203"/>
      <c r="L31" s="203"/>
      <c r="M31" s="203"/>
      <c r="N31" s="203"/>
    </row>
    <row r="32" spans="1:14" ht="14.25" customHeight="1">
      <c r="B32" s="203"/>
      <c r="C32" s="284"/>
      <c r="D32" s="284"/>
      <c r="E32" s="284"/>
      <c r="F32" s="284"/>
      <c r="G32" s="284"/>
      <c r="H32" s="203"/>
      <c r="I32" s="203"/>
      <c r="J32" s="203"/>
      <c r="K32" s="203"/>
      <c r="L32" s="203"/>
      <c r="M32" s="203"/>
      <c r="N32" s="203"/>
    </row>
    <row r="33" spans="1:14" ht="14.25" customHeight="1">
      <c r="B33" s="203"/>
      <c r="C33" s="284"/>
      <c r="D33" s="258" t="s">
        <v>573</v>
      </c>
      <c r="E33" s="258"/>
      <c r="F33" s="796"/>
      <c r="G33" s="796"/>
      <c r="H33" s="796"/>
      <c r="I33" s="796"/>
      <c r="J33" s="796"/>
      <c r="K33" s="796"/>
      <c r="L33" s="796"/>
      <c r="M33" s="796"/>
      <c r="N33" s="796"/>
    </row>
    <row r="34" spans="1:14" ht="14.25" customHeight="1">
      <c r="B34" s="203"/>
      <c r="C34" s="284"/>
      <c r="D34" s="284"/>
      <c r="E34" s="258"/>
      <c r="F34" s="284"/>
      <c r="G34" s="284"/>
      <c r="H34" s="203"/>
      <c r="I34" s="203"/>
      <c r="J34" s="203"/>
      <c r="K34" s="206"/>
      <c r="L34" s="206"/>
      <c r="M34" s="203"/>
      <c r="N34" s="203"/>
    </row>
    <row r="35" spans="1:14" ht="14.25" customHeight="1">
      <c r="B35" s="203"/>
      <c r="C35" s="284"/>
      <c r="D35" s="284"/>
      <c r="E35" s="258"/>
      <c r="F35" s="284"/>
      <c r="G35" s="284"/>
      <c r="H35" s="203"/>
      <c r="I35" s="203"/>
      <c r="J35" s="203"/>
      <c r="K35" s="206"/>
      <c r="L35" s="206"/>
      <c r="M35" s="203"/>
      <c r="N35" s="203"/>
    </row>
    <row r="36" spans="1:14" ht="14.25" customHeight="1">
      <c r="B36" s="203"/>
      <c r="C36" s="284"/>
      <c r="D36" s="258" t="s">
        <v>574</v>
      </c>
      <c r="E36" s="203"/>
      <c r="F36" s="778"/>
      <c r="G36" s="778"/>
      <c r="H36" s="778"/>
      <c r="I36" s="778"/>
      <c r="J36" s="778"/>
      <c r="K36" s="778"/>
      <c r="L36" s="206"/>
      <c r="M36" s="204"/>
      <c r="N36" s="203"/>
    </row>
    <row r="37" spans="1:14" ht="14.25" customHeight="1">
      <c r="B37" s="1"/>
      <c r="C37" s="1"/>
      <c r="D37" s="1"/>
      <c r="E37" s="1"/>
      <c r="F37" s="1"/>
      <c r="G37" s="1"/>
      <c r="H37" s="1"/>
      <c r="I37" s="1"/>
      <c r="J37" s="1"/>
      <c r="K37" s="1"/>
      <c r="L37" s="1"/>
      <c r="M37" s="1"/>
      <c r="N37" s="1"/>
    </row>
    <row r="38" spans="1:14" ht="14.25" customHeight="1">
      <c r="D38" s="207"/>
      <c r="G38" s="103"/>
      <c r="H38" s="789"/>
      <c r="I38" s="789"/>
      <c r="J38" s="789"/>
      <c r="K38" s="789"/>
      <c r="L38" s="789"/>
      <c r="M38" s="124"/>
    </row>
    <row r="39" spans="1:14" ht="14.25" customHeight="1">
      <c r="G39" s="112"/>
      <c r="J39" s="112"/>
    </row>
    <row r="40" spans="1:14" ht="14.25" customHeight="1">
      <c r="G40" s="112"/>
      <c r="J40" s="112"/>
    </row>
    <row r="41" spans="1:14" ht="14.25" customHeight="1">
      <c r="G41" s="112"/>
      <c r="J41" s="112"/>
    </row>
    <row r="42" spans="1:14" ht="14.25" customHeight="1">
      <c r="G42" s="112"/>
      <c r="J42" s="112"/>
    </row>
    <row r="43" spans="1:14" ht="14.25" customHeight="1">
      <c r="G43" s="112"/>
      <c r="J43" s="112"/>
    </row>
    <row r="44" spans="1:14" ht="14.25" customHeight="1">
      <c r="A44" s="593" t="s">
        <v>1645</v>
      </c>
      <c r="B44"/>
      <c r="C44"/>
      <c r="D44"/>
      <c r="E44"/>
      <c r="F44"/>
      <c r="G44"/>
      <c r="H44"/>
      <c r="I44"/>
      <c r="J44"/>
      <c r="K44"/>
      <c r="L44"/>
      <c r="M44"/>
      <c r="N44" s="594"/>
    </row>
    <row r="45" spans="1:14">
      <c r="A45" s="593" t="s">
        <v>1646</v>
      </c>
      <c r="B45"/>
      <c r="C45"/>
      <c r="D45"/>
      <c r="E45"/>
      <c r="F45"/>
      <c r="G45"/>
      <c r="H45"/>
      <c r="I45"/>
      <c r="J45"/>
      <c r="K45"/>
      <c r="L45"/>
      <c r="M45"/>
      <c r="N45" s="594"/>
    </row>
    <row r="46" spans="1:14">
      <c r="N46" s="273" t="s">
        <v>1331</v>
      </c>
    </row>
    <row r="50" spans="1:14" ht="28">
      <c r="A50" s="955" t="s">
        <v>1463</v>
      </c>
      <c r="B50" s="955"/>
      <c r="C50" s="955"/>
      <c r="D50" s="955"/>
      <c r="E50" s="955"/>
      <c r="F50" s="955"/>
      <c r="G50" s="955"/>
      <c r="H50" s="955"/>
      <c r="I50" s="955"/>
      <c r="J50" s="955"/>
      <c r="K50" s="955"/>
      <c r="L50" s="955"/>
      <c r="M50" s="955"/>
      <c r="N50" s="955"/>
    </row>
    <row r="53" spans="1:14">
      <c r="A53" s="124"/>
    </row>
    <row r="54" spans="1:14">
      <c r="A54" s="124"/>
    </row>
    <row r="55" spans="1:14">
      <c r="G55" s="94" t="s">
        <v>405</v>
      </c>
      <c r="I55" s="587">
        <f>開票立会人入力シート!K48</f>
        <v>0</v>
      </c>
      <c r="J55" s="554"/>
      <c r="K55" s="554"/>
      <c r="L55" s="554"/>
      <c r="M55" s="554"/>
      <c r="N55" s="554"/>
    </row>
    <row r="56" spans="1:14" ht="19">
      <c r="I56" s="112"/>
      <c r="J56" s="112"/>
      <c r="K56" s="112"/>
      <c r="L56" s="112"/>
    </row>
    <row r="57" spans="1:14">
      <c r="G57" s="94" t="s">
        <v>175</v>
      </c>
      <c r="I57" s="111">
        <f>開票立会人入力シート!H48</f>
        <v>0</v>
      </c>
      <c r="K57" s="111">
        <f>開票立会人入力シート!J48</f>
        <v>0</v>
      </c>
    </row>
    <row r="58" spans="1:14" ht="19">
      <c r="I58" s="112"/>
      <c r="J58" s="111"/>
      <c r="K58" s="112"/>
      <c r="L58" s="112"/>
    </row>
    <row r="59" spans="1:14">
      <c r="G59" s="94" t="s">
        <v>406</v>
      </c>
      <c r="I59" s="111">
        <f>開票立会人入力シート!G48</f>
        <v>0</v>
      </c>
      <c r="K59" s="111">
        <f>開票立会人入力シート!I48</f>
        <v>0</v>
      </c>
    </row>
    <row r="60" spans="1:14">
      <c r="I60" s="111"/>
      <c r="J60" s="111"/>
      <c r="K60" s="111"/>
    </row>
    <row r="61" spans="1:14">
      <c r="G61" s="203" t="s">
        <v>366</v>
      </c>
      <c r="H61" s="113"/>
      <c r="I61" s="964">
        <f>開票立会人入力シート!R48</f>
        <v>0</v>
      </c>
      <c r="J61" s="965"/>
      <c r="K61" s="965"/>
      <c r="L61" s="113"/>
      <c r="M61" s="114"/>
    </row>
    <row r="62" spans="1:14">
      <c r="I62" s="111"/>
      <c r="J62" s="111"/>
      <c r="K62" s="111"/>
    </row>
    <row r="63" spans="1:14">
      <c r="G63" s="113"/>
      <c r="H63" s="802"/>
      <c r="I63" s="802"/>
      <c r="J63" s="802"/>
      <c r="K63" s="802"/>
      <c r="L63" s="113"/>
      <c r="M63" s="114"/>
    </row>
    <row r="65" spans="1:14">
      <c r="A65" s="203" t="s">
        <v>1467</v>
      </c>
      <c r="B65" s="203"/>
      <c r="C65" s="203"/>
      <c r="D65" s="203"/>
      <c r="E65" s="203"/>
      <c r="F65" s="203"/>
      <c r="G65" s="203"/>
      <c r="H65" s="203"/>
      <c r="I65" s="203"/>
      <c r="J65" s="203"/>
      <c r="K65" s="203"/>
      <c r="L65" s="203"/>
    </row>
    <row r="66" spans="1:14" ht="14.25" customHeight="1">
      <c r="A66" s="960">
        <f>入力シート!G1</f>
        <v>46061</v>
      </c>
      <c r="B66" s="915"/>
      <c r="C66" s="915"/>
      <c r="D66" s="915" t="s">
        <v>1661</v>
      </c>
      <c r="E66" s="915"/>
      <c r="F66" s="915"/>
      <c r="G66" s="915"/>
      <c r="H66" s="915"/>
      <c r="I66" s="915"/>
      <c r="J66" s="915"/>
      <c r="K66" s="203"/>
      <c r="L66" s="214" t="str">
        <f>入力シート!C2</f>
        <v>青森県第１区</v>
      </c>
    </row>
    <row r="67" spans="1:14">
      <c r="A67" s="203" t="s">
        <v>1465</v>
      </c>
      <c r="B67" s="203"/>
      <c r="C67" s="195"/>
      <c r="D67" s="203"/>
      <c r="E67" s="203"/>
      <c r="F67" s="203"/>
      <c r="G67" s="203"/>
      <c r="H67" s="203"/>
      <c r="I67" s="203"/>
      <c r="J67" s="203"/>
      <c r="K67" s="203"/>
      <c r="L67" s="203"/>
    </row>
    <row r="68" spans="1:14">
      <c r="A68" s="203" t="s">
        <v>1466</v>
      </c>
      <c r="B68" s="203"/>
      <c r="C68" s="195"/>
      <c r="D68" s="203"/>
      <c r="E68" s="203"/>
      <c r="F68" s="203"/>
      <c r="G68" s="203"/>
      <c r="H68" s="203"/>
      <c r="I68" s="203"/>
      <c r="J68" s="203"/>
      <c r="K68" s="203"/>
      <c r="L68" s="203"/>
    </row>
    <row r="69" spans="1:14" ht="19">
      <c r="G69" s="112"/>
      <c r="J69" s="112"/>
    </row>
    <row r="70" spans="1:14" ht="19">
      <c r="G70" s="112"/>
      <c r="J70" s="112"/>
    </row>
    <row r="71" spans="1:14" ht="19">
      <c r="G71" s="112"/>
      <c r="J71" s="224" t="s">
        <v>1407</v>
      </c>
    </row>
    <row r="72" spans="1:14" ht="19">
      <c r="G72" s="112"/>
      <c r="J72" s="112"/>
    </row>
    <row r="73" spans="1:14" ht="19">
      <c r="G73" s="112"/>
      <c r="J73" s="112"/>
    </row>
    <row r="74" spans="1:14" ht="19">
      <c r="G74" s="112"/>
      <c r="J74" s="112"/>
    </row>
    <row r="75" spans="1:14">
      <c r="B75" s="203"/>
      <c r="C75" s="203"/>
      <c r="D75" s="284"/>
      <c r="E75" s="284"/>
      <c r="F75" s="258"/>
      <c r="G75" s="258"/>
      <c r="H75" s="796"/>
      <c r="I75" s="796"/>
      <c r="J75" s="796"/>
      <c r="K75" s="796"/>
      <c r="L75" s="796"/>
      <c r="M75" s="796"/>
      <c r="N75" s="796"/>
    </row>
    <row r="76" spans="1:14">
      <c r="B76" s="203"/>
      <c r="C76" s="284"/>
      <c r="D76" s="284"/>
      <c r="E76" s="284"/>
      <c r="F76" s="284"/>
      <c r="G76" s="284"/>
      <c r="H76" s="203"/>
      <c r="I76" s="203"/>
      <c r="J76" s="203"/>
      <c r="K76" s="203"/>
      <c r="L76" s="203"/>
      <c r="M76" s="203"/>
      <c r="N76" s="203"/>
    </row>
    <row r="77" spans="1:14">
      <c r="B77" s="203"/>
      <c r="C77" s="284"/>
      <c r="D77" s="284"/>
      <c r="E77" s="284"/>
      <c r="F77" s="284"/>
      <c r="G77" s="284"/>
      <c r="H77" s="203"/>
      <c r="I77" s="203"/>
      <c r="J77" s="203"/>
      <c r="K77" s="203"/>
      <c r="L77" s="203"/>
      <c r="M77" s="203"/>
      <c r="N77" s="203"/>
    </row>
    <row r="78" spans="1:14">
      <c r="B78" s="203"/>
      <c r="C78" s="203" t="s">
        <v>405</v>
      </c>
      <c r="D78" s="284"/>
      <c r="E78" s="203"/>
      <c r="F78" s="891"/>
      <c r="G78" s="891"/>
      <c r="H78" s="891"/>
      <c r="I78" s="891"/>
      <c r="J78" s="891"/>
      <c r="K78" s="891"/>
      <c r="L78" s="891"/>
      <c r="M78" s="891"/>
      <c r="N78" s="891"/>
    </row>
    <row r="79" spans="1:14">
      <c r="B79" s="203"/>
      <c r="C79" s="203"/>
      <c r="D79" s="284"/>
      <c r="E79" s="203"/>
      <c r="G79" s="590"/>
      <c r="H79" s="590"/>
      <c r="I79" s="590"/>
      <c r="J79" s="590"/>
      <c r="K79" s="590"/>
      <c r="L79" s="590"/>
      <c r="M79" s="590"/>
      <c r="N79" s="203"/>
    </row>
    <row r="80" spans="1:14">
      <c r="B80" s="203"/>
      <c r="D80" s="258"/>
      <c r="N80" s="203"/>
    </row>
    <row r="81" spans="1:14">
      <c r="B81" s="1"/>
      <c r="C81" s="203" t="s">
        <v>410</v>
      </c>
      <c r="D81" s="1"/>
      <c r="E81" s="203"/>
      <c r="G81" s="789"/>
      <c r="H81" s="789"/>
      <c r="I81" s="195"/>
      <c r="J81" s="796"/>
      <c r="K81" s="796"/>
      <c r="L81" s="203"/>
      <c r="N81" s="1"/>
    </row>
    <row r="82" spans="1:14">
      <c r="D82" s="207"/>
      <c r="G82" s="103"/>
      <c r="H82" s="789"/>
      <c r="I82" s="789"/>
      <c r="J82" s="789"/>
      <c r="K82" s="789"/>
      <c r="L82" s="789"/>
      <c r="M82" s="124"/>
    </row>
    <row r="83" spans="1:14" ht="19">
      <c r="G83" s="112"/>
      <c r="J83" s="112"/>
    </row>
    <row r="84" spans="1:14" ht="19">
      <c r="G84" s="112"/>
      <c r="J84" s="112"/>
    </row>
    <row r="85" spans="1:14" ht="19">
      <c r="G85" s="112"/>
      <c r="J85" s="112"/>
    </row>
    <row r="86" spans="1:14" ht="19">
      <c r="G86" s="112"/>
      <c r="J86" s="112"/>
    </row>
    <row r="87" spans="1:14" ht="19">
      <c r="G87" s="112"/>
      <c r="J87" s="112"/>
    </row>
    <row r="88" spans="1:14">
      <c r="A88" s="593" t="s">
        <v>1504</v>
      </c>
      <c r="B88"/>
      <c r="C88"/>
      <c r="D88"/>
      <c r="E88"/>
      <c r="F88"/>
      <c r="G88"/>
      <c r="H88"/>
      <c r="I88"/>
      <c r="J88"/>
      <c r="K88"/>
      <c r="L88"/>
      <c r="M88"/>
      <c r="N88" s="594"/>
    </row>
    <row r="89" spans="1:14">
      <c r="A89" s="593"/>
      <c r="B89"/>
      <c r="C89"/>
      <c r="D89"/>
      <c r="E89"/>
      <c r="F89"/>
      <c r="G89"/>
      <c r="H89"/>
      <c r="I89"/>
      <c r="J89"/>
      <c r="K89"/>
      <c r="L89"/>
      <c r="M89"/>
      <c r="N89" s="594"/>
    </row>
  </sheetData>
  <mergeCells count="19">
    <mergeCell ref="A5:N5"/>
    <mergeCell ref="A66:C66"/>
    <mergeCell ref="D66:J66"/>
    <mergeCell ref="H18:K18"/>
    <mergeCell ref="I61:K61"/>
    <mergeCell ref="H63:K63"/>
    <mergeCell ref="H82:L82"/>
    <mergeCell ref="G81:H81"/>
    <mergeCell ref="J81:K81"/>
    <mergeCell ref="F78:N78"/>
    <mergeCell ref="I16:K16"/>
    <mergeCell ref="H38:L38"/>
    <mergeCell ref="H30:N30"/>
    <mergeCell ref="F33:N33"/>
    <mergeCell ref="F36:K36"/>
    <mergeCell ref="H75:N75"/>
    <mergeCell ref="A50:N50"/>
    <mergeCell ref="D21:J21"/>
    <mergeCell ref="A21:C21"/>
  </mergeCells>
  <phoneticPr fontId="3"/>
  <pageMargins left="0.78700000000000003" right="0.78700000000000003" top="0.98399999999999999" bottom="0.98399999999999999" header="0.51200000000000001" footer="0.51200000000000001"/>
  <pageSetup paperSize="9" orientation="portrait" horizontalDpi="200" verticalDpi="200" r:id="rId1"/>
  <headerFooter alignWithMargins="0"/>
  <rowBreaks count="1" manualBreakCount="1">
    <brk id="45"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6"/>
  <sheetViews>
    <sheetView showZeros="0" view="pageBreakPreview" topLeftCell="A7" zoomScaleNormal="100" zoomScaleSheetLayoutView="100" workbookViewId="0">
      <selection activeCell="V17" sqref="V17"/>
    </sheetView>
  </sheetViews>
  <sheetFormatPr defaultColWidth="9" defaultRowHeight="14"/>
  <cols>
    <col min="1" max="8" width="9.6328125" style="94" customWidth="1"/>
    <col min="9" max="9" width="4.36328125" style="94" customWidth="1"/>
    <col min="10" max="10" width="6.90625" style="94" customWidth="1"/>
    <col min="11" max="16384" width="9" style="94"/>
  </cols>
  <sheetData>
    <row r="1" spans="1:10">
      <c r="A1" s="203"/>
      <c r="J1" s="204" t="s">
        <v>432</v>
      </c>
    </row>
    <row r="6" spans="1:10" ht="28">
      <c r="A6" s="892" t="s">
        <v>404</v>
      </c>
      <c r="B6" s="892"/>
      <c r="C6" s="892"/>
      <c r="D6" s="892"/>
      <c r="E6" s="892"/>
      <c r="F6" s="892"/>
      <c r="G6" s="892"/>
      <c r="H6" s="892"/>
      <c r="I6" s="892"/>
    </row>
    <row r="7" spans="1:10" ht="14.25" customHeight="1">
      <c r="A7" s="135"/>
      <c r="B7" s="135"/>
      <c r="C7" s="135"/>
      <c r="D7" s="135"/>
      <c r="E7" s="135"/>
      <c r="F7" s="135"/>
      <c r="G7" s="135"/>
      <c r="H7" s="135"/>
      <c r="I7" s="135"/>
    </row>
    <row r="8" spans="1:10" ht="14.25" customHeight="1">
      <c r="A8" s="135"/>
      <c r="B8" s="135"/>
      <c r="C8" s="135"/>
      <c r="D8" s="135"/>
      <c r="E8" s="135"/>
      <c r="F8" s="135"/>
      <c r="G8" s="135"/>
      <c r="H8" s="135"/>
      <c r="I8" s="135"/>
    </row>
    <row r="9" spans="1:10" ht="14.25" customHeight="1">
      <c r="A9" s="135"/>
      <c r="B9" s="135"/>
      <c r="C9" s="135"/>
      <c r="D9" s="135"/>
      <c r="E9" s="135"/>
      <c r="F9" s="135"/>
      <c r="G9" s="135"/>
      <c r="H9" s="135"/>
      <c r="I9" s="135"/>
    </row>
    <row r="10" spans="1:10" ht="14.25" customHeight="1">
      <c r="A10" s="135"/>
      <c r="B10" s="135"/>
      <c r="C10" s="135"/>
      <c r="D10" s="135"/>
      <c r="E10" s="135"/>
      <c r="F10" s="135"/>
      <c r="G10" s="135"/>
      <c r="H10" s="135"/>
      <c r="I10" s="135"/>
    </row>
    <row r="11" spans="1:10" ht="14.25" customHeight="1">
      <c r="A11" s="135"/>
      <c r="B11" s="135"/>
      <c r="C11" s="135"/>
      <c r="D11" s="135"/>
      <c r="E11" s="135"/>
      <c r="F11" s="135"/>
      <c r="G11" s="135"/>
      <c r="H11" s="135"/>
      <c r="I11" s="135"/>
    </row>
    <row r="12" spans="1:10" ht="14.25" customHeight="1">
      <c r="A12" s="135"/>
      <c r="B12" s="135"/>
      <c r="C12" s="135"/>
      <c r="D12" s="135"/>
      <c r="E12" s="135"/>
      <c r="F12" s="135"/>
      <c r="G12" s="135"/>
      <c r="H12" s="135"/>
      <c r="I12" s="135"/>
    </row>
    <row r="13" spans="1:10" ht="21" customHeight="1">
      <c r="A13" s="203" t="s">
        <v>1730</v>
      </c>
      <c r="B13" s="135"/>
      <c r="C13" s="135"/>
      <c r="D13" s="135"/>
      <c r="E13" s="135"/>
      <c r="F13" s="135"/>
      <c r="G13" s="135"/>
      <c r="H13" s="135"/>
      <c r="I13" s="135"/>
    </row>
    <row r="14" spans="1:10" ht="21" customHeight="1">
      <c r="A14" s="203" t="s">
        <v>1731</v>
      </c>
      <c r="B14" s="135"/>
      <c r="C14" s="135"/>
      <c r="D14" s="135"/>
      <c r="E14" s="135"/>
      <c r="F14" s="135"/>
      <c r="G14" s="135"/>
      <c r="H14" s="135"/>
      <c r="I14" s="135"/>
    </row>
    <row r="15" spans="1:10" ht="21" customHeight="1">
      <c r="A15" s="203" t="s">
        <v>1732</v>
      </c>
    </row>
    <row r="16" spans="1:10" ht="21" customHeight="1">
      <c r="A16" s="203" t="s">
        <v>1733</v>
      </c>
    </row>
    <row r="17" spans="1:15" ht="21" customHeight="1">
      <c r="A17" s="203" t="s">
        <v>1734</v>
      </c>
    </row>
    <row r="18" spans="1:15" ht="21" customHeight="1">
      <c r="A18" s="915" t="s">
        <v>1735</v>
      </c>
      <c r="B18" s="915"/>
      <c r="C18" s="915"/>
      <c r="D18" s="915"/>
      <c r="E18" s="915"/>
      <c r="F18" s="917">
        <f>入力シート!G1</f>
        <v>46061</v>
      </c>
      <c r="G18" s="888"/>
      <c r="H18" s="921" t="s">
        <v>1657</v>
      </c>
      <c r="I18" s="899"/>
      <c r="J18" s="899"/>
    </row>
    <row r="19" spans="1:15" ht="21" customHeight="1">
      <c r="A19" s="203" t="s">
        <v>1348</v>
      </c>
      <c r="D19" s="789" t="str">
        <f>入力シート!C2</f>
        <v>青森県第１区</v>
      </c>
      <c r="E19" s="789"/>
      <c r="F19" s="203" t="s">
        <v>949</v>
      </c>
    </row>
    <row r="20" spans="1:15" ht="21" customHeight="1">
      <c r="A20" s="203" t="s">
        <v>950</v>
      </c>
    </row>
    <row r="26" spans="1:15">
      <c r="B26" s="898">
        <f>入力シート!C4</f>
        <v>46049</v>
      </c>
      <c r="C26" s="899"/>
    </row>
    <row r="27" spans="1:15">
      <c r="B27" s="109"/>
      <c r="C27" s="110"/>
    </row>
    <row r="28" spans="1:15">
      <c r="B28" s="109"/>
      <c r="C28" s="110"/>
    </row>
    <row r="30" spans="1:15">
      <c r="A30" s="124"/>
      <c r="B30" s="282"/>
      <c r="F30" s="270"/>
      <c r="H30" s="271"/>
      <c r="I30" s="124"/>
      <c r="J30" s="124"/>
      <c r="K30" s="124"/>
      <c r="L30" s="124"/>
      <c r="M30" s="124"/>
      <c r="N30" s="124"/>
      <c r="O30" s="124"/>
    </row>
    <row r="31" spans="1:15">
      <c r="A31" s="124"/>
      <c r="B31" s="124"/>
      <c r="C31" s="124"/>
      <c r="D31" s="270"/>
      <c r="E31" s="270"/>
      <c r="F31" s="270"/>
      <c r="G31" s="270"/>
      <c r="H31" s="270"/>
      <c r="I31" s="124"/>
      <c r="J31" s="124"/>
      <c r="K31" s="124"/>
      <c r="L31" s="124"/>
      <c r="M31" s="124"/>
      <c r="N31" s="124"/>
      <c r="O31" s="124"/>
    </row>
    <row r="32" spans="1:15">
      <c r="A32" s="124"/>
      <c r="B32" s="124"/>
      <c r="C32" s="284" t="s">
        <v>512</v>
      </c>
      <c r="E32" s="796">
        <f>入力シート!C34</f>
        <v>0</v>
      </c>
      <c r="F32" s="796"/>
      <c r="G32" s="796"/>
      <c r="H32" s="796"/>
      <c r="I32" s="796"/>
      <c r="J32" s="124"/>
      <c r="K32" s="124"/>
      <c r="L32" s="124"/>
      <c r="M32" s="124"/>
      <c r="N32" s="124"/>
      <c r="O32" s="124"/>
    </row>
    <row r="33" spans="1:15">
      <c r="A33" s="124"/>
      <c r="B33" s="124"/>
      <c r="C33" s="271"/>
      <c r="D33" s="284"/>
      <c r="F33" s="271"/>
      <c r="G33" s="124"/>
      <c r="H33" s="124"/>
      <c r="I33" s="124"/>
      <c r="J33" s="124"/>
      <c r="K33" s="124"/>
      <c r="L33" s="124"/>
      <c r="M33" s="124"/>
      <c r="N33" s="124"/>
      <c r="O33" s="124"/>
    </row>
    <row r="34" spans="1:15">
      <c r="A34" s="124"/>
      <c r="B34" s="124"/>
      <c r="C34" s="124"/>
      <c r="D34" s="284"/>
      <c r="E34" s="270"/>
      <c r="F34" s="271"/>
      <c r="G34" s="270"/>
      <c r="H34" s="270"/>
      <c r="I34" s="124"/>
      <c r="J34" s="124"/>
      <c r="K34" s="124"/>
      <c r="L34" s="116"/>
      <c r="M34" s="116"/>
      <c r="N34" s="124"/>
      <c r="O34" s="124"/>
    </row>
    <row r="35" spans="1:15">
      <c r="A35" s="124"/>
      <c r="B35" s="124"/>
      <c r="C35" s="284" t="s">
        <v>627</v>
      </c>
      <c r="E35" s="789">
        <f>入力シート!C20</f>
        <v>0</v>
      </c>
      <c r="F35" s="789"/>
      <c r="G35" s="811">
        <f>入力シート!C22</f>
        <v>0</v>
      </c>
      <c r="H35" s="811"/>
      <c r="I35" s="124"/>
      <c r="J35" s="124"/>
      <c r="K35" s="124"/>
      <c r="L35" s="116"/>
      <c r="M35" s="116"/>
      <c r="N35" s="273"/>
    </row>
    <row r="36" spans="1:15">
      <c r="F36" s="111"/>
      <c r="G36" s="111"/>
    </row>
  </sheetData>
  <mergeCells count="9">
    <mergeCell ref="A6:I6"/>
    <mergeCell ref="B26:C26"/>
    <mergeCell ref="D19:E19"/>
    <mergeCell ref="E32:I32"/>
    <mergeCell ref="E35:F35"/>
    <mergeCell ref="G35:H35"/>
    <mergeCell ref="A18:E18"/>
    <mergeCell ref="F18:G18"/>
    <mergeCell ref="H18:J18"/>
  </mergeCells>
  <phoneticPr fontId="3"/>
  <pageMargins left="0.78740157480314965" right="0.38" top="0.78740157480314965" bottom="0.78740157480314965" header="0.51181102362204722" footer="0.51181102362204722"/>
  <pageSetup paperSize="9" orientation="portrait" horizontalDpi="200" verticalDpi="2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78"/>
  <sheetViews>
    <sheetView showZeros="0" view="pageBreakPreview" topLeftCell="A19" zoomScaleNormal="100" zoomScaleSheetLayoutView="100" workbookViewId="0">
      <selection activeCell="A44" sqref="A44"/>
    </sheetView>
  </sheetViews>
  <sheetFormatPr defaultColWidth="5.6328125" defaultRowHeight="13"/>
  <cols>
    <col min="1" max="6" width="5.6328125" customWidth="1"/>
    <col min="7" max="7" width="1.7265625" customWidth="1"/>
    <col min="8" max="16" width="5.6328125" customWidth="1"/>
    <col min="17" max="17" width="6.6328125" customWidth="1"/>
  </cols>
  <sheetData>
    <row r="1" spans="1:17">
      <c r="Q1" s="276" t="s">
        <v>443</v>
      </c>
    </row>
    <row r="3" spans="1:17" ht="16.5">
      <c r="A3" s="887" t="s">
        <v>628</v>
      </c>
      <c r="B3" s="887"/>
      <c r="C3" s="887"/>
      <c r="D3" s="887"/>
      <c r="E3" s="887"/>
      <c r="F3" s="887"/>
      <c r="G3" s="887"/>
      <c r="H3" s="887"/>
      <c r="I3" s="887"/>
      <c r="J3" s="887"/>
      <c r="K3" s="887"/>
      <c r="L3" s="887"/>
      <c r="M3" s="887"/>
      <c r="N3" s="887"/>
      <c r="O3" s="887"/>
      <c r="P3" s="887"/>
      <c r="Q3" s="887"/>
    </row>
    <row r="4" spans="1:17" ht="13.5" customHeight="1">
      <c r="A4" s="280"/>
      <c r="B4" s="280"/>
      <c r="C4" s="280"/>
      <c r="D4" s="280"/>
      <c r="E4" s="280"/>
      <c r="F4" s="280"/>
      <c r="G4" s="280"/>
      <c r="H4" s="280"/>
      <c r="I4" s="280"/>
      <c r="J4" s="280"/>
      <c r="K4" s="280"/>
      <c r="L4" s="280"/>
      <c r="M4" s="280"/>
      <c r="N4" s="280"/>
      <c r="O4" s="280"/>
      <c r="P4" s="280"/>
      <c r="Q4" s="280"/>
    </row>
    <row r="6" spans="1:17">
      <c r="A6" s="926">
        <f>入力シート!G1</f>
        <v>46061</v>
      </c>
      <c r="B6" s="927"/>
      <c r="C6" s="927"/>
      <c r="D6" s="858" t="s">
        <v>1656</v>
      </c>
      <c r="E6" s="858"/>
      <c r="F6" s="858"/>
      <c r="G6" s="858"/>
      <c r="H6" s="858"/>
      <c r="I6" s="858"/>
      <c r="J6" s="858"/>
      <c r="K6" s="858"/>
      <c r="M6" s="924" t="str">
        <f>入力シート!C2</f>
        <v>青森県第１区</v>
      </c>
      <c r="N6" s="924"/>
      <c r="O6" s="924"/>
      <c r="P6" t="s">
        <v>951</v>
      </c>
    </row>
    <row r="7" spans="1:17" ht="9" customHeight="1"/>
    <row r="8" spans="1:17">
      <c r="A8" t="s">
        <v>952</v>
      </c>
    </row>
    <row r="9" spans="1:17" ht="9" customHeight="1"/>
    <row r="11" spans="1:17">
      <c r="B11" s="925">
        <f>入力シート!C4</f>
        <v>46049</v>
      </c>
      <c r="C11" s="925"/>
      <c r="D11" s="925"/>
      <c r="E11" s="925"/>
      <c r="F11" s="925"/>
    </row>
    <row r="13" spans="1:17">
      <c r="D13" s="124"/>
      <c r="E13" s="124"/>
      <c r="F13" s="270"/>
      <c r="G13" s="270"/>
      <c r="H13" s="270"/>
      <c r="I13" s="271" t="s">
        <v>571</v>
      </c>
      <c r="J13" s="271"/>
      <c r="K13" s="766">
        <f>入力シート!C9</f>
        <v>0</v>
      </c>
      <c r="L13" s="766"/>
      <c r="M13" s="766"/>
      <c r="N13" s="766"/>
      <c r="O13" s="766"/>
      <c r="P13" s="766"/>
      <c r="Q13" s="124"/>
    </row>
    <row r="14" spans="1:17">
      <c r="D14" s="124"/>
      <c r="E14" s="270"/>
      <c r="F14" s="270"/>
      <c r="G14" s="270"/>
      <c r="H14" s="270"/>
      <c r="I14" s="270"/>
      <c r="J14" s="270"/>
      <c r="K14" s="124"/>
      <c r="L14" s="124"/>
      <c r="M14" s="124"/>
      <c r="N14" s="124"/>
      <c r="O14" s="124"/>
      <c r="P14" s="124"/>
      <c r="Q14" s="124"/>
    </row>
    <row r="15" spans="1:17">
      <c r="D15" s="124"/>
      <c r="E15" s="270"/>
      <c r="F15" s="271" t="s">
        <v>573</v>
      </c>
      <c r="G15" s="271"/>
      <c r="H15" s="766">
        <f>入力シート!C12</f>
        <v>0</v>
      </c>
      <c r="I15" s="766"/>
      <c r="J15" s="766"/>
      <c r="K15" s="766"/>
      <c r="L15" s="766"/>
      <c r="M15" s="766"/>
      <c r="N15" s="766"/>
      <c r="O15" s="766"/>
      <c r="P15" s="766"/>
      <c r="Q15" s="124"/>
    </row>
    <row r="16" spans="1:17">
      <c r="D16" s="124"/>
      <c r="E16" s="270"/>
      <c r="F16" s="270"/>
      <c r="G16" s="270"/>
      <c r="H16" s="271"/>
      <c r="I16" s="270"/>
      <c r="J16" s="270"/>
      <c r="K16" s="124"/>
      <c r="L16" s="124"/>
      <c r="M16" s="124"/>
      <c r="N16" s="116"/>
      <c r="O16" s="116"/>
      <c r="P16" s="124"/>
      <c r="Q16" s="124"/>
    </row>
    <row r="17" spans="1:17" ht="14">
      <c r="D17" s="124"/>
      <c r="E17" s="270"/>
      <c r="F17" s="271" t="s">
        <v>574</v>
      </c>
      <c r="G17" s="271"/>
      <c r="H17" s="124"/>
      <c r="I17" s="811">
        <f>入力シート!C15</f>
        <v>0</v>
      </c>
      <c r="J17" s="811"/>
      <c r="K17" s="811"/>
      <c r="L17" s="811"/>
      <c r="M17" s="811"/>
      <c r="N17" s="811"/>
      <c r="O17" s="116"/>
      <c r="P17" s="273"/>
      <c r="Q17" s="94"/>
    </row>
    <row r="20" spans="1:17">
      <c r="A20" t="s">
        <v>570</v>
      </c>
      <c r="G20" s="928" t="str">
        <f>入力シート!C2</f>
        <v>青森県第１区</v>
      </c>
      <c r="H20" s="928"/>
      <c r="I20" s="928"/>
      <c r="J20" t="s">
        <v>363</v>
      </c>
      <c r="L20" s="924" t="str">
        <f>入力シート!E2</f>
        <v>鶴岡　真治</v>
      </c>
      <c r="M20" s="924"/>
      <c r="N20" s="924"/>
      <c r="O20" s="924"/>
      <c r="P20" t="s">
        <v>387</v>
      </c>
    </row>
    <row r="22" spans="1:17">
      <c r="A22" s="864" t="s">
        <v>451</v>
      </c>
      <c r="B22" s="864"/>
      <c r="C22" s="864"/>
      <c r="D22" s="864"/>
      <c r="E22" s="864"/>
      <c r="F22" s="864"/>
      <c r="G22" s="864"/>
      <c r="H22" s="864"/>
      <c r="I22" s="864"/>
      <c r="J22" s="864"/>
      <c r="K22" s="864"/>
      <c r="L22" s="864"/>
      <c r="M22" s="864"/>
      <c r="N22" s="864"/>
      <c r="O22" s="864"/>
      <c r="P22" s="864"/>
      <c r="Q22" s="864"/>
    </row>
    <row r="23" spans="1:17" ht="13.5" thickBot="1"/>
    <row r="24" spans="1:17">
      <c r="A24" s="929" t="s">
        <v>631</v>
      </c>
      <c r="B24" s="930"/>
      <c r="C24" s="922" t="s">
        <v>523</v>
      </c>
      <c r="D24" s="922"/>
      <c r="E24" s="922"/>
      <c r="F24" s="922"/>
      <c r="G24" s="945"/>
      <c r="H24" s="946"/>
      <c r="I24" s="946"/>
      <c r="J24" s="946"/>
      <c r="K24" s="946"/>
      <c r="L24" s="946"/>
      <c r="M24" s="946"/>
      <c r="N24" s="946"/>
      <c r="O24" s="946"/>
      <c r="P24" s="946"/>
      <c r="Q24" s="947"/>
    </row>
    <row r="25" spans="1:17">
      <c r="A25" s="931"/>
      <c r="B25" s="932"/>
      <c r="C25" s="923"/>
      <c r="D25" s="923"/>
      <c r="E25" s="923"/>
      <c r="F25" s="923"/>
      <c r="G25" s="902"/>
      <c r="H25" s="903"/>
      <c r="I25" s="903"/>
      <c r="J25" s="903"/>
      <c r="K25" s="903"/>
      <c r="L25" s="903"/>
      <c r="M25" s="903"/>
      <c r="N25" s="903"/>
      <c r="O25" s="903"/>
      <c r="P25" s="903"/>
      <c r="Q25" s="935"/>
    </row>
    <row r="26" spans="1:17">
      <c r="A26" s="931"/>
      <c r="B26" s="932"/>
      <c r="C26" s="923"/>
      <c r="D26" s="923"/>
      <c r="E26" s="923"/>
      <c r="F26" s="923"/>
      <c r="G26" s="902"/>
      <c r="H26" s="903"/>
      <c r="I26" s="903"/>
      <c r="J26" s="903"/>
      <c r="K26" s="903"/>
      <c r="L26" s="903"/>
      <c r="M26" s="903"/>
      <c r="N26" s="903"/>
      <c r="O26" s="903"/>
      <c r="P26" s="903"/>
      <c r="Q26" s="935"/>
    </row>
    <row r="27" spans="1:17">
      <c r="A27" s="931"/>
      <c r="B27" s="932"/>
      <c r="C27" s="923" t="s">
        <v>629</v>
      </c>
      <c r="D27" s="923"/>
      <c r="E27" s="923"/>
      <c r="F27" s="923"/>
      <c r="G27" s="902"/>
      <c r="H27" s="903"/>
      <c r="I27" s="903"/>
      <c r="J27" s="903"/>
      <c r="K27" s="903"/>
      <c r="L27" s="903"/>
      <c r="M27" s="903"/>
      <c r="N27" s="903"/>
      <c r="O27" s="903"/>
      <c r="P27" s="903"/>
      <c r="Q27" s="935"/>
    </row>
    <row r="28" spans="1:17">
      <c r="A28" s="931"/>
      <c r="B28" s="932"/>
      <c r="C28" s="923"/>
      <c r="D28" s="923"/>
      <c r="E28" s="923"/>
      <c r="F28" s="923"/>
      <c r="G28" s="902"/>
      <c r="H28" s="903"/>
      <c r="I28" s="903"/>
      <c r="J28" s="903"/>
      <c r="K28" s="903"/>
      <c r="L28" s="903"/>
      <c r="M28" s="903"/>
      <c r="N28" s="903"/>
      <c r="O28" s="903"/>
      <c r="P28" s="903"/>
      <c r="Q28" s="935"/>
    </row>
    <row r="29" spans="1:17">
      <c r="A29" s="931"/>
      <c r="B29" s="932"/>
      <c r="C29" s="923"/>
      <c r="D29" s="923"/>
      <c r="E29" s="923"/>
      <c r="F29" s="923"/>
      <c r="G29" s="902"/>
      <c r="H29" s="903"/>
      <c r="I29" s="903"/>
      <c r="J29" s="903"/>
      <c r="K29" s="903"/>
      <c r="L29" s="903"/>
      <c r="M29" s="903"/>
      <c r="N29" s="903"/>
      <c r="O29" s="903"/>
      <c r="P29" s="903"/>
      <c r="Q29" s="935"/>
    </row>
    <row r="30" spans="1:17">
      <c r="A30" s="931"/>
      <c r="B30" s="932"/>
      <c r="C30" s="923" t="s">
        <v>630</v>
      </c>
      <c r="D30" s="923"/>
      <c r="E30" s="923"/>
      <c r="F30" s="923"/>
      <c r="G30" s="902"/>
      <c r="H30" s="903"/>
      <c r="I30" s="903"/>
      <c r="J30" s="903"/>
      <c r="K30" s="903"/>
      <c r="L30" s="903"/>
      <c r="M30" s="903"/>
      <c r="N30" s="903"/>
      <c r="O30" s="903"/>
      <c r="P30" s="903"/>
      <c r="Q30" s="935"/>
    </row>
    <row r="31" spans="1:17">
      <c r="A31" s="931"/>
      <c r="B31" s="932"/>
      <c r="C31" s="923"/>
      <c r="D31" s="923"/>
      <c r="E31" s="923"/>
      <c r="F31" s="923"/>
      <c r="G31" s="902"/>
      <c r="H31" s="903"/>
      <c r="I31" s="903"/>
      <c r="J31" s="903"/>
      <c r="K31" s="903"/>
      <c r="L31" s="903"/>
      <c r="M31" s="903"/>
      <c r="N31" s="903"/>
      <c r="O31" s="903"/>
      <c r="P31" s="903"/>
      <c r="Q31" s="935"/>
    </row>
    <row r="32" spans="1:17">
      <c r="A32" s="933"/>
      <c r="B32" s="934"/>
      <c r="C32" s="923"/>
      <c r="D32" s="923"/>
      <c r="E32" s="923"/>
      <c r="F32" s="923"/>
      <c r="G32" s="902"/>
      <c r="H32" s="903"/>
      <c r="I32" s="903"/>
      <c r="J32" s="903"/>
      <c r="K32" s="903"/>
      <c r="L32" s="903"/>
      <c r="M32" s="903"/>
      <c r="N32" s="903"/>
      <c r="O32" s="903"/>
      <c r="P32" s="903"/>
      <c r="Q32" s="935"/>
    </row>
    <row r="33" spans="1:17">
      <c r="A33" s="948" t="s">
        <v>632</v>
      </c>
      <c r="B33" s="949"/>
      <c r="C33" s="949"/>
      <c r="D33" s="949"/>
      <c r="E33" s="949"/>
      <c r="F33" s="950"/>
      <c r="G33" s="936"/>
      <c r="H33" s="937"/>
      <c r="I33" s="937"/>
      <c r="J33" s="937"/>
      <c r="K33" s="937"/>
      <c r="L33" s="937"/>
      <c r="M33" s="937"/>
      <c r="N33" s="937"/>
      <c r="O33" s="937"/>
      <c r="P33" s="937"/>
      <c r="Q33" s="938"/>
    </row>
    <row r="34" spans="1:17">
      <c r="A34" s="931"/>
      <c r="B34" s="951"/>
      <c r="C34" s="951"/>
      <c r="D34" s="951"/>
      <c r="E34" s="951"/>
      <c r="F34" s="932"/>
      <c r="G34" s="939"/>
      <c r="H34" s="940"/>
      <c r="I34" s="940"/>
      <c r="J34" s="940"/>
      <c r="K34" s="940"/>
      <c r="L34" s="940"/>
      <c r="M34" s="940"/>
      <c r="N34" s="940"/>
      <c r="O34" s="940"/>
      <c r="P34" s="940"/>
      <c r="Q34" s="941"/>
    </row>
    <row r="35" spans="1:17">
      <c r="A35" s="931"/>
      <c r="B35" s="951"/>
      <c r="C35" s="951"/>
      <c r="D35" s="951"/>
      <c r="E35" s="951"/>
      <c r="F35" s="932"/>
      <c r="G35" s="939"/>
      <c r="H35" s="940"/>
      <c r="I35" s="940"/>
      <c r="J35" s="940"/>
      <c r="K35" s="940"/>
      <c r="L35" s="940"/>
      <c r="M35" s="940"/>
      <c r="N35" s="940"/>
      <c r="O35" s="940"/>
      <c r="P35" s="940"/>
      <c r="Q35" s="941"/>
    </row>
    <row r="36" spans="1:17">
      <c r="A36" s="931"/>
      <c r="B36" s="951"/>
      <c r="C36" s="951"/>
      <c r="D36" s="951"/>
      <c r="E36" s="951"/>
      <c r="F36" s="932"/>
      <c r="G36" s="939"/>
      <c r="H36" s="940"/>
      <c r="I36" s="940"/>
      <c r="J36" s="940"/>
      <c r="K36" s="940"/>
      <c r="L36" s="940"/>
      <c r="M36" s="940"/>
      <c r="N36" s="940"/>
      <c r="O36" s="940"/>
      <c r="P36" s="940"/>
      <c r="Q36" s="941"/>
    </row>
    <row r="37" spans="1:17" ht="13.5" thickBot="1">
      <c r="A37" s="952"/>
      <c r="B37" s="953"/>
      <c r="C37" s="953"/>
      <c r="D37" s="953"/>
      <c r="E37" s="953"/>
      <c r="F37" s="954"/>
      <c r="G37" s="942"/>
      <c r="H37" s="943"/>
      <c r="I37" s="943"/>
      <c r="J37" s="943"/>
      <c r="K37" s="943"/>
      <c r="L37" s="943"/>
      <c r="M37" s="943"/>
      <c r="N37" s="943"/>
      <c r="O37" s="943"/>
      <c r="P37" s="943"/>
      <c r="Q37" s="944"/>
    </row>
    <row r="38" spans="1:17">
      <c r="A38" s="285"/>
      <c r="B38" s="285"/>
      <c r="C38" s="285"/>
      <c r="D38" s="285"/>
      <c r="E38" s="285"/>
      <c r="F38" s="285"/>
      <c r="G38" s="285"/>
      <c r="H38" s="285"/>
      <c r="I38" s="285"/>
      <c r="J38" s="285"/>
      <c r="K38" s="285"/>
      <c r="L38" s="285"/>
      <c r="M38" s="285"/>
      <c r="N38" s="285"/>
      <c r="O38" s="285"/>
      <c r="P38" s="285"/>
      <c r="Q38" s="285"/>
    </row>
    <row r="41" spans="1:17">
      <c r="A41" t="s">
        <v>1745</v>
      </c>
      <c r="M41" s="924" t="str">
        <f>入力シート!C2</f>
        <v>青森県第１区</v>
      </c>
      <c r="N41" s="924"/>
      <c r="O41" s="924"/>
      <c r="P41" t="s">
        <v>951</v>
      </c>
    </row>
    <row r="43" spans="1:17">
      <c r="A43" t="s">
        <v>1746</v>
      </c>
      <c r="L43" s="532"/>
      <c r="M43" s="532"/>
      <c r="N43" s="532"/>
      <c r="O43" s="532"/>
      <c r="P43" s="532"/>
      <c r="Q43" s="532"/>
    </row>
    <row r="45" spans="1:17">
      <c r="A45" s="532" t="s">
        <v>633</v>
      </c>
      <c r="B45" s="532"/>
      <c r="C45" s="532"/>
      <c r="D45" s="532"/>
    </row>
    <row r="47" spans="1:17">
      <c r="B47" s="925">
        <f>入力シート!C4</f>
        <v>46049</v>
      </c>
      <c r="C47" s="925"/>
      <c r="D47" s="925"/>
      <c r="E47" s="925"/>
      <c r="F47" s="925"/>
    </row>
    <row r="50" spans="4:17">
      <c r="D50" s="282" t="s">
        <v>571</v>
      </c>
      <c r="E50" s="124"/>
      <c r="F50" s="270"/>
      <c r="G50" s="270"/>
      <c r="H50" s="270"/>
      <c r="J50" s="766">
        <f>入力シート!C9</f>
        <v>0</v>
      </c>
      <c r="K50" s="766"/>
      <c r="L50" s="766"/>
      <c r="M50" s="766"/>
      <c r="N50" s="766"/>
      <c r="O50" s="766"/>
      <c r="P50" s="766"/>
      <c r="Q50" s="124"/>
    </row>
    <row r="51" spans="4:17">
      <c r="D51" s="282"/>
      <c r="E51" s="124"/>
      <c r="F51" s="270"/>
      <c r="G51" s="270"/>
      <c r="H51" s="270"/>
      <c r="J51" s="271"/>
      <c r="K51" s="124"/>
      <c r="L51" s="124"/>
      <c r="M51" s="124"/>
      <c r="N51" s="124"/>
      <c r="O51" s="124"/>
      <c r="P51" s="124"/>
      <c r="Q51" s="124"/>
    </row>
    <row r="52" spans="4:17">
      <c r="D52" s="124"/>
      <c r="E52" s="270"/>
      <c r="F52" s="270"/>
      <c r="G52" s="270"/>
      <c r="H52" s="270"/>
      <c r="I52" s="270"/>
      <c r="J52" s="270"/>
      <c r="K52" s="124"/>
      <c r="L52" s="124"/>
      <c r="M52" s="124"/>
      <c r="N52" s="124"/>
      <c r="O52" s="124"/>
      <c r="P52" s="124"/>
      <c r="Q52" s="124"/>
    </row>
    <row r="53" spans="4:17">
      <c r="D53" s="124"/>
      <c r="E53" s="270"/>
      <c r="F53" s="271" t="s">
        <v>634</v>
      </c>
      <c r="G53" s="271"/>
      <c r="H53" s="562"/>
      <c r="I53" s="766">
        <f>G24</f>
        <v>0</v>
      </c>
      <c r="J53" s="766"/>
      <c r="K53" s="766"/>
      <c r="L53" s="766"/>
      <c r="M53" s="766"/>
      <c r="N53" s="766"/>
      <c r="O53" s="766"/>
      <c r="P53" s="766"/>
      <c r="Q53" s="766"/>
    </row>
    <row r="54" spans="4:17">
      <c r="D54" s="124"/>
      <c r="E54" s="270"/>
      <c r="F54" s="271"/>
      <c r="G54" s="271"/>
      <c r="H54" s="271"/>
      <c r="I54" s="172"/>
      <c r="J54" s="172"/>
      <c r="K54" s="172"/>
      <c r="L54" s="172"/>
      <c r="M54" s="172"/>
      <c r="N54" s="172"/>
      <c r="O54" s="172"/>
      <c r="P54" s="172"/>
      <c r="Q54" s="172"/>
    </row>
    <row r="55" spans="4:17">
      <c r="D55" s="124"/>
      <c r="E55" s="270"/>
      <c r="F55" s="270"/>
      <c r="G55" s="270"/>
      <c r="H55" s="271"/>
      <c r="I55" s="270"/>
      <c r="J55" s="270"/>
      <c r="K55" s="124"/>
      <c r="L55" s="124"/>
      <c r="M55" s="124"/>
      <c r="N55" s="116"/>
      <c r="O55" s="116"/>
      <c r="P55" s="124"/>
      <c r="Q55" s="124"/>
    </row>
    <row r="56" spans="4:17" ht="14">
      <c r="D56" s="124"/>
      <c r="E56" s="270"/>
      <c r="F56" s="271" t="s">
        <v>635</v>
      </c>
      <c r="G56" s="271"/>
      <c r="H56" s="124"/>
      <c r="I56" s="270"/>
      <c r="J56" s="766">
        <f>入力シート!C15</f>
        <v>0</v>
      </c>
      <c r="K56" s="766"/>
      <c r="L56" s="766"/>
      <c r="M56" s="766"/>
      <c r="N56" s="766"/>
      <c r="O56" s="766"/>
      <c r="P56" s="273"/>
      <c r="Q56" s="94"/>
    </row>
    <row r="66" spans="1:1" ht="14">
      <c r="A66" s="203"/>
    </row>
    <row r="67" spans="1:1" ht="14">
      <c r="A67" s="203"/>
    </row>
    <row r="70" spans="1:1" ht="9" customHeight="1"/>
    <row r="72" spans="1:1" ht="9" customHeight="1"/>
    <row r="74" spans="1:1" ht="9" customHeight="1"/>
    <row r="76" spans="1:1" ht="9" customHeight="1"/>
    <row r="78" spans="1:1" ht="9" customHeight="1"/>
  </sheetData>
  <mergeCells count="25">
    <mergeCell ref="M41:O41"/>
    <mergeCell ref="J50:P50"/>
    <mergeCell ref="J56:O56"/>
    <mergeCell ref="A24:B32"/>
    <mergeCell ref="G30:Q32"/>
    <mergeCell ref="G33:Q37"/>
    <mergeCell ref="G27:Q29"/>
    <mergeCell ref="G24:Q26"/>
    <mergeCell ref="A33:F37"/>
    <mergeCell ref="I53:Q53"/>
    <mergeCell ref="B47:F47"/>
    <mergeCell ref="A3:Q3"/>
    <mergeCell ref="A22:Q22"/>
    <mergeCell ref="C24:F26"/>
    <mergeCell ref="C27:F29"/>
    <mergeCell ref="C30:F32"/>
    <mergeCell ref="M6:O6"/>
    <mergeCell ref="K13:P13"/>
    <mergeCell ref="H15:P15"/>
    <mergeCell ref="I17:N17"/>
    <mergeCell ref="D6:K6"/>
    <mergeCell ref="B11:F11"/>
    <mergeCell ref="A6:C6"/>
    <mergeCell ref="G20:I20"/>
    <mergeCell ref="L20:O20"/>
  </mergeCells>
  <phoneticPr fontId="3"/>
  <dataValidations count="1">
    <dataValidation type="list" allowBlank="1" showInputMessage="1" showErrorMessage="1" sqref="D62 D65" xr:uid="{00000000-0002-0000-0B00-000000000000}">
      <formula1>"　,衆議院議員,参議院議員"</formula1>
    </dataValidation>
  </dataValidations>
  <pageMargins left="0.78740157480314965" right="0.19685039370078741" top="0.78740157480314965" bottom="0.78740157480314965" header="0.31496062992125984" footer="0.31496062992125984"/>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42"/>
  <sheetViews>
    <sheetView showZeros="0" view="pageBreakPreview" topLeftCell="A10" zoomScaleNormal="100" zoomScaleSheetLayoutView="100" workbookViewId="0">
      <selection activeCell="L22" sqref="L22"/>
    </sheetView>
  </sheetViews>
  <sheetFormatPr defaultColWidth="5.90625" defaultRowHeight="14"/>
  <cols>
    <col min="1" max="7" width="5.90625" style="94" customWidth="1"/>
    <col min="8" max="8" width="6.26953125" style="94" customWidth="1"/>
    <col min="9" max="15" width="5.90625" style="94" customWidth="1"/>
    <col min="16" max="16384" width="5.90625" style="94"/>
  </cols>
  <sheetData>
    <row r="1" spans="1:15">
      <c r="O1" s="204" t="s">
        <v>446</v>
      </c>
    </row>
    <row r="4" spans="1:15" ht="28">
      <c r="A4" s="955" t="s">
        <v>409</v>
      </c>
      <c r="B4" s="955"/>
      <c r="C4" s="955"/>
      <c r="D4" s="955"/>
      <c r="E4" s="955"/>
      <c r="F4" s="955"/>
      <c r="G4" s="955"/>
      <c r="H4" s="955"/>
      <c r="I4" s="955"/>
      <c r="J4" s="955"/>
      <c r="K4" s="955"/>
      <c r="L4" s="955"/>
      <c r="M4" s="955"/>
      <c r="N4" s="955"/>
      <c r="O4" s="955"/>
    </row>
    <row r="7" spans="1:15" ht="16.5">
      <c r="D7" s="94" t="s">
        <v>365</v>
      </c>
      <c r="G7" s="333">
        <f>入力シート!C21</f>
        <v>0</v>
      </c>
      <c r="H7" s="333"/>
      <c r="I7" s="333"/>
      <c r="J7" s="333">
        <f>入力シート!C23</f>
        <v>0</v>
      </c>
      <c r="K7" s="333"/>
    </row>
    <row r="8" spans="1:15" ht="16.5">
      <c r="G8" s="333"/>
      <c r="H8" s="333"/>
      <c r="I8" s="333"/>
      <c r="J8" s="333"/>
      <c r="K8" s="333"/>
    </row>
    <row r="9" spans="1:15" ht="16.5">
      <c r="G9" s="333"/>
      <c r="H9" s="333"/>
      <c r="I9" s="333"/>
      <c r="J9" s="333"/>
      <c r="K9" s="333"/>
    </row>
    <row r="10" spans="1:15" ht="16.5">
      <c r="D10" s="94" t="s">
        <v>371</v>
      </c>
      <c r="G10" s="333">
        <f>入力シート!C20</f>
        <v>0</v>
      </c>
      <c r="H10" s="333"/>
      <c r="I10" s="333"/>
      <c r="J10" s="333">
        <f>入力シート!C22</f>
        <v>0</v>
      </c>
      <c r="K10" s="333"/>
    </row>
    <row r="11" spans="1:15" ht="16.5">
      <c r="G11" s="334"/>
      <c r="H11" s="334"/>
      <c r="I11" s="334"/>
      <c r="J11" s="334"/>
      <c r="K11" s="334"/>
    </row>
    <row r="12" spans="1:15" ht="16.5">
      <c r="G12" s="334"/>
      <c r="H12" s="334"/>
      <c r="I12" s="334"/>
      <c r="J12" s="334"/>
      <c r="K12" s="334"/>
    </row>
    <row r="13" spans="1:15" ht="16.5">
      <c r="D13" s="94" t="s">
        <v>365</v>
      </c>
      <c r="G13" s="957"/>
      <c r="H13" s="957"/>
      <c r="I13" s="334"/>
      <c r="J13" s="958"/>
      <c r="K13" s="958"/>
    </row>
    <row r="14" spans="1:15" ht="16.5">
      <c r="A14" s="203"/>
      <c r="B14" s="203"/>
      <c r="C14" s="203"/>
      <c r="D14" s="203"/>
      <c r="E14" s="203"/>
      <c r="F14" s="203"/>
      <c r="G14" s="334"/>
      <c r="H14" s="334"/>
      <c r="I14" s="334"/>
      <c r="J14" s="334"/>
      <c r="K14" s="334"/>
      <c r="L14" s="203"/>
      <c r="M14" s="203"/>
      <c r="N14" s="203"/>
    </row>
    <row r="15" spans="1:15" ht="16.5">
      <c r="A15" s="203"/>
      <c r="B15" s="203"/>
      <c r="C15" s="203"/>
      <c r="D15" s="203"/>
      <c r="E15" s="203"/>
      <c r="F15" s="203"/>
      <c r="G15" s="334"/>
      <c r="H15" s="334"/>
      <c r="I15" s="334"/>
      <c r="J15" s="334"/>
      <c r="K15" s="334"/>
      <c r="L15" s="203"/>
      <c r="M15" s="203"/>
      <c r="N15" s="203"/>
    </row>
    <row r="16" spans="1:15" ht="16.5">
      <c r="D16" s="94" t="s">
        <v>411</v>
      </c>
      <c r="G16" s="958"/>
      <c r="H16" s="958"/>
      <c r="I16" s="334"/>
      <c r="J16" s="958"/>
      <c r="K16" s="958"/>
    </row>
    <row r="17" spans="1:14" ht="14.25" customHeight="1">
      <c r="G17" s="112"/>
      <c r="J17" s="112"/>
    </row>
    <row r="18" spans="1:14" ht="14.25" customHeight="1">
      <c r="G18" s="112"/>
      <c r="J18" s="112"/>
    </row>
    <row r="20" spans="1:14" ht="21" customHeight="1">
      <c r="A20" s="919">
        <f>入力シート!G1</f>
        <v>46061</v>
      </c>
      <c r="B20" s="920"/>
      <c r="C20" s="920"/>
      <c r="D20" s="915" t="s">
        <v>1656</v>
      </c>
      <c r="E20" s="915"/>
      <c r="F20" s="915"/>
      <c r="G20" s="915"/>
      <c r="H20" s="915"/>
      <c r="I20" s="915"/>
      <c r="J20" s="915"/>
      <c r="K20" s="891" t="str">
        <f>入力シート!C2</f>
        <v>青森県第１区</v>
      </c>
      <c r="L20" s="891"/>
      <c r="M20" s="891"/>
      <c r="N20" s="203" t="s">
        <v>636</v>
      </c>
    </row>
    <row r="21" spans="1:14" ht="21" customHeight="1">
      <c r="A21" s="203" t="s">
        <v>637</v>
      </c>
    </row>
    <row r="22" spans="1:14" ht="21" customHeight="1">
      <c r="A22" s="203" t="s">
        <v>638</v>
      </c>
    </row>
    <row r="26" spans="1:14">
      <c r="B26" s="956">
        <f>入力シート!C4</f>
        <v>46049</v>
      </c>
      <c r="C26" s="956"/>
      <c r="D26" s="956"/>
      <c r="E26" s="956"/>
    </row>
    <row r="29" spans="1:14" ht="21" customHeight="1">
      <c r="D29" s="203" t="s">
        <v>571</v>
      </c>
      <c r="I29" s="778">
        <f>入力シート!C9</f>
        <v>0</v>
      </c>
      <c r="J29" s="778"/>
      <c r="K29" s="778"/>
      <c r="L29" s="778"/>
      <c r="M29" s="778"/>
      <c r="N29" s="778"/>
    </row>
    <row r="30" spans="1:14">
      <c r="D30" s="124"/>
    </row>
    <row r="31" spans="1:14" ht="21" customHeight="1">
      <c r="D31" s="203" t="s">
        <v>572</v>
      </c>
      <c r="G31" s="796">
        <f>入力シート!C12</f>
        <v>0</v>
      </c>
      <c r="H31" s="796"/>
      <c r="I31" s="796"/>
      <c r="J31" s="796"/>
      <c r="K31" s="796"/>
      <c r="L31" s="796"/>
      <c r="M31" s="796"/>
      <c r="N31" s="796"/>
    </row>
    <row r="32" spans="1:14">
      <c r="D32" s="124"/>
    </row>
    <row r="33" spans="1:15" ht="21" customHeight="1">
      <c r="D33" s="207" t="s">
        <v>609</v>
      </c>
      <c r="E33" s="103"/>
      <c r="F33" s="109"/>
      <c r="G33" s="109"/>
      <c r="H33" s="789">
        <f>入力シート!C15</f>
        <v>0</v>
      </c>
      <c r="I33" s="789"/>
      <c r="J33" s="789"/>
      <c r="K33" s="789"/>
      <c r="L33" s="789"/>
      <c r="M33" s="789"/>
      <c r="O33" s="124"/>
    </row>
    <row r="34" spans="1:15">
      <c r="A34" s="203"/>
      <c r="B34" s="203"/>
      <c r="C34" s="203"/>
      <c r="D34" s="284"/>
      <c r="E34" s="284"/>
      <c r="F34" s="258"/>
      <c r="G34" s="284"/>
      <c r="H34" s="203"/>
      <c r="I34" s="203"/>
      <c r="J34" s="203"/>
      <c r="K34" s="206"/>
      <c r="L34" s="206"/>
      <c r="M34" s="203"/>
      <c r="N34" s="203"/>
      <c r="O34" s="203"/>
    </row>
    <row r="35" spans="1:15">
      <c r="A35" s="107"/>
    </row>
    <row r="36" spans="1:15">
      <c r="B36" s="921" t="s">
        <v>570</v>
      </c>
      <c r="C36" s="921"/>
      <c r="D36" s="921"/>
      <c r="E36" s="921"/>
      <c r="F36" s="921"/>
      <c r="G36" s="891" t="str">
        <f>入力シート!C2</f>
        <v>青森県第１区</v>
      </c>
      <c r="H36" s="891"/>
      <c r="I36" s="206" t="s">
        <v>363</v>
      </c>
      <c r="J36" s="124"/>
      <c r="K36" s="789" t="str">
        <f>入力シート!E2</f>
        <v>鶴岡　真治</v>
      </c>
      <c r="L36" s="789"/>
      <c r="M36" s="789"/>
      <c r="N36" s="204" t="s">
        <v>387</v>
      </c>
    </row>
    <row r="41" spans="1:15">
      <c r="A41" s="124" t="s">
        <v>1487</v>
      </c>
      <c r="B41" s="124"/>
      <c r="C41" s="124"/>
      <c r="D41" s="124"/>
      <c r="E41" s="124"/>
      <c r="F41" s="124"/>
      <c r="G41" s="124"/>
      <c r="H41" s="124"/>
      <c r="I41" s="124"/>
      <c r="J41" s="124"/>
      <c r="K41" s="124"/>
      <c r="L41" s="124"/>
      <c r="M41" s="124"/>
      <c r="N41" s="124"/>
      <c r="O41" s="124"/>
    </row>
    <row r="42" spans="1:15">
      <c r="A42" s="124" t="s">
        <v>1488</v>
      </c>
      <c r="B42" s="124"/>
      <c r="C42" s="124"/>
      <c r="D42" s="124"/>
      <c r="E42" s="124"/>
      <c r="F42" s="124"/>
      <c r="G42" s="124"/>
      <c r="H42" s="124"/>
      <c r="I42" s="124"/>
      <c r="J42" s="124"/>
      <c r="K42" s="124"/>
      <c r="L42" s="124"/>
      <c r="M42" s="124"/>
      <c r="N42" s="124"/>
      <c r="O42" s="124"/>
    </row>
  </sheetData>
  <mergeCells count="15">
    <mergeCell ref="A4:O4"/>
    <mergeCell ref="B26:E26"/>
    <mergeCell ref="B36:F36"/>
    <mergeCell ref="I29:N29"/>
    <mergeCell ref="G36:H36"/>
    <mergeCell ref="K36:M36"/>
    <mergeCell ref="G13:H13"/>
    <mergeCell ref="G16:H16"/>
    <mergeCell ref="J13:K13"/>
    <mergeCell ref="J16:K16"/>
    <mergeCell ref="G31:N31"/>
    <mergeCell ref="H33:M33"/>
    <mergeCell ref="A20:C20"/>
    <mergeCell ref="D20:J20"/>
    <mergeCell ref="K20:M20"/>
  </mergeCells>
  <phoneticPr fontId="3"/>
  <pageMargins left="0.98425196850393704" right="0.59055118110236227" top="0.98425196850393704" bottom="0.98425196850393704" header="0.51181102362204722" footer="0.51181102362204722"/>
  <pageSetup paperSize="9" scale="94" orientation="portrait" blackAndWhite="1" horizontalDpi="200" verticalDpi="20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61"/>
  <sheetViews>
    <sheetView showZeros="0" view="pageBreakPreview" topLeftCell="A13" zoomScaleNormal="100" zoomScaleSheetLayoutView="100" workbookViewId="0"/>
  </sheetViews>
  <sheetFormatPr defaultColWidth="5.90625" defaultRowHeight="14"/>
  <cols>
    <col min="1" max="11" width="5.90625" style="94" customWidth="1"/>
    <col min="12" max="12" width="12.6328125" style="94" customWidth="1"/>
    <col min="13" max="13" width="4.08984375" style="94" customWidth="1"/>
    <col min="14" max="14" width="6.7265625" style="94" customWidth="1"/>
    <col min="15" max="16384" width="5.90625" style="94"/>
  </cols>
  <sheetData>
    <row r="1" spans="1:14">
      <c r="A1" s="203"/>
      <c r="N1" s="204" t="s">
        <v>460</v>
      </c>
    </row>
    <row r="4" spans="1:14" ht="28">
      <c r="A4" s="892" t="s">
        <v>430</v>
      </c>
      <c r="B4" s="892"/>
      <c r="C4" s="892"/>
      <c r="D4" s="892"/>
      <c r="E4" s="892"/>
      <c r="F4" s="892"/>
      <c r="G4" s="892"/>
      <c r="H4" s="892"/>
      <c r="I4" s="892"/>
      <c r="J4" s="892"/>
      <c r="K4" s="892"/>
      <c r="L4" s="892"/>
      <c r="M4" s="892"/>
      <c r="N4" s="892"/>
    </row>
    <row r="8" spans="1:14" ht="16.5">
      <c r="D8" s="94" t="s">
        <v>175</v>
      </c>
      <c r="G8" s="959">
        <f>入力シート!C21</f>
        <v>0</v>
      </c>
      <c r="H8" s="959"/>
      <c r="I8" s="335"/>
      <c r="J8" s="959">
        <f>入力シート!C23</f>
        <v>0</v>
      </c>
      <c r="K8" s="959"/>
    </row>
    <row r="9" spans="1:14" ht="16.5">
      <c r="G9" s="335"/>
      <c r="H9" s="335"/>
      <c r="I9" s="335"/>
      <c r="J9" s="335"/>
      <c r="K9" s="335"/>
    </row>
    <row r="10" spans="1:14" ht="16.5">
      <c r="G10" s="335"/>
      <c r="H10" s="335"/>
      <c r="I10" s="335"/>
      <c r="J10" s="335"/>
      <c r="K10" s="335"/>
    </row>
    <row r="11" spans="1:14" ht="16.5">
      <c r="D11" s="94" t="s">
        <v>371</v>
      </c>
      <c r="G11" s="959">
        <f>入力シート!C20</f>
        <v>0</v>
      </c>
      <c r="H11" s="959"/>
      <c r="I11" s="335"/>
      <c r="J11" s="959">
        <f>入力シート!C22</f>
        <v>0</v>
      </c>
      <c r="K11" s="959"/>
    </row>
    <row r="12" spans="1:14" ht="16.5">
      <c r="G12" s="334"/>
      <c r="H12" s="334"/>
      <c r="I12" s="334"/>
      <c r="J12" s="334"/>
      <c r="K12" s="334"/>
    </row>
    <row r="13" spans="1:14" ht="16.5">
      <c r="G13" s="334"/>
      <c r="H13" s="334"/>
      <c r="I13" s="334"/>
      <c r="J13" s="334"/>
      <c r="K13" s="334"/>
    </row>
    <row r="14" spans="1:14" ht="16.5">
      <c r="D14" s="94" t="s">
        <v>175</v>
      </c>
      <c r="G14" s="957"/>
      <c r="H14" s="957"/>
      <c r="I14" s="334"/>
      <c r="J14" s="958"/>
      <c r="K14" s="958"/>
    </row>
    <row r="15" spans="1:14" ht="16.5">
      <c r="A15" s="203"/>
      <c r="B15" s="203"/>
      <c r="C15" s="203"/>
      <c r="D15" s="203"/>
      <c r="E15" s="203"/>
      <c r="F15" s="203"/>
      <c r="G15" s="334"/>
      <c r="H15" s="334"/>
      <c r="I15" s="334"/>
      <c r="J15" s="334"/>
      <c r="K15" s="334"/>
      <c r="L15" s="203"/>
    </row>
    <row r="16" spans="1:14" ht="16.5">
      <c r="A16" s="203"/>
      <c r="B16" s="203"/>
      <c r="C16" s="203"/>
      <c r="D16" s="203"/>
      <c r="E16" s="203"/>
      <c r="F16" s="203"/>
      <c r="G16" s="334"/>
      <c r="H16" s="334"/>
      <c r="I16" s="334"/>
      <c r="J16" s="334"/>
      <c r="K16" s="334"/>
      <c r="L16" s="203"/>
    </row>
    <row r="17" spans="1:14" ht="16.5">
      <c r="D17" s="94" t="s">
        <v>411</v>
      </c>
      <c r="G17" s="958"/>
      <c r="H17" s="958"/>
      <c r="I17" s="334"/>
      <c r="J17" s="958"/>
      <c r="K17" s="958"/>
    </row>
    <row r="20" spans="1:14" ht="14.25" customHeight="1"/>
    <row r="21" spans="1:14" ht="14.25" customHeight="1">
      <c r="A21" s="919">
        <f>入力シート!G1</f>
        <v>46061</v>
      </c>
      <c r="B21" s="920"/>
      <c r="C21" s="920"/>
      <c r="D21" s="915" t="s">
        <v>1656</v>
      </c>
      <c r="E21" s="915"/>
      <c r="F21" s="915"/>
      <c r="G21" s="915"/>
      <c r="H21" s="915"/>
      <c r="I21" s="915"/>
      <c r="J21" s="915"/>
      <c r="K21" s="203"/>
      <c r="L21" s="215" t="str">
        <f>入力シート!C2</f>
        <v>青森県第１区</v>
      </c>
      <c r="M21" s="203" t="s">
        <v>636</v>
      </c>
      <c r="N21" s="203"/>
    </row>
    <row r="22" spans="1:14" ht="9" customHeight="1">
      <c r="A22" s="203"/>
      <c r="B22" s="203"/>
      <c r="C22" s="203"/>
      <c r="D22" s="203"/>
      <c r="E22" s="203"/>
      <c r="F22" s="203"/>
      <c r="G22" s="203"/>
      <c r="H22" s="203"/>
      <c r="I22" s="203"/>
      <c r="J22" s="203"/>
      <c r="K22" s="203"/>
      <c r="L22" s="195"/>
      <c r="M22" s="203"/>
      <c r="N22" s="203"/>
    </row>
    <row r="23" spans="1:14" ht="14.25" customHeight="1">
      <c r="A23" s="203" t="s">
        <v>639</v>
      </c>
      <c r="B23" s="203"/>
      <c r="C23" s="283"/>
      <c r="D23" s="283"/>
      <c r="E23" s="283"/>
      <c r="F23" s="203"/>
      <c r="G23" s="203"/>
      <c r="H23" s="203"/>
      <c r="I23" s="203"/>
      <c r="J23" s="203"/>
      <c r="K23" s="203"/>
      <c r="L23" s="203"/>
      <c r="M23" s="203"/>
      <c r="N23" s="203"/>
    </row>
    <row r="24" spans="1:14" ht="9" customHeight="1">
      <c r="A24" s="203"/>
      <c r="H24" s="115"/>
      <c r="I24" s="115"/>
      <c r="J24" s="115"/>
      <c r="K24" s="115"/>
    </row>
    <row r="25" spans="1:14" ht="14.25" customHeight="1">
      <c r="A25" s="203" t="s">
        <v>352</v>
      </c>
      <c r="H25" s="115"/>
      <c r="J25" s="115"/>
    </row>
    <row r="28" spans="1:14">
      <c r="B28" s="890">
        <f>入力シート!C4</f>
        <v>46049</v>
      </c>
      <c r="C28" s="890"/>
      <c r="D28" s="890"/>
      <c r="E28" s="890"/>
    </row>
    <row r="29" spans="1:14">
      <c r="B29" s="109"/>
      <c r="C29" s="116"/>
      <c r="D29" s="116"/>
    </row>
    <row r="30" spans="1:14">
      <c r="B30" s="109"/>
      <c r="C30" s="116"/>
      <c r="D30" s="116"/>
      <c r="F30" s="203" t="s">
        <v>405</v>
      </c>
      <c r="H30" s="778">
        <f>入力シート!C34</f>
        <v>0</v>
      </c>
      <c r="I30" s="778"/>
      <c r="J30" s="778"/>
      <c r="K30" s="778"/>
      <c r="L30" s="778"/>
      <c r="M30" s="778"/>
    </row>
    <row r="31" spans="1:14">
      <c r="B31" s="109"/>
      <c r="C31" s="116"/>
      <c r="D31" s="116"/>
      <c r="F31" s="203"/>
      <c r="J31" s="204"/>
      <c r="L31" s="203"/>
    </row>
    <row r="32" spans="1:14">
      <c r="B32" s="109"/>
      <c r="C32" s="116"/>
      <c r="D32" s="116"/>
    </row>
    <row r="33" spans="2:14">
      <c r="B33" s="109"/>
      <c r="C33" s="116"/>
      <c r="D33" s="116"/>
      <c r="F33" s="203" t="s">
        <v>406</v>
      </c>
      <c r="H33" s="789">
        <f>入力シート!C20</f>
        <v>0</v>
      </c>
      <c r="I33" s="789"/>
      <c r="J33" s="195"/>
      <c r="K33" s="778">
        <f>入力シート!C22</f>
        <v>0</v>
      </c>
      <c r="L33" s="778"/>
      <c r="M33" s="203"/>
    </row>
    <row r="34" spans="2:14">
      <c r="B34" s="109"/>
      <c r="C34" s="116"/>
      <c r="D34" s="116"/>
    </row>
    <row r="35" spans="2:14">
      <c r="B35" s="109"/>
      <c r="C35" s="116"/>
      <c r="D35" s="116"/>
    </row>
    <row r="36" spans="2:14">
      <c r="B36" s="109"/>
      <c r="C36" s="116"/>
      <c r="D36" s="116"/>
    </row>
    <row r="37" spans="2:14">
      <c r="B37" s="109"/>
      <c r="C37" s="116"/>
      <c r="D37" s="116"/>
    </row>
    <row r="38" spans="2:14">
      <c r="B38" s="109"/>
      <c r="C38" s="116"/>
      <c r="D38" s="116"/>
      <c r="G38" s="258" t="s">
        <v>571</v>
      </c>
      <c r="H38" s="195"/>
      <c r="I38" s="778">
        <f>入力シート!C9</f>
        <v>0</v>
      </c>
      <c r="J38" s="778"/>
      <c r="K38" s="778"/>
      <c r="L38" s="778"/>
      <c r="M38" s="778"/>
    </row>
    <row r="39" spans="2:14">
      <c r="B39" s="109"/>
      <c r="C39" s="116"/>
      <c r="D39" s="116"/>
    </row>
    <row r="40" spans="2:14">
      <c r="B40" s="109"/>
      <c r="C40" s="116"/>
      <c r="D40" s="116"/>
    </row>
    <row r="41" spans="2:14">
      <c r="B41" s="109"/>
      <c r="C41" s="116"/>
      <c r="D41" s="116"/>
    </row>
    <row r="42" spans="2:14">
      <c r="B42" s="109"/>
      <c r="C42" s="116"/>
      <c r="D42" s="116"/>
      <c r="F42" s="204" t="s">
        <v>609</v>
      </c>
      <c r="H42" s="195"/>
      <c r="I42" s="789">
        <f>入力シート!C15</f>
        <v>0</v>
      </c>
      <c r="J42" s="789"/>
      <c r="K42" s="789"/>
      <c r="L42" s="789"/>
      <c r="N42" s="203" t="s">
        <v>387</v>
      </c>
    </row>
    <row r="43" spans="2:14">
      <c r="B43" s="109"/>
      <c r="C43" s="116"/>
      <c r="D43" s="116"/>
    </row>
    <row r="44" spans="2:14">
      <c r="B44" s="109"/>
      <c r="C44" s="116"/>
      <c r="D44" s="116"/>
    </row>
    <row r="45" spans="2:14">
      <c r="B45" s="109"/>
      <c r="C45" s="116"/>
      <c r="D45" s="116"/>
    </row>
    <row r="46" spans="2:14">
      <c r="B46" s="109"/>
      <c r="C46" s="116"/>
      <c r="D46" s="116"/>
    </row>
    <row r="47" spans="2:14" ht="21">
      <c r="B47" s="109"/>
      <c r="C47" s="116"/>
      <c r="D47" s="116"/>
      <c r="H47" s="112"/>
      <c r="I47" s="196"/>
      <c r="J47" s="112"/>
      <c r="K47" s="115"/>
      <c r="L47" s="105"/>
    </row>
    <row r="48" spans="2:14">
      <c r="B48" s="109"/>
      <c r="C48" s="116"/>
      <c r="D48" s="116"/>
    </row>
    <row r="49" spans="1:13">
      <c r="B49" s="109"/>
      <c r="C49" s="116"/>
      <c r="D49" s="116"/>
    </row>
    <row r="50" spans="1:13">
      <c r="B50" s="109"/>
      <c r="C50" s="116"/>
      <c r="D50" s="116"/>
    </row>
    <row r="53" spans="1:13" ht="19">
      <c r="D53" s="893"/>
      <c r="E53" s="893"/>
      <c r="F53" s="112"/>
      <c r="H53" s="110"/>
    </row>
    <row r="55" spans="1:13" ht="21">
      <c r="D55" s="103"/>
      <c r="E55" s="103"/>
      <c r="F55" s="104"/>
      <c r="G55" s="103"/>
      <c r="I55" s="894"/>
      <c r="J55" s="894"/>
      <c r="K55" s="895"/>
      <c r="L55" s="895"/>
    </row>
    <row r="56" spans="1:13" ht="21">
      <c r="D56" s="103"/>
      <c r="E56" s="103"/>
      <c r="F56" s="104"/>
      <c r="G56" s="103"/>
      <c r="I56" s="105"/>
      <c r="J56" s="105"/>
      <c r="K56" s="106"/>
      <c r="L56" s="106"/>
    </row>
    <row r="57" spans="1:13" ht="21">
      <c r="D57" s="103"/>
      <c r="E57" s="103"/>
      <c r="F57" s="104"/>
      <c r="G57" s="103"/>
      <c r="I57" s="105"/>
      <c r="J57" s="105"/>
      <c r="K57" s="106"/>
      <c r="L57" s="106"/>
    </row>
    <row r="58" spans="1:13" ht="21">
      <c r="D58" s="103"/>
      <c r="E58" s="103"/>
      <c r="F58" s="104"/>
      <c r="G58" s="103"/>
      <c r="I58" s="105"/>
      <c r="J58" s="105"/>
      <c r="K58" s="106"/>
      <c r="L58" s="106"/>
    </row>
    <row r="60" spans="1:13">
      <c r="K60" s="888"/>
      <c r="L60" s="888"/>
      <c r="M60" s="108"/>
    </row>
    <row r="61" spans="1:13">
      <c r="A61" s="107"/>
    </row>
  </sheetData>
  <mergeCells count="21">
    <mergeCell ref="D53:E53"/>
    <mergeCell ref="J11:K11"/>
    <mergeCell ref="B28:E28"/>
    <mergeCell ref="D21:J21"/>
    <mergeCell ref="H30:M30"/>
    <mergeCell ref="G14:H14"/>
    <mergeCell ref="A4:N4"/>
    <mergeCell ref="A21:C21"/>
    <mergeCell ref="G8:H8"/>
    <mergeCell ref="G11:H11"/>
    <mergeCell ref="J8:K8"/>
    <mergeCell ref="G17:H17"/>
    <mergeCell ref="K55:L55"/>
    <mergeCell ref="J14:K14"/>
    <mergeCell ref="H33:I33"/>
    <mergeCell ref="J17:K17"/>
    <mergeCell ref="K60:L60"/>
    <mergeCell ref="I55:J55"/>
    <mergeCell ref="I42:L42"/>
    <mergeCell ref="I38:M38"/>
    <mergeCell ref="K33:L33"/>
  </mergeCells>
  <phoneticPr fontId="3"/>
  <pageMargins left="0.78740157480314965" right="0.39370078740157483" top="0.98425196850393704" bottom="0.98425196850393704" header="0.51181102362204722" footer="0.51181102362204722"/>
  <pageSetup paperSize="9" orientation="portrait" horizontalDpi="200" verticalDpi="200"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51"/>
  <sheetViews>
    <sheetView showZeros="0" view="pageBreakPreview" topLeftCell="A25" zoomScaleNormal="100" zoomScaleSheetLayoutView="100" workbookViewId="0">
      <selection activeCell="A30" sqref="A30:D30"/>
    </sheetView>
  </sheetViews>
  <sheetFormatPr defaultColWidth="5.90625" defaultRowHeight="14"/>
  <cols>
    <col min="1" max="13" width="5.90625" style="94" customWidth="1"/>
    <col min="14" max="14" width="6.7265625" style="94" customWidth="1"/>
    <col min="15" max="16384" width="5.90625" style="94"/>
  </cols>
  <sheetData>
    <row r="1" spans="1:14">
      <c r="N1" s="204" t="s">
        <v>464</v>
      </c>
    </row>
    <row r="5" spans="1:14" ht="28">
      <c r="A5" s="955" t="s">
        <v>422</v>
      </c>
      <c r="B5" s="955"/>
      <c r="C5" s="955"/>
      <c r="D5" s="955"/>
      <c r="E5" s="955"/>
      <c r="F5" s="955"/>
      <c r="G5" s="955"/>
      <c r="H5" s="955"/>
      <c r="I5" s="955"/>
      <c r="J5" s="955"/>
      <c r="K5" s="955"/>
      <c r="L5" s="955"/>
      <c r="M5" s="955"/>
      <c r="N5" s="955"/>
    </row>
    <row r="9" spans="1:14" ht="14.25" customHeight="1">
      <c r="F9" s="94" t="s">
        <v>423</v>
      </c>
    </row>
    <row r="10" spans="1:14" ht="14.25" customHeight="1"/>
    <row r="11" spans="1:14" ht="14.25" customHeight="1">
      <c r="F11" s="94" t="s">
        <v>405</v>
      </c>
      <c r="H11" s="111">
        <f>入力シート!C49</f>
        <v>0</v>
      </c>
      <c r="J11" s="112"/>
      <c r="K11" s="112"/>
    </row>
    <row r="12" spans="1:14" ht="14.25" customHeight="1">
      <c r="H12" s="112"/>
      <c r="I12" s="112"/>
      <c r="J12" s="112"/>
      <c r="K12" s="112"/>
    </row>
    <row r="13" spans="1:14" ht="14.25" customHeight="1">
      <c r="F13" s="94" t="s">
        <v>365</v>
      </c>
      <c r="H13" s="111">
        <f>入力シート!C46</f>
        <v>0</v>
      </c>
      <c r="J13" s="112"/>
      <c r="K13" s="111">
        <f>入力シート!C48</f>
        <v>0</v>
      </c>
    </row>
    <row r="14" spans="1:14" ht="14.25" customHeight="1">
      <c r="H14" s="111"/>
      <c r="J14" s="112"/>
      <c r="K14" s="112"/>
    </row>
    <row r="15" spans="1:14" ht="14.25" customHeight="1">
      <c r="F15" s="94" t="s">
        <v>406</v>
      </c>
      <c r="H15" s="111">
        <f>入力シート!C45</f>
        <v>0</v>
      </c>
      <c r="J15" s="111"/>
      <c r="K15" s="111">
        <f>入力シート!C47</f>
        <v>0</v>
      </c>
    </row>
    <row r="16" spans="1:14" ht="14.25" customHeight="1">
      <c r="I16" s="111"/>
      <c r="J16" s="111"/>
      <c r="K16" s="111"/>
    </row>
    <row r="17" spans="1:13" ht="14.25" customHeight="1">
      <c r="G17" s="113" t="s">
        <v>427</v>
      </c>
      <c r="H17" s="802" t="e">
        <f>入力シート!E56</f>
        <v>#VALUE!</v>
      </c>
      <c r="I17" s="802"/>
      <c r="J17" s="802"/>
      <c r="K17" s="802"/>
      <c r="L17" s="113" t="s">
        <v>426</v>
      </c>
      <c r="M17" s="114"/>
    </row>
    <row r="18" spans="1:13" ht="14.25" customHeight="1"/>
    <row r="19" spans="1:13" ht="14.25" customHeight="1">
      <c r="G19" s="112"/>
    </row>
    <row r="20" spans="1:13" ht="14.25" customHeight="1"/>
    <row r="21" spans="1:13" ht="14.25" customHeight="1">
      <c r="A21" s="94" t="s">
        <v>424</v>
      </c>
      <c r="C21" s="111" t="str">
        <f>入力シート!C1</f>
        <v>令和8年2月8日執行衆議院小選挙区選出議員選挙</v>
      </c>
    </row>
    <row r="22" spans="1:13" ht="14.25" customHeight="1">
      <c r="C22" s="111"/>
    </row>
    <row r="23" spans="1:13" ht="14.25" customHeight="1">
      <c r="G23" s="112"/>
      <c r="J23" s="112"/>
    </row>
    <row r="24" spans="1:13" ht="14.25" customHeight="1">
      <c r="A24" s="94" t="s">
        <v>425</v>
      </c>
      <c r="F24" s="802" t="str">
        <f>入力シート!C2</f>
        <v>青森県第１区</v>
      </c>
      <c r="G24" s="802"/>
      <c r="H24" s="802"/>
      <c r="I24" s="802"/>
      <c r="J24" s="112"/>
    </row>
    <row r="25" spans="1:13" ht="14.25" customHeight="1">
      <c r="G25" s="112"/>
      <c r="J25" s="112"/>
    </row>
    <row r="27" spans="1:13" ht="21" customHeight="1">
      <c r="A27" s="94" t="s">
        <v>428</v>
      </c>
    </row>
    <row r="30" spans="1:13">
      <c r="A30" s="960">
        <f>入力シート!C43</f>
        <v>0</v>
      </c>
      <c r="B30" s="960"/>
      <c r="C30" s="960"/>
      <c r="D30" s="960"/>
      <c r="E30"/>
    </row>
    <row r="31" spans="1:13">
      <c r="B31" s="109"/>
      <c r="C31" s="109"/>
      <c r="D31" s="109"/>
      <c r="E31" s="109"/>
    </row>
    <row r="33" spans="1:14" ht="21" customHeight="1">
      <c r="D33" s="207" t="s">
        <v>571</v>
      </c>
      <c r="I33" s="789">
        <f>入力シート!C9</f>
        <v>0</v>
      </c>
      <c r="J33" s="789"/>
      <c r="K33" s="789"/>
      <c r="L33" s="789"/>
      <c r="M33" s="789"/>
      <c r="N33" s="789"/>
    </row>
    <row r="34" spans="1:14" ht="21" customHeight="1">
      <c r="B34" s="124"/>
      <c r="C34" s="124"/>
      <c r="D34" s="203"/>
      <c r="I34" s="111"/>
    </row>
    <row r="35" spans="1:14">
      <c r="B35" s="124"/>
      <c r="C35" s="271"/>
      <c r="D35" s="203"/>
    </row>
    <row r="36" spans="1:14" ht="21" customHeight="1">
      <c r="B36" s="124"/>
      <c r="C36" s="124"/>
      <c r="D36" s="207" t="s">
        <v>640</v>
      </c>
      <c r="G36" s="103"/>
      <c r="H36" s="789">
        <f>入力シート!C15</f>
        <v>0</v>
      </c>
      <c r="I36" s="789"/>
      <c r="J36" s="789"/>
      <c r="K36" s="789"/>
      <c r="L36" s="789"/>
      <c r="M36" s="124"/>
    </row>
    <row r="37" spans="1:14" ht="21">
      <c r="B37" s="124"/>
      <c r="D37" s="103"/>
      <c r="E37" s="103"/>
      <c r="F37" s="104"/>
      <c r="G37" s="103"/>
      <c r="I37" s="105"/>
      <c r="J37" s="105"/>
      <c r="K37" s="106"/>
      <c r="L37" s="106"/>
    </row>
    <row r="38" spans="1:14" ht="14.25" customHeight="1">
      <c r="D38" s="103"/>
      <c r="E38" s="103"/>
      <c r="F38" s="104"/>
      <c r="G38" s="103"/>
      <c r="I38" s="105"/>
      <c r="J38" s="105"/>
      <c r="K38" s="106"/>
      <c r="L38" s="106"/>
    </row>
    <row r="39" spans="1:14">
      <c r="B39" s="203" t="s">
        <v>570</v>
      </c>
      <c r="C39" s="203"/>
      <c r="D39" s="124"/>
      <c r="E39" s="124"/>
      <c r="F39" s="124"/>
      <c r="G39" s="891" t="str">
        <f>入力シート!C2</f>
        <v>青森県第１区</v>
      </c>
      <c r="H39" s="891"/>
      <c r="I39" s="206" t="s">
        <v>363</v>
      </c>
      <c r="J39" s="124"/>
      <c r="K39" s="789" t="str">
        <f>入力シート!E2</f>
        <v>鶴岡　真治</v>
      </c>
      <c r="L39" s="789"/>
      <c r="M39" s="789"/>
      <c r="N39" s="204" t="s">
        <v>387</v>
      </c>
    </row>
    <row r="40" spans="1:14">
      <c r="A40" s="107"/>
    </row>
    <row r="41" spans="1:14">
      <c r="A41" s="107"/>
    </row>
    <row r="42" spans="1:14">
      <c r="A42" s="107"/>
    </row>
    <row r="43" spans="1:14">
      <c r="A43" s="107"/>
    </row>
    <row r="44" spans="1:14">
      <c r="A44" s="107"/>
    </row>
    <row r="45" spans="1:14">
      <c r="A45" s="107"/>
    </row>
    <row r="46" spans="1:14">
      <c r="A46" s="107"/>
    </row>
    <row r="47" spans="1:14">
      <c r="A47" s="272" t="s">
        <v>1428</v>
      </c>
      <c r="B47" s="124"/>
      <c r="C47" s="124"/>
      <c r="D47" s="124"/>
      <c r="E47" s="124"/>
      <c r="F47" s="124"/>
      <c r="G47" s="124"/>
      <c r="H47" s="124"/>
      <c r="I47" s="124"/>
      <c r="J47" s="124"/>
      <c r="K47" s="124"/>
      <c r="L47" s="124"/>
      <c r="M47" s="124"/>
      <c r="N47" s="124"/>
    </row>
    <row r="48" spans="1:14">
      <c r="A48" s="272" t="s">
        <v>1429</v>
      </c>
      <c r="B48" s="124"/>
      <c r="C48" s="124"/>
      <c r="D48" s="124"/>
      <c r="E48" s="124"/>
      <c r="F48" s="124"/>
      <c r="G48" s="124"/>
      <c r="H48" s="124"/>
      <c r="I48" s="124"/>
      <c r="J48" s="124"/>
      <c r="K48" s="124"/>
      <c r="L48" s="124"/>
      <c r="M48" s="124"/>
      <c r="N48" s="124"/>
    </row>
    <row r="49" spans="1:14">
      <c r="A49" s="272" t="s">
        <v>1430</v>
      </c>
      <c r="B49" s="124"/>
      <c r="C49" s="124"/>
      <c r="D49" s="124"/>
      <c r="E49" s="124"/>
      <c r="F49" s="124"/>
      <c r="G49" s="124"/>
      <c r="H49" s="124"/>
      <c r="I49" s="124"/>
      <c r="J49" s="124"/>
      <c r="K49" s="124"/>
      <c r="L49" s="124"/>
      <c r="M49" s="124"/>
      <c r="N49" s="124"/>
    </row>
    <row r="50" spans="1:14">
      <c r="A50" s="272" t="s">
        <v>1431</v>
      </c>
      <c r="B50" s="124"/>
      <c r="C50" s="124"/>
      <c r="D50" s="124"/>
      <c r="E50" s="124"/>
      <c r="F50" s="124"/>
      <c r="G50" s="124"/>
      <c r="H50" s="124"/>
      <c r="I50" s="124"/>
      <c r="J50" s="124"/>
      <c r="K50" s="124"/>
      <c r="L50" s="124"/>
      <c r="M50" s="124"/>
      <c r="N50" s="124"/>
    </row>
    <row r="51" spans="1:14">
      <c r="A51" s="107"/>
    </row>
  </sheetData>
  <mergeCells count="8">
    <mergeCell ref="H36:L36"/>
    <mergeCell ref="A5:N5"/>
    <mergeCell ref="G39:H39"/>
    <mergeCell ref="K39:M39"/>
    <mergeCell ref="H17:K17"/>
    <mergeCell ref="F24:I24"/>
    <mergeCell ref="I33:N33"/>
    <mergeCell ref="A30:D30"/>
  </mergeCells>
  <phoneticPr fontId="3"/>
  <pageMargins left="0.78700000000000003" right="0.78700000000000003" top="0.98399999999999999" bottom="0.98399999999999999" header="0.51200000000000001" footer="0.51200000000000001"/>
  <pageSetup paperSize="9" scale="96" orientation="portrait" horizontalDpi="200" verticalDpi="200"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40"/>
  <sheetViews>
    <sheetView showZeros="0" view="pageBreakPreview" zoomScaleNormal="100" zoomScaleSheetLayoutView="100" workbookViewId="0">
      <selection activeCell="B29" sqref="B29"/>
    </sheetView>
  </sheetViews>
  <sheetFormatPr defaultColWidth="5.90625" defaultRowHeight="14"/>
  <cols>
    <col min="1" max="13" width="5.90625" style="94" customWidth="1"/>
    <col min="14" max="14" width="6.7265625" style="94" customWidth="1"/>
    <col min="15" max="16384" width="5.90625" style="94"/>
  </cols>
  <sheetData>
    <row r="1" spans="1:14">
      <c r="N1" s="204" t="s">
        <v>478</v>
      </c>
    </row>
    <row r="5" spans="1:14" ht="28">
      <c r="A5" s="892" t="s">
        <v>430</v>
      </c>
      <c r="B5" s="892"/>
      <c r="C5" s="892"/>
      <c r="D5" s="892"/>
      <c r="E5" s="892"/>
      <c r="F5" s="892"/>
      <c r="G5" s="892"/>
      <c r="H5" s="892"/>
      <c r="I5" s="892"/>
      <c r="J5" s="892"/>
      <c r="K5" s="892"/>
      <c r="L5" s="892"/>
      <c r="M5" s="892"/>
      <c r="N5" s="892"/>
    </row>
    <row r="9" spans="1:14" ht="14.25" customHeight="1"/>
    <row r="10" spans="1:14" ht="14.25" customHeight="1">
      <c r="A10" s="919">
        <f>入力シート!G1</f>
        <v>46061</v>
      </c>
      <c r="B10" s="920"/>
      <c r="C10" s="920"/>
      <c r="D10" s="915" t="s">
        <v>1656</v>
      </c>
      <c r="E10" s="916"/>
      <c r="F10" s="916"/>
      <c r="G10" s="916"/>
      <c r="H10" s="916"/>
      <c r="I10" s="916"/>
      <c r="J10" s="916"/>
      <c r="K10" s="891" t="str">
        <f>入力シート!C2</f>
        <v>青森県第１区</v>
      </c>
      <c r="L10" s="891"/>
      <c r="M10" s="891"/>
      <c r="N10" s="203" t="s">
        <v>940</v>
      </c>
    </row>
    <row r="11" spans="1:14" ht="9" customHeight="1">
      <c r="A11" s="203"/>
      <c r="N11" s="203"/>
    </row>
    <row r="12" spans="1:14" ht="14.25" customHeight="1">
      <c r="A12" s="203" t="s">
        <v>953</v>
      </c>
      <c r="H12" s="115"/>
      <c r="J12" s="115"/>
      <c r="K12" s="115"/>
    </row>
    <row r="13" spans="1:14" ht="14.25" customHeight="1">
      <c r="H13" s="115"/>
      <c r="I13" s="115"/>
      <c r="J13" s="115"/>
      <c r="K13" s="115"/>
    </row>
    <row r="14" spans="1:14" ht="14.25" customHeight="1">
      <c r="H14" s="115"/>
      <c r="J14" s="115"/>
    </row>
    <row r="17" spans="1:12">
      <c r="A17" s="960">
        <f>入力シート!C44</f>
        <v>0</v>
      </c>
      <c r="B17" s="915"/>
      <c r="C17" s="915"/>
      <c r="D17" s="915"/>
      <c r="E17"/>
    </row>
    <row r="18" spans="1:12">
      <c r="B18" s="109"/>
      <c r="C18" s="116"/>
      <c r="D18" s="116"/>
    </row>
    <row r="19" spans="1:12">
      <c r="B19" s="109"/>
      <c r="C19" s="116"/>
      <c r="D19" s="116"/>
    </row>
    <row r="20" spans="1:12">
      <c r="B20" s="109"/>
      <c r="C20" s="116"/>
      <c r="D20" s="116"/>
    </row>
    <row r="21" spans="1:12">
      <c r="B21" s="109"/>
      <c r="C21" s="116"/>
      <c r="D21" s="116"/>
    </row>
    <row r="22" spans="1:12">
      <c r="B22" s="109"/>
      <c r="C22" s="116"/>
      <c r="D22" s="116"/>
      <c r="F22" s="94" t="s">
        <v>405</v>
      </c>
      <c r="H22" s="195">
        <f>入力シート!C49</f>
        <v>0</v>
      </c>
    </row>
    <row r="23" spans="1:12">
      <c r="B23" s="109"/>
      <c r="C23" s="116"/>
      <c r="D23" s="116"/>
    </row>
    <row r="24" spans="1:12">
      <c r="B24" s="109"/>
      <c r="C24" s="116"/>
      <c r="D24" s="116"/>
    </row>
    <row r="25" spans="1:12">
      <c r="B25" s="109"/>
      <c r="C25" s="116"/>
      <c r="D25" s="116"/>
    </row>
    <row r="26" spans="1:12">
      <c r="B26" s="109"/>
      <c r="C26" s="116"/>
      <c r="D26" s="116"/>
    </row>
    <row r="27" spans="1:12" ht="21">
      <c r="B27" s="109"/>
      <c r="C27" s="116"/>
      <c r="D27" s="116"/>
      <c r="F27" s="94" t="s">
        <v>406</v>
      </c>
      <c r="H27" s="112">
        <f>入力シート!C45</f>
        <v>0</v>
      </c>
      <c r="I27" s="196"/>
      <c r="J27" s="112">
        <f>入力シート!C47</f>
        <v>0</v>
      </c>
      <c r="K27" s="115"/>
      <c r="L27" s="105"/>
    </row>
    <row r="28" spans="1:12">
      <c r="B28" s="109"/>
      <c r="C28" s="116"/>
      <c r="D28" s="116"/>
    </row>
    <row r="29" spans="1:12">
      <c r="B29" s="109"/>
      <c r="C29" s="116"/>
      <c r="D29" s="116"/>
    </row>
    <row r="30" spans="1:12">
      <c r="B30" s="109"/>
      <c r="C30" s="116"/>
      <c r="D30" s="116"/>
      <c r="E30" s="203"/>
      <c r="F30" s="203"/>
      <c r="G30" s="203"/>
      <c r="H30" s="203"/>
      <c r="I30" s="203"/>
      <c r="J30" s="203"/>
      <c r="K30" s="203"/>
      <c r="L30" s="203"/>
    </row>
    <row r="31" spans="1:12">
      <c r="E31" s="203"/>
      <c r="F31" s="203"/>
      <c r="G31" s="203"/>
      <c r="H31" s="203"/>
      <c r="I31" s="203"/>
      <c r="J31" s="203"/>
      <c r="K31" s="203"/>
      <c r="L31" s="203"/>
    </row>
    <row r="32" spans="1:12">
      <c r="E32" s="203"/>
      <c r="F32" s="203"/>
      <c r="G32" s="203"/>
      <c r="H32" s="203"/>
      <c r="I32" s="203"/>
      <c r="J32" s="203"/>
      <c r="K32" s="203"/>
      <c r="L32" s="203"/>
    </row>
    <row r="33" spans="1:13" ht="21" customHeight="1">
      <c r="B33" s="207" t="s">
        <v>571</v>
      </c>
      <c r="D33" s="112"/>
      <c r="E33" s="195"/>
      <c r="F33" s="195"/>
      <c r="G33" s="203"/>
      <c r="H33" s="796">
        <f>入力シート!C9</f>
        <v>0</v>
      </c>
      <c r="I33" s="796"/>
      <c r="J33" s="796"/>
      <c r="K33" s="796"/>
      <c r="L33" s="796"/>
      <c r="M33" s="796"/>
    </row>
    <row r="34" spans="1:13">
      <c r="B34" s="203"/>
      <c r="E34" s="203"/>
      <c r="F34" s="203"/>
      <c r="G34" s="203"/>
      <c r="H34" s="203"/>
      <c r="I34" s="203"/>
      <c r="J34" s="203"/>
      <c r="K34" s="203"/>
      <c r="L34" s="203"/>
    </row>
    <row r="35" spans="1:13" ht="14.25" customHeight="1">
      <c r="B35" s="203"/>
      <c r="D35" s="103"/>
      <c r="E35" s="284"/>
      <c r="F35" s="258"/>
      <c r="G35" s="284"/>
      <c r="H35" s="203"/>
      <c r="I35" s="896"/>
      <c r="J35" s="896"/>
      <c r="K35" s="921"/>
      <c r="L35" s="921"/>
    </row>
    <row r="36" spans="1:13" ht="21" customHeight="1">
      <c r="B36" s="207" t="s">
        <v>640</v>
      </c>
      <c r="D36" s="103"/>
      <c r="E36" s="284"/>
      <c r="F36" s="789">
        <f>入力シート!C15</f>
        <v>0</v>
      </c>
      <c r="G36" s="789"/>
      <c r="H36" s="789"/>
      <c r="I36" s="789"/>
      <c r="J36" s="789"/>
      <c r="L36" s="206" t="s">
        <v>387</v>
      </c>
    </row>
    <row r="37" spans="1:13" ht="14.25" customHeight="1">
      <c r="D37" s="103"/>
      <c r="E37" s="284"/>
      <c r="F37" s="258"/>
      <c r="G37" s="284"/>
      <c r="H37" s="203"/>
      <c r="I37" s="203"/>
      <c r="J37" s="203"/>
      <c r="K37" s="206"/>
      <c r="L37" s="206"/>
    </row>
    <row r="38" spans="1:13" ht="14.25" customHeight="1">
      <c r="D38" s="103"/>
      <c r="E38" s="284"/>
      <c r="F38" s="258"/>
      <c r="G38" s="284"/>
      <c r="H38" s="203"/>
      <c r="I38" s="203"/>
      <c r="J38" s="203"/>
      <c r="K38" s="206"/>
      <c r="L38" s="206"/>
    </row>
    <row r="39" spans="1:13">
      <c r="A39" s="107"/>
      <c r="E39" s="203"/>
      <c r="F39" s="203"/>
      <c r="G39" s="203"/>
      <c r="H39" s="203"/>
      <c r="I39" s="203"/>
      <c r="J39" s="203"/>
      <c r="K39" s="203"/>
      <c r="L39" s="203"/>
    </row>
    <row r="40" spans="1:13">
      <c r="E40" s="203"/>
      <c r="F40" s="203"/>
      <c r="G40" s="203"/>
      <c r="H40" s="203"/>
      <c r="I40" s="203"/>
      <c r="J40" s="203"/>
      <c r="K40" s="900"/>
      <c r="L40" s="900"/>
      <c r="M40" s="108"/>
    </row>
  </sheetData>
  <mergeCells count="10">
    <mergeCell ref="A10:C10"/>
    <mergeCell ref="A17:D17"/>
    <mergeCell ref="K40:L40"/>
    <mergeCell ref="A5:N5"/>
    <mergeCell ref="I35:J35"/>
    <mergeCell ref="K35:L35"/>
    <mergeCell ref="H33:M33"/>
    <mergeCell ref="F36:J36"/>
    <mergeCell ref="K10:M10"/>
    <mergeCell ref="D10:J10"/>
  </mergeCells>
  <phoneticPr fontId="3"/>
  <pageMargins left="0.98425196850393704" right="0.59055118110236227" top="0.98425196850393704" bottom="0.98425196850393704" header="0.51181102362204722" footer="0.51181102362204722"/>
  <pageSetup paperSize="9" orientation="portrait" horizontalDpi="200" verticalDpi="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003"/>
  <sheetViews>
    <sheetView showZeros="0" view="pageBreakPreview" topLeftCell="A46" zoomScaleNormal="100" zoomScaleSheetLayoutView="100" workbookViewId="0">
      <selection activeCell="C22" sqref="C22"/>
    </sheetView>
  </sheetViews>
  <sheetFormatPr defaultColWidth="5.90625" defaultRowHeight="14"/>
  <cols>
    <col min="1" max="13" width="5.90625" style="94" customWidth="1"/>
    <col min="14" max="14" width="6.7265625" style="94" customWidth="1"/>
    <col min="15" max="16384" width="5.90625" style="94"/>
  </cols>
  <sheetData>
    <row r="1" spans="1:14">
      <c r="N1" s="204" t="s">
        <v>642</v>
      </c>
    </row>
    <row r="5" spans="1:14" ht="28">
      <c r="A5" s="955" t="s">
        <v>433</v>
      </c>
      <c r="B5" s="955"/>
      <c r="C5" s="955"/>
      <c r="D5" s="955"/>
      <c r="E5" s="955"/>
      <c r="F5" s="955"/>
      <c r="G5" s="955"/>
      <c r="H5" s="955"/>
      <c r="I5" s="955"/>
      <c r="J5" s="955"/>
      <c r="K5" s="955"/>
      <c r="L5" s="955"/>
      <c r="M5" s="955"/>
      <c r="N5" s="955"/>
    </row>
    <row r="9" spans="1:14" ht="14.25" customHeight="1">
      <c r="G9" s="94" t="s">
        <v>423</v>
      </c>
    </row>
    <row r="10" spans="1:14" ht="14.25" customHeight="1"/>
    <row r="11" spans="1:14" ht="18" customHeight="1">
      <c r="G11" s="94" t="s">
        <v>405</v>
      </c>
      <c r="I11" s="587">
        <f>開票立会人入力シート!K4</f>
        <v>0</v>
      </c>
      <c r="J11" s="554"/>
      <c r="K11" s="554"/>
      <c r="L11" s="554"/>
      <c r="M11" s="554"/>
      <c r="N11" s="554"/>
    </row>
    <row r="12" spans="1:14" ht="18" customHeight="1">
      <c r="I12" s="112"/>
      <c r="J12" s="112"/>
      <c r="K12" s="112"/>
      <c r="L12" s="112"/>
    </row>
    <row r="13" spans="1:14" ht="18" customHeight="1">
      <c r="G13" s="94" t="s">
        <v>365</v>
      </c>
      <c r="I13" s="111">
        <f>開票立会人入力シート!H4</f>
        <v>0</v>
      </c>
      <c r="K13" s="111">
        <f>開票立会人入力シート!J4</f>
        <v>0</v>
      </c>
    </row>
    <row r="14" spans="1:14" ht="18" customHeight="1">
      <c r="I14" s="112"/>
      <c r="J14" s="111"/>
      <c r="K14" s="112"/>
      <c r="L14" s="112"/>
    </row>
    <row r="15" spans="1:14" ht="18" customHeight="1">
      <c r="G15" s="94" t="s">
        <v>406</v>
      </c>
      <c r="I15" s="111">
        <f>開票立会人入力シート!G4</f>
        <v>0</v>
      </c>
      <c r="K15" s="111">
        <f>開票立会人入力シート!I4</f>
        <v>0</v>
      </c>
    </row>
    <row r="16" spans="1:14" ht="14.25" customHeight="1">
      <c r="I16" s="111"/>
      <c r="J16" s="111"/>
      <c r="K16" s="111"/>
    </row>
    <row r="17" spans="1:14" ht="14.25" customHeight="1">
      <c r="H17" s="113" t="s">
        <v>427</v>
      </c>
      <c r="I17" s="964" t="str">
        <f>開票立会人入力シート!R4</f>
        <v>令和02年09月08日</v>
      </c>
      <c r="J17" s="965"/>
      <c r="K17" s="965"/>
      <c r="L17" s="113" t="s">
        <v>426</v>
      </c>
      <c r="M17" s="114"/>
    </row>
    <row r="18" spans="1:14" ht="14.25" customHeight="1"/>
    <row r="19" spans="1:14">
      <c r="A19" s="203"/>
      <c r="B19" s="203"/>
      <c r="C19" s="203"/>
      <c r="D19" s="203"/>
      <c r="E19" s="203"/>
      <c r="F19" s="203"/>
      <c r="G19" s="195"/>
      <c r="H19" s="203"/>
      <c r="I19" s="203"/>
      <c r="J19" s="203"/>
      <c r="K19" s="203"/>
      <c r="L19" s="203"/>
      <c r="M19" s="203"/>
      <c r="N19" s="203"/>
    </row>
    <row r="20" spans="1:14" ht="14.25" customHeight="1"/>
    <row r="21" spans="1:14" ht="14.25" customHeight="1">
      <c r="A21" s="94" t="s">
        <v>424</v>
      </c>
      <c r="C21" s="111" t="str">
        <f>入力シート!C1</f>
        <v>令和8年2月8日執行衆議院小選挙区選出議員選挙</v>
      </c>
    </row>
    <row r="22" spans="1:14" ht="14.25" customHeight="1">
      <c r="C22" s="202" t="str">
        <f>開票立会人入力シート!B4</f>
        <v>青森県第１区</v>
      </c>
    </row>
    <row r="23" spans="1:14" ht="14.25" customHeight="1">
      <c r="C23" s="111"/>
    </row>
    <row r="24" spans="1:14" ht="14.25" customHeight="1">
      <c r="G24" s="112"/>
      <c r="J24" s="112"/>
    </row>
    <row r="25" spans="1:14" ht="21" customHeight="1">
      <c r="A25" s="94" t="s">
        <v>434</v>
      </c>
      <c r="F25" s="111" t="str">
        <f>開票立会人入力シート!D4</f>
        <v>青森市</v>
      </c>
      <c r="G25" s="195"/>
      <c r="H25" s="94" t="s">
        <v>435</v>
      </c>
      <c r="J25" s="195"/>
      <c r="K25" s="203"/>
      <c r="L25" s="203"/>
      <c r="M25" s="203"/>
      <c r="N25" s="203"/>
    </row>
    <row r="26" spans="1:14" ht="14.25" customHeight="1">
      <c r="G26" s="112"/>
      <c r="J26" s="112"/>
    </row>
    <row r="28" spans="1:14">
      <c r="A28" s="94" t="s">
        <v>428</v>
      </c>
    </row>
    <row r="31" spans="1:14">
      <c r="A31" s="960">
        <f>開票立会人入力シート!E4</f>
        <v>46050</v>
      </c>
      <c r="B31" s="915"/>
      <c r="C31" s="915"/>
      <c r="D31" s="915"/>
      <c r="E31"/>
    </row>
    <row r="34" spans="1:14" ht="21" customHeight="1">
      <c r="C34" s="207" t="s">
        <v>571</v>
      </c>
      <c r="I34" s="961">
        <f>入力シート!C9</f>
        <v>0</v>
      </c>
      <c r="J34" s="961"/>
      <c r="K34" s="961"/>
      <c r="L34" s="961"/>
      <c r="M34" s="961"/>
    </row>
    <row r="35" spans="1:14">
      <c r="C35" s="203"/>
      <c r="I35" s="111"/>
    </row>
    <row r="36" spans="1:14">
      <c r="C36" s="203"/>
    </row>
    <row r="37" spans="1:14" ht="21" customHeight="1">
      <c r="C37" s="207" t="s">
        <v>640</v>
      </c>
      <c r="F37" s="104"/>
      <c r="G37" s="103"/>
      <c r="H37" s="789">
        <f>入力シート!C15</f>
        <v>0</v>
      </c>
      <c r="I37" s="789"/>
      <c r="J37" s="789"/>
      <c r="K37" s="789"/>
      <c r="L37" s="789"/>
    </row>
    <row r="38" spans="1:14" ht="14.25" customHeight="1">
      <c r="D38" s="103"/>
      <c r="E38" s="103"/>
      <c r="F38" s="104"/>
      <c r="G38" s="103"/>
      <c r="I38" s="105"/>
      <c r="J38" s="105"/>
      <c r="K38" s="106"/>
      <c r="L38" s="106"/>
    </row>
    <row r="39" spans="1:14" ht="14.25" customHeight="1">
      <c r="D39" s="103"/>
      <c r="E39" s="103"/>
      <c r="F39" s="104"/>
      <c r="G39" s="103"/>
      <c r="I39" s="105"/>
      <c r="J39" s="105"/>
      <c r="K39" s="106"/>
      <c r="L39" s="106"/>
    </row>
    <row r="40" spans="1:14">
      <c r="B40" s="963" t="str">
        <f>開票立会人入力シート!C4</f>
        <v>青森市</v>
      </c>
      <c r="C40" s="963"/>
      <c r="D40" s="120" t="s">
        <v>441</v>
      </c>
      <c r="E40" s="103"/>
      <c r="F40" s="104"/>
      <c r="G40" s="103"/>
      <c r="H40" s="110" t="s">
        <v>387</v>
      </c>
      <c r="J40" s="111"/>
      <c r="L40" s="111"/>
    </row>
    <row r="41" spans="1:14">
      <c r="A41" s="107"/>
    </row>
    <row r="42" spans="1:14">
      <c r="M42" s="108"/>
    </row>
    <row r="46" spans="1:14">
      <c r="A46" s="272" t="s">
        <v>1428</v>
      </c>
      <c r="B46" s="124"/>
      <c r="C46" s="124"/>
      <c r="D46" s="124"/>
      <c r="E46" s="124"/>
      <c r="F46" s="124"/>
      <c r="G46" s="124"/>
      <c r="H46" s="124"/>
      <c r="I46" s="124"/>
      <c r="J46" s="124"/>
      <c r="K46" s="124"/>
      <c r="L46" s="124"/>
      <c r="M46" s="124"/>
      <c r="N46" s="124"/>
    </row>
    <row r="47" spans="1:14">
      <c r="A47" s="272" t="s">
        <v>1429</v>
      </c>
      <c r="B47" s="124"/>
      <c r="C47" s="124"/>
      <c r="D47" s="124"/>
      <c r="E47" s="124"/>
      <c r="F47" s="124"/>
      <c r="G47" s="124"/>
      <c r="H47" s="124"/>
      <c r="I47" s="124"/>
      <c r="J47" s="124"/>
      <c r="K47" s="124"/>
      <c r="L47" s="124"/>
      <c r="M47" s="124"/>
      <c r="N47" s="124"/>
    </row>
    <row r="48" spans="1:14">
      <c r="A48" s="272" t="s">
        <v>1430</v>
      </c>
      <c r="B48" s="124"/>
      <c r="C48" s="124"/>
      <c r="D48" s="124"/>
      <c r="E48" s="124"/>
      <c r="F48" s="124"/>
      <c r="G48" s="124"/>
      <c r="H48" s="124"/>
      <c r="I48" s="124"/>
      <c r="J48" s="124"/>
      <c r="K48" s="124"/>
      <c r="L48" s="124"/>
      <c r="M48" s="124"/>
      <c r="N48" s="124"/>
    </row>
    <row r="49" spans="1:14">
      <c r="A49" s="272" t="s">
        <v>1431</v>
      </c>
      <c r="B49" s="124"/>
      <c r="C49" s="124"/>
      <c r="D49" s="124"/>
      <c r="E49" s="124"/>
      <c r="F49" s="124"/>
      <c r="G49" s="124"/>
      <c r="H49" s="124"/>
      <c r="I49" s="124"/>
      <c r="J49" s="124"/>
      <c r="K49" s="124"/>
      <c r="L49" s="124"/>
      <c r="M49" s="124"/>
      <c r="N49" s="124"/>
    </row>
    <row r="51" spans="1:14">
      <c r="N51" s="204" t="s">
        <v>642</v>
      </c>
    </row>
    <row r="55" spans="1:14" ht="28">
      <c r="A55" s="955" t="s">
        <v>433</v>
      </c>
      <c r="B55" s="955"/>
      <c r="C55" s="955"/>
      <c r="D55" s="955"/>
      <c r="E55" s="955"/>
      <c r="F55" s="955"/>
      <c r="G55" s="955"/>
      <c r="H55" s="955"/>
      <c r="I55" s="955"/>
      <c r="J55" s="955"/>
      <c r="K55" s="955"/>
      <c r="L55" s="955"/>
      <c r="M55" s="955"/>
      <c r="N55" s="955"/>
    </row>
    <row r="59" spans="1:14">
      <c r="G59" s="94" t="s">
        <v>423</v>
      </c>
    </row>
    <row r="61" spans="1:14" ht="18" customHeight="1">
      <c r="G61" s="94" t="s">
        <v>405</v>
      </c>
      <c r="I61" s="587">
        <f>開票立会人入力シート!K5</f>
        <v>0</v>
      </c>
      <c r="J61" s="555"/>
      <c r="K61" s="555"/>
      <c r="L61" s="555"/>
      <c r="M61" s="555"/>
      <c r="N61" s="555"/>
    </row>
    <row r="62" spans="1:14" ht="18" customHeight="1">
      <c r="I62" s="112"/>
      <c r="J62" s="112"/>
      <c r="K62" s="112"/>
      <c r="L62" s="112"/>
    </row>
    <row r="63" spans="1:14" ht="18" customHeight="1">
      <c r="G63" s="94" t="s">
        <v>175</v>
      </c>
      <c r="I63" s="111">
        <f>開票立会人入力シート!H5</f>
        <v>0</v>
      </c>
      <c r="K63" s="111">
        <f>開票立会人入力シート!J5</f>
        <v>0</v>
      </c>
    </row>
    <row r="64" spans="1:14" ht="18" customHeight="1">
      <c r="I64" s="112"/>
      <c r="J64" s="111"/>
      <c r="K64" s="112"/>
      <c r="L64" s="112"/>
    </row>
    <row r="65" spans="1:14" ht="18" customHeight="1">
      <c r="G65" s="94" t="s">
        <v>406</v>
      </c>
      <c r="I65" s="111">
        <f>開票立会人入力シート!G5</f>
        <v>0</v>
      </c>
      <c r="K65" s="111">
        <f>開票立会人入力シート!I5</f>
        <v>0</v>
      </c>
    </row>
    <row r="66" spans="1:14">
      <c r="I66" s="111"/>
      <c r="J66" s="111"/>
      <c r="K66" s="111"/>
    </row>
    <row r="67" spans="1:14">
      <c r="H67" s="113" t="s">
        <v>30</v>
      </c>
      <c r="I67" s="964" t="str">
        <f>開票立会人入力シート!R5</f>
        <v>昭和02年09月08日</v>
      </c>
      <c r="J67" s="965"/>
      <c r="K67" s="965"/>
      <c r="L67" s="113" t="s">
        <v>426</v>
      </c>
      <c r="M67" s="114"/>
    </row>
    <row r="69" spans="1:14">
      <c r="A69" s="203"/>
      <c r="B69" s="203"/>
      <c r="C69" s="203"/>
      <c r="D69" s="203"/>
      <c r="E69" s="203"/>
      <c r="F69" s="203"/>
      <c r="G69" s="195"/>
      <c r="H69" s="203"/>
      <c r="I69" s="203"/>
      <c r="J69" s="203"/>
      <c r="K69" s="203"/>
      <c r="L69" s="203"/>
      <c r="M69" s="203"/>
      <c r="N69" s="203"/>
    </row>
    <row r="71" spans="1:14">
      <c r="A71" s="94" t="s">
        <v>424</v>
      </c>
      <c r="C71" s="111" t="str">
        <f>入力シート!C1</f>
        <v>令和8年2月8日執行衆議院小選挙区選出議員選挙</v>
      </c>
    </row>
    <row r="72" spans="1:14">
      <c r="C72" s="202" t="str">
        <f>開票立会人入力シート!B4</f>
        <v>青森県第１区</v>
      </c>
      <c r="D72" s="215"/>
    </row>
    <row r="73" spans="1:14">
      <c r="C73" s="111"/>
    </row>
    <row r="74" spans="1:14" ht="14.25" customHeight="1">
      <c r="G74" s="112"/>
      <c r="J74" s="112"/>
    </row>
    <row r="75" spans="1:14" ht="21" customHeight="1">
      <c r="A75" s="94" t="s">
        <v>434</v>
      </c>
      <c r="F75" s="111" t="str">
        <f>開票立会人入力シート!D5</f>
        <v>むつ市</v>
      </c>
      <c r="G75" s="112"/>
      <c r="H75" s="94" t="s">
        <v>435</v>
      </c>
      <c r="J75" s="112"/>
    </row>
    <row r="76" spans="1:14" ht="14.25" customHeight="1">
      <c r="G76" s="112"/>
      <c r="J76" s="112"/>
    </row>
    <row r="78" spans="1:14">
      <c r="A78" s="94" t="s">
        <v>428</v>
      </c>
    </row>
    <row r="81" spans="1:14">
      <c r="A81" s="960">
        <f>開票立会人入力シート!E5</f>
        <v>46050</v>
      </c>
      <c r="B81" s="960"/>
      <c r="C81" s="960"/>
      <c r="D81" s="960"/>
      <c r="E81"/>
    </row>
    <row r="84" spans="1:14" ht="21" customHeight="1">
      <c r="C84" s="207" t="s">
        <v>571</v>
      </c>
      <c r="I84" s="961">
        <f>入力シート!C9</f>
        <v>0</v>
      </c>
      <c r="J84" s="961"/>
      <c r="K84" s="961"/>
      <c r="L84" s="961"/>
      <c r="M84" s="961"/>
    </row>
    <row r="85" spans="1:14">
      <c r="C85" s="203"/>
      <c r="I85" s="111"/>
    </row>
    <row r="86" spans="1:14">
      <c r="C86" s="203"/>
    </row>
    <row r="87" spans="1:14" ht="21" customHeight="1">
      <c r="C87" s="207" t="s">
        <v>640</v>
      </c>
      <c r="F87" s="104"/>
      <c r="G87" s="103"/>
      <c r="H87" s="789">
        <f>入力シート!C15</f>
        <v>0</v>
      </c>
      <c r="I87" s="789"/>
      <c r="J87" s="789"/>
      <c r="K87" s="789"/>
      <c r="L87" s="789"/>
    </row>
    <row r="88" spans="1:14" ht="14.25" customHeight="1">
      <c r="D88" s="103"/>
      <c r="E88" s="103"/>
      <c r="F88" s="104"/>
      <c r="G88" s="103"/>
      <c r="I88" s="105"/>
      <c r="J88" s="105"/>
      <c r="K88" s="106"/>
      <c r="L88" s="106"/>
    </row>
    <row r="89" spans="1:14" ht="14.25" customHeight="1">
      <c r="D89" s="103"/>
      <c r="E89" s="103"/>
      <c r="F89" s="104"/>
      <c r="G89" s="103"/>
      <c r="I89" s="105"/>
      <c r="J89" s="105"/>
      <c r="K89" s="106"/>
      <c r="L89" s="106"/>
    </row>
    <row r="90" spans="1:14">
      <c r="B90" s="963" t="str">
        <f>開票立会人入力シート!C5</f>
        <v>むつ市</v>
      </c>
      <c r="C90" s="963"/>
      <c r="D90" s="120" t="s">
        <v>441</v>
      </c>
      <c r="E90" s="103"/>
      <c r="F90" s="104"/>
      <c r="G90" s="103"/>
      <c r="H90" s="110" t="s">
        <v>387</v>
      </c>
      <c r="J90" s="111"/>
      <c r="L90" s="111"/>
    </row>
    <row r="91" spans="1:14">
      <c r="A91" s="107"/>
    </row>
    <row r="92" spans="1:14">
      <c r="M92" s="108"/>
    </row>
    <row r="96" spans="1:14">
      <c r="A96" s="272" t="s">
        <v>1428</v>
      </c>
      <c r="B96" s="124"/>
      <c r="C96" s="124"/>
      <c r="D96" s="124"/>
      <c r="E96" s="124"/>
      <c r="F96" s="124"/>
      <c r="G96" s="124"/>
      <c r="H96" s="124"/>
      <c r="I96" s="124"/>
      <c r="J96" s="124"/>
      <c r="K96" s="124"/>
      <c r="L96" s="124"/>
      <c r="M96" s="124"/>
      <c r="N96" s="124"/>
    </row>
    <row r="97" spans="1:14">
      <c r="A97" s="272" t="s">
        <v>1429</v>
      </c>
      <c r="B97" s="124"/>
      <c r="C97" s="124"/>
      <c r="D97" s="124"/>
      <c r="E97" s="124"/>
      <c r="F97" s="124"/>
      <c r="G97" s="124"/>
      <c r="H97" s="124"/>
      <c r="I97" s="124"/>
      <c r="J97" s="124"/>
      <c r="K97" s="124"/>
      <c r="L97" s="124"/>
      <c r="M97" s="124"/>
      <c r="N97" s="124"/>
    </row>
    <row r="98" spans="1:14">
      <c r="A98" s="272" t="s">
        <v>1430</v>
      </c>
      <c r="B98" s="124"/>
      <c r="C98" s="124"/>
      <c r="D98" s="124"/>
      <c r="E98" s="124"/>
      <c r="F98" s="124"/>
      <c r="G98" s="124"/>
      <c r="H98" s="124"/>
      <c r="I98" s="124"/>
      <c r="J98" s="124"/>
      <c r="K98" s="124"/>
      <c r="L98" s="124"/>
      <c r="M98" s="124"/>
      <c r="N98" s="124"/>
    </row>
    <row r="99" spans="1:14">
      <c r="A99" s="272" t="s">
        <v>1431</v>
      </c>
      <c r="B99" s="124"/>
      <c r="C99" s="124"/>
      <c r="D99" s="124"/>
      <c r="E99" s="124"/>
      <c r="F99" s="124"/>
      <c r="G99" s="124"/>
      <c r="H99" s="124"/>
      <c r="I99" s="124"/>
      <c r="J99" s="124"/>
      <c r="K99" s="124"/>
      <c r="L99" s="124"/>
      <c r="M99" s="124"/>
      <c r="N99" s="124"/>
    </row>
    <row r="101" spans="1:14">
      <c r="N101" s="204" t="s">
        <v>642</v>
      </c>
    </row>
    <row r="105" spans="1:14" ht="28">
      <c r="A105" s="955" t="s">
        <v>433</v>
      </c>
      <c r="B105" s="955"/>
      <c r="C105" s="955"/>
      <c r="D105" s="955"/>
      <c r="E105" s="955"/>
      <c r="F105" s="955"/>
      <c r="G105" s="955"/>
      <c r="H105" s="955"/>
      <c r="I105" s="955"/>
      <c r="J105" s="955"/>
      <c r="K105" s="955"/>
      <c r="L105" s="955"/>
      <c r="M105" s="955"/>
      <c r="N105" s="955"/>
    </row>
    <row r="107" spans="1:14" ht="18" customHeight="1"/>
    <row r="108" spans="1:14" ht="18" customHeight="1"/>
    <row r="109" spans="1:14" ht="18" customHeight="1">
      <c r="G109" s="94" t="s">
        <v>423</v>
      </c>
    </row>
    <row r="110" spans="1:14" ht="18" customHeight="1"/>
    <row r="111" spans="1:14" ht="18" customHeight="1">
      <c r="G111" s="94" t="s">
        <v>405</v>
      </c>
      <c r="I111" s="587">
        <f>開票立会人入力シート!K6</f>
        <v>0</v>
      </c>
      <c r="J111" s="555"/>
      <c r="K111" s="555"/>
      <c r="L111" s="555"/>
      <c r="M111" s="555"/>
      <c r="N111" s="555"/>
    </row>
    <row r="112" spans="1:14" ht="19">
      <c r="I112" s="112"/>
      <c r="J112" s="112"/>
      <c r="K112" s="112"/>
      <c r="L112" s="112"/>
    </row>
    <row r="113" spans="1:14" ht="19">
      <c r="G113" s="94" t="s">
        <v>175</v>
      </c>
      <c r="I113" s="111">
        <f>開票立会人入力シート!H6</f>
        <v>0</v>
      </c>
      <c r="J113" s="112"/>
      <c r="K113" s="111">
        <f>開票立会人入力シート!J6</f>
        <v>0</v>
      </c>
    </row>
    <row r="114" spans="1:14" ht="19">
      <c r="I114" s="111"/>
      <c r="J114" s="112"/>
      <c r="K114" s="112"/>
    </row>
    <row r="115" spans="1:14">
      <c r="G115" s="94" t="s">
        <v>406</v>
      </c>
      <c r="I115" s="111">
        <f>開票立会人入力シート!G6</f>
        <v>0</v>
      </c>
      <c r="J115" s="111"/>
      <c r="K115" s="111">
        <f>開票立会人入力シート!I6</f>
        <v>0</v>
      </c>
    </row>
    <row r="116" spans="1:14">
      <c r="I116" s="111"/>
      <c r="J116" s="111"/>
      <c r="K116" s="111"/>
    </row>
    <row r="117" spans="1:14">
      <c r="H117" s="113" t="s">
        <v>30</v>
      </c>
      <c r="I117" s="964" t="str">
        <f>開票立会人入力シート!R6</f>
        <v>平成02年09月08日</v>
      </c>
      <c r="J117" s="965"/>
      <c r="K117" s="965"/>
      <c r="L117" s="113" t="s">
        <v>426</v>
      </c>
      <c r="M117" s="114"/>
    </row>
    <row r="119" spans="1:14">
      <c r="A119" s="203"/>
      <c r="B119" s="203"/>
      <c r="C119" s="203"/>
      <c r="D119" s="203"/>
      <c r="E119" s="203"/>
      <c r="F119" s="203"/>
      <c r="G119" s="195"/>
      <c r="H119" s="203"/>
      <c r="I119" s="203"/>
      <c r="J119" s="203"/>
      <c r="K119" s="203"/>
      <c r="L119" s="203"/>
      <c r="M119" s="203"/>
      <c r="N119" s="203"/>
    </row>
    <row r="121" spans="1:14" ht="21" customHeight="1">
      <c r="A121" s="94" t="s">
        <v>424</v>
      </c>
      <c r="C121" s="111" t="str">
        <f>入力シート!C1</f>
        <v>令和8年2月8日執行衆議院小選挙区選出議員選挙</v>
      </c>
    </row>
    <row r="122" spans="1:14">
      <c r="C122" s="202" t="str">
        <f>開票立会人入力シート!B4</f>
        <v>青森県第１区</v>
      </c>
      <c r="D122" s="215"/>
    </row>
    <row r="123" spans="1:14">
      <c r="C123" s="111"/>
    </row>
    <row r="124" spans="1:14">
      <c r="A124" s="203"/>
      <c r="B124" s="203"/>
      <c r="C124" s="203"/>
      <c r="D124" s="203"/>
      <c r="E124" s="203"/>
      <c r="F124" s="203"/>
      <c r="G124" s="195"/>
      <c r="H124" s="203"/>
      <c r="I124" s="203"/>
      <c r="J124" s="195"/>
      <c r="K124" s="203"/>
      <c r="L124" s="203"/>
      <c r="M124" s="203"/>
      <c r="N124" s="203"/>
    </row>
    <row r="125" spans="1:14" ht="19">
      <c r="A125" s="94" t="s">
        <v>434</v>
      </c>
      <c r="F125" s="111" t="str">
        <f>開票立会人入力シート!D6</f>
        <v>平内町</v>
      </c>
      <c r="G125" s="112"/>
      <c r="H125" s="94" t="s">
        <v>435</v>
      </c>
      <c r="J125" s="112"/>
    </row>
    <row r="126" spans="1:14">
      <c r="A126" s="203"/>
      <c r="B126" s="203"/>
      <c r="C126" s="203"/>
      <c r="D126" s="203"/>
      <c r="E126" s="203"/>
      <c r="F126" s="203"/>
      <c r="G126" s="195"/>
      <c r="H126" s="203"/>
      <c r="I126" s="203"/>
      <c r="J126" s="195"/>
      <c r="K126" s="203"/>
      <c r="L126" s="203"/>
      <c r="M126" s="203"/>
      <c r="N126" s="203"/>
    </row>
    <row r="128" spans="1:14">
      <c r="A128" s="94" t="s">
        <v>428</v>
      </c>
    </row>
    <row r="131" spans="1:14">
      <c r="A131" s="960">
        <f>開票立会人入力シート!E6</f>
        <v>46050</v>
      </c>
      <c r="B131" s="960"/>
      <c r="C131" s="960"/>
      <c r="D131" s="960"/>
      <c r="E131"/>
    </row>
    <row r="134" spans="1:14">
      <c r="C134" s="207" t="s">
        <v>571</v>
      </c>
      <c r="I134" s="961">
        <f>入力シート!C9</f>
        <v>0</v>
      </c>
      <c r="J134" s="961"/>
      <c r="K134" s="961"/>
      <c r="L134" s="961"/>
      <c r="M134" s="961"/>
    </row>
    <row r="135" spans="1:14">
      <c r="C135" s="203"/>
      <c r="I135" s="111"/>
    </row>
    <row r="136" spans="1:14">
      <c r="C136" s="203"/>
    </row>
    <row r="137" spans="1:14">
      <c r="C137" s="207" t="s">
        <v>640</v>
      </c>
      <c r="F137" s="104"/>
      <c r="G137" s="103"/>
      <c r="H137" s="789">
        <f>入力シート!C15</f>
        <v>0</v>
      </c>
      <c r="I137" s="789"/>
      <c r="J137" s="789"/>
      <c r="K137" s="789"/>
      <c r="L137" s="789"/>
    </row>
    <row r="138" spans="1:14">
      <c r="A138" s="203"/>
      <c r="B138" s="203"/>
      <c r="C138" s="203"/>
      <c r="D138" s="284"/>
      <c r="E138" s="284"/>
      <c r="F138" s="258"/>
      <c r="G138" s="284"/>
      <c r="H138" s="203"/>
      <c r="I138" s="203"/>
      <c r="J138" s="203"/>
      <c r="K138" s="206"/>
      <c r="L138" s="206"/>
      <c r="M138" s="203"/>
      <c r="N138" s="203"/>
    </row>
    <row r="139" spans="1:14">
      <c r="A139" s="203"/>
      <c r="B139" s="203"/>
      <c r="C139" s="203"/>
      <c r="D139" s="284"/>
      <c r="E139" s="284"/>
      <c r="F139" s="258"/>
      <c r="G139" s="284"/>
      <c r="H139" s="203"/>
      <c r="I139" s="203"/>
      <c r="J139" s="203"/>
      <c r="K139" s="206"/>
      <c r="L139" s="206"/>
      <c r="M139" s="203"/>
      <c r="N139" s="203"/>
    </row>
    <row r="140" spans="1:14">
      <c r="B140" s="963" t="str">
        <f>開票立会人入力シート!C6</f>
        <v>平内町</v>
      </c>
      <c r="C140" s="963"/>
      <c r="D140" s="120" t="s">
        <v>441</v>
      </c>
      <c r="E140" s="103"/>
      <c r="F140" s="104"/>
      <c r="G140" s="103"/>
      <c r="H140" s="110" t="s">
        <v>387</v>
      </c>
      <c r="J140" s="111"/>
      <c r="L140" s="111"/>
    </row>
    <row r="141" spans="1:14">
      <c r="A141" s="107"/>
    </row>
    <row r="142" spans="1:14">
      <c r="A142" s="107"/>
    </row>
    <row r="143" spans="1:14">
      <c r="A143" s="107"/>
    </row>
    <row r="144" spans="1:14">
      <c r="A144" s="107"/>
    </row>
    <row r="145" spans="1:14">
      <c r="A145" s="107"/>
    </row>
    <row r="146" spans="1:14">
      <c r="A146" s="272" t="s">
        <v>1428</v>
      </c>
      <c r="B146" s="124"/>
      <c r="C146" s="124"/>
      <c r="D146" s="124"/>
      <c r="E146" s="124"/>
      <c r="F146" s="124"/>
      <c r="G146" s="124"/>
      <c r="H146" s="124"/>
      <c r="I146" s="124"/>
      <c r="J146" s="124"/>
      <c r="K146" s="124"/>
      <c r="L146" s="124"/>
      <c r="M146" s="124"/>
      <c r="N146" s="124"/>
    </row>
    <row r="147" spans="1:14">
      <c r="A147" s="272" t="s">
        <v>1429</v>
      </c>
      <c r="B147" s="124"/>
      <c r="C147" s="124"/>
      <c r="D147" s="124"/>
      <c r="E147" s="124"/>
      <c r="F147" s="124"/>
      <c r="G147" s="124"/>
      <c r="H147" s="124"/>
      <c r="I147" s="124"/>
      <c r="J147" s="124"/>
      <c r="K147" s="124"/>
      <c r="L147" s="124"/>
      <c r="M147" s="124"/>
      <c r="N147" s="124"/>
    </row>
    <row r="148" spans="1:14">
      <c r="A148" s="272" t="s">
        <v>1430</v>
      </c>
      <c r="B148" s="124"/>
      <c r="C148" s="124"/>
      <c r="D148" s="124"/>
      <c r="E148" s="124"/>
      <c r="F148" s="124"/>
      <c r="G148" s="124"/>
      <c r="H148" s="124"/>
      <c r="I148" s="124"/>
      <c r="J148" s="124"/>
      <c r="K148" s="124"/>
      <c r="L148" s="124"/>
      <c r="M148" s="124"/>
      <c r="N148" s="124"/>
    </row>
    <row r="149" spans="1:14">
      <c r="A149" s="272" t="s">
        <v>1431</v>
      </c>
      <c r="B149" s="124"/>
      <c r="C149" s="124"/>
      <c r="D149" s="124"/>
      <c r="E149" s="124"/>
      <c r="F149" s="124"/>
      <c r="G149" s="124"/>
      <c r="H149" s="124"/>
      <c r="I149" s="124"/>
      <c r="J149" s="124"/>
      <c r="K149" s="124"/>
      <c r="L149" s="124"/>
      <c r="M149" s="124"/>
      <c r="N149" s="124"/>
    </row>
    <row r="151" spans="1:14">
      <c r="N151" s="204" t="s">
        <v>642</v>
      </c>
    </row>
    <row r="155" spans="1:14" ht="28">
      <c r="A155" s="955" t="s">
        <v>433</v>
      </c>
      <c r="B155" s="955"/>
      <c r="C155" s="955"/>
      <c r="D155" s="955"/>
      <c r="E155" s="955"/>
      <c r="F155" s="955"/>
      <c r="G155" s="955"/>
      <c r="H155" s="955"/>
      <c r="I155" s="955"/>
      <c r="J155" s="955"/>
      <c r="K155" s="955"/>
      <c r="L155" s="955"/>
      <c r="M155" s="955"/>
      <c r="N155" s="955"/>
    </row>
    <row r="157" spans="1:14" ht="18" customHeight="1"/>
    <row r="158" spans="1:14" ht="18" customHeight="1"/>
    <row r="159" spans="1:14" ht="18" customHeight="1">
      <c r="G159" s="94" t="s">
        <v>423</v>
      </c>
    </row>
    <row r="160" spans="1:14" ht="18" customHeight="1"/>
    <row r="161" spans="1:14" ht="18" customHeight="1">
      <c r="G161" s="94" t="s">
        <v>405</v>
      </c>
      <c r="I161" s="587">
        <f>開票立会人入力シート!K7</f>
        <v>0</v>
      </c>
      <c r="J161" s="555"/>
      <c r="K161" s="555"/>
      <c r="L161" s="555"/>
      <c r="M161" s="555"/>
      <c r="N161" s="555"/>
    </row>
    <row r="162" spans="1:14" ht="19">
      <c r="I162" s="112"/>
      <c r="J162" s="112"/>
      <c r="K162" s="112"/>
      <c r="L162" s="112"/>
    </row>
    <row r="163" spans="1:14" ht="19">
      <c r="G163" s="94" t="s">
        <v>175</v>
      </c>
      <c r="I163" s="111">
        <f>開票立会人入力シート!H7</f>
        <v>0</v>
      </c>
      <c r="J163" s="112"/>
      <c r="K163" s="111">
        <f>開票立会人入力シート!J7</f>
        <v>0</v>
      </c>
    </row>
    <row r="164" spans="1:14" ht="19">
      <c r="I164" s="111"/>
      <c r="J164" s="112"/>
      <c r="K164" s="112"/>
    </row>
    <row r="165" spans="1:14" s="203" customFormat="1">
      <c r="A165" s="94"/>
      <c r="B165" s="94"/>
      <c r="C165" s="94"/>
      <c r="D165" s="94"/>
      <c r="E165" s="94"/>
      <c r="F165" s="94"/>
      <c r="G165" s="94" t="s">
        <v>406</v>
      </c>
      <c r="H165" s="94"/>
      <c r="I165" s="111">
        <f>開票立会人入力シート!G7</f>
        <v>0</v>
      </c>
      <c r="J165" s="111"/>
      <c r="K165" s="111">
        <f>開票立会人入力シート!I7</f>
        <v>0</v>
      </c>
      <c r="L165" s="94"/>
      <c r="M165" s="94"/>
      <c r="N165" s="94"/>
    </row>
    <row r="166" spans="1:14">
      <c r="I166" s="111"/>
      <c r="J166" s="111"/>
      <c r="K166" s="111"/>
    </row>
    <row r="167" spans="1:14">
      <c r="H167" s="113" t="s">
        <v>30</v>
      </c>
      <c r="I167" s="964" t="str">
        <f>開票立会人入力シート!R7</f>
        <v>平成02年09月08日</v>
      </c>
      <c r="J167" s="965"/>
      <c r="K167" s="965"/>
      <c r="L167" s="113" t="s">
        <v>426</v>
      </c>
      <c r="M167" s="114"/>
    </row>
    <row r="169" spans="1:14">
      <c r="A169" s="203"/>
      <c r="B169" s="203"/>
      <c r="C169" s="203"/>
      <c r="D169" s="203"/>
      <c r="E169" s="203"/>
      <c r="F169" s="203"/>
      <c r="G169" s="195"/>
      <c r="H169" s="203"/>
      <c r="I169" s="203"/>
      <c r="J169" s="203"/>
      <c r="K169" s="203"/>
      <c r="L169" s="203"/>
      <c r="M169" s="203"/>
      <c r="N169" s="203"/>
    </row>
    <row r="171" spans="1:14" ht="21" customHeight="1">
      <c r="A171" s="94" t="s">
        <v>424</v>
      </c>
      <c r="C171" s="111" t="str">
        <f>入力シート!C1</f>
        <v>令和8年2月8日執行衆議院小選挙区選出議員選挙</v>
      </c>
    </row>
    <row r="172" spans="1:14">
      <c r="C172" s="202" t="str">
        <f>開票立会人入力シート!B4</f>
        <v>青森県第１区</v>
      </c>
      <c r="D172" s="215"/>
    </row>
    <row r="173" spans="1:14">
      <c r="C173" s="111"/>
    </row>
    <row r="174" spans="1:14">
      <c r="A174" s="203"/>
      <c r="B174" s="203"/>
      <c r="C174" s="203"/>
      <c r="D174" s="203"/>
      <c r="E174" s="203"/>
      <c r="F174" s="203"/>
      <c r="G174" s="195"/>
      <c r="H174" s="203"/>
      <c r="I174" s="203"/>
      <c r="J174" s="195"/>
      <c r="K174" s="203"/>
      <c r="L174" s="203"/>
      <c r="M174" s="203"/>
      <c r="N174" s="203"/>
    </row>
    <row r="175" spans="1:14" ht="19">
      <c r="A175" s="94" t="s">
        <v>434</v>
      </c>
      <c r="F175" s="111" t="str">
        <f>開票立会人入力シート!D7</f>
        <v>今別町</v>
      </c>
      <c r="G175" s="112"/>
      <c r="H175" s="94" t="s">
        <v>435</v>
      </c>
      <c r="J175" s="112"/>
    </row>
    <row r="176" spans="1:14">
      <c r="A176" s="203"/>
      <c r="B176" s="203"/>
      <c r="C176" s="203"/>
      <c r="D176" s="203"/>
      <c r="E176" s="203"/>
      <c r="F176" s="203"/>
      <c r="G176" s="195"/>
      <c r="H176" s="203"/>
      <c r="I176" s="203"/>
      <c r="J176" s="195"/>
      <c r="K176" s="203"/>
      <c r="L176" s="203"/>
      <c r="M176" s="203"/>
      <c r="N176" s="203"/>
    </row>
    <row r="178" spans="1:14">
      <c r="A178" s="94" t="s">
        <v>428</v>
      </c>
    </row>
    <row r="181" spans="1:14">
      <c r="A181" s="960">
        <f>開票立会人入力シート!E7</f>
        <v>46050</v>
      </c>
      <c r="B181" s="960"/>
      <c r="C181" s="960"/>
      <c r="D181" s="960"/>
      <c r="E181"/>
    </row>
    <row r="184" spans="1:14">
      <c r="C184" s="207" t="s">
        <v>571</v>
      </c>
      <c r="I184" s="961">
        <f>入力シート!C9</f>
        <v>0</v>
      </c>
      <c r="J184" s="961"/>
      <c r="K184" s="961"/>
      <c r="L184" s="961"/>
      <c r="M184" s="961"/>
    </row>
    <row r="185" spans="1:14">
      <c r="C185" s="203"/>
      <c r="I185" s="111"/>
    </row>
    <row r="186" spans="1:14">
      <c r="C186" s="203"/>
    </row>
    <row r="187" spans="1:14">
      <c r="C187" s="207" t="s">
        <v>640</v>
      </c>
      <c r="F187" s="104"/>
      <c r="G187" s="103"/>
      <c r="H187" s="789">
        <f>入力シート!C15</f>
        <v>0</v>
      </c>
      <c r="I187" s="789"/>
      <c r="J187" s="789"/>
      <c r="K187" s="789"/>
      <c r="L187" s="789"/>
    </row>
    <row r="188" spans="1:14">
      <c r="A188" s="203"/>
      <c r="B188" s="203"/>
      <c r="C188" s="203"/>
      <c r="D188" s="284"/>
      <c r="E188" s="284"/>
      <c r="F188" s="258"/>
      <c r="G188" s="284"/>
      <c r="H188" s="203"/>
      <c r="I188" s="203"/>
      <c r="J188" s="203"/>
      <c r="K188" s="206"/>
      <c r="L188" s="206"/>
      <c r="M188" s="203"/>
      <c r="N188" s="203"/>
    </row>
    <row r="189" spans="1:14">
      <c r="A189" s="203"/>
      <c r="B189" s="203"/>
      <c r="C189" s="203"/>
      <c r="D189" s="284"/>
      <c r="E189" s="284"/>
      <c r="F189" s="258"/>
      <c r="G189" s="284"/>
      <c r="H189" s="203"/>
      <c r="I189" s="203"/>
      <c r="J189" s="203"/>
      <c r="K189" s="206"/>
      <c r="L189" s="206"/>
      <c r="M189" s="203"/>
      <c r="N189" s="203"/>
    </row>
    <row r="190" spans="1:14">
      <c r="B190" s="963" t="str">
        <f>開票立会人入力シート!C7</f>
        <v>今別町</v>
      </c>
      <c r="C190" s="963"/>
      <c r="D190" s="120" t="s">
        <v>441</v>
      </c>
      <c r="E190" s="103"/>
      <c r="F190" s="104"/>
      <c r="G190" s="103"/>
      <c r="H190" s="110" t="s">
        <v>387</v>
      </c>
      <c r="J190" s="111"/>
      <c r="L190" s="111"/>
    </row>
    <row r="191" spans="1:14">
      <c r="A191" s="107"/>
    </row>
    <row r="192" spans="1:14">
      <c r="A192" s="107"/>
    </row>
    <row r="193" spans="1:14">
      <c r="A193" s="107"/>
    </row>
    <row r="194" spans="1:14">
      <c r="M194" s="108"/>
    </row>
    <row r="196" spans="1:14">
      <c r="A196" s="272" t="s">
        <v>1428</v>
      </c>
      <c r="B196" s="124"/>
      <c r="C196" s="124"/>
      <c r="D196" s="124"/>
      <c r="E196" s="124"/>
      <c r="F196" s="124"/>
      <c r="G196" s="124"/>
      <c r="H196" s="124"/>
      <c r="I196" s="124"/>
      <c r="J196" s="124"/>
      <c r="K196" s="124"/>
      <c r="L196" s="124"/>
      <c r="M196" s="124"/>
      <c r="N196" s="124"/>
    </row>
    <row r="197" spans="1:14">
      <c r="A197" s="272" t="s">
        <v>1429</v>
      </c>
      <c r="B197" s="124"/>
      <c r="C197" s="124"/>
      <c r="D197" s="124"/>
      <c r="E197" s="124"/>
      <c r="F197" s="124"/>
      <c r="G197" s="124"/>
      <c r="H197" s="124"/>
      <c r="I197" s="124"/>
      <c r="J197" s="124"/>
      <c r="K197" s="124"/>
      <c r="L197" s="124"/>
      <c r="M197" s="124"/>
      <c r="N197" s="124"/>
    </row>
    <row r="198" spans="1:14">
      <c r="A198" s="272" t="s">
        <v>1430</v>
      </c>
      <c r="B198" s="124"/>
      <c r="C198" s="124"/>
      <c r="D198" s="124"/>
      <c r="E198" s="124"/>
      <c r="F198" s="124"/>
      <c r="G198" s="124"/>
      <c r="H198" s="124"/>
      <c r="I198" s="124"/>
      <c r="J198" s="124"/>
      <c r="K198" s="124"/>
      <c r="L198" s="124"/>
      <c r="M198" s="124"/>
      <c r="N198" s="124"/>
    </row>
    <row r="199" spans="1:14">
      <c r="A199" s="272" t="s">
        <v>1431</v>
      </c>
      <c r="B199" s="124"/>
      <c r="C199" s="124"/>
      <c r="D199" s="124"/>
      <c r="E199" s="124"/>
      <c r="F199" s="124"/>
      <c r="G199" s="124"/>
      <c r="H199" s="124"/>
      <c r="I199" s="124"/>
      <c r="J199" s="124"/>
      <c r="K199" s="124"/>
      <c r="L199" s="124"/>
      <c r="M199" s="124"/>
      <c r="N199" s="124"/>
    </row>
    <row r="201" spans="1:14">
      <c r="N201" s="204" t="s">
        <v>642</v>
      </c>
    </row>
    <row r="205" spans="1:14" ht="28">
      <c r="A205" s="955" t="s">
        <v>433</v>
      </c>
      <c r="B205" s="955"/>
      <c r="C205" s="955"/>
      <c r="D205" s="955"/>
      <c r="E205" s="955"/>
      <c r="F205" s="955"/>
      <c r="G205" s="955"/>
      <c r="H205" s="955"/>
      <c r="I205" s="955"/>
      <c r="J205" s="955"/>
      <c r="K205" s="955"/>
      <c r="L205" s="955"/>
      <c r="M205" s="955"/>
      <c r="N205" s="955"/>
    </row>
    <row r="207" spans="1:14" ht="18" customHeight="1"/>
    <row r="208" spans="1:14" ht="18" customHeight="1"/>
    <row r="209" spans="1:14" ht="18" customHeight="1">
      <c r="G209" s="94" t="s">
        <v>423</v>
      </c>
    </row>
    <row r="210" spans="1:14" ht="18" customHeight="1"/>
    <row r="211" spans="1:14" ht="18" customHeight="1">
      <c r="G211" s="94" t="s">
        <v>405</v>
      </c>
      <c r="I211" s="587">
        <f>開票立会人入力シート!K8</f>
        <v>0</v>
      </c>
      <c r="J211" s="556"/>
      <c r="K211" s="556"/>
      <c r="L211" s="556"/>
      <c r="M211" s="556"/>
      <c r="N211" s="556"/>
    </row>
    <row r="212" spans="1:14" ht="19">
      <c r="I212" s="112"/>
      <c r="J212" s="112"/>
      <c r="K212" s="112"/>
      <c r="L212" s="112"/>
    </row>
    <row r="213" spans="1:14" ht="19">
      <c r="G213" s="94" t="s">
        <v>175</v>
      </c>
      <c r="I213" s="111">
        <f>開票立会人入力シート!H8</f>
        <v>0</v>
      </c>
      <c r="J213" s="112"/>
      <c r="K213" s="111">
        <f>開票立会人入力シート!J8</f>
        <v>0</v>
      </c>
    </row>
    <row r="214" spans="1:14" ht="19">
      <c r="I214" s="111"/>
      <c r="J214" s="112"/>
      <c r="K214" s="112"/>
    </row>
    <row r="215" spans="1:14">
      <c r="G215" s="94" t="s">
        <v>406</v>
      </c>
      <c r="I215" s="111">
        <f>開票立会人入力シート!G8</f>
        <v>0</v>
      </c>
      <c r="J215" s="111"/>
      <c r="K215" s="111">
        <f>開票立会人入力シート!I8</f>
        <v>0</v>
      </c>
    </row>
    <row r="216" spans="1:14">
      <c r="I216" s="111"/>
      <c r="J216" s="111"/>
      <c r="K216" s="111"/>
    </row>
    <row r="217" spans="1:14">
      <c r="H217" s="113" t="s">
        <v>30</v>
      </c>
      <c r="I217" s="964" t="str">
        <f>開票立会人入力シート!R8</f>
        <v>平成02年09月08日</v>
      </c>
      <c r="J217" s="965"/>
      <c r="K217" s="965"/>
      <c r="L217" s="113" t="s">
        <v>426</v>
      </c>
      <c r="M217" s="114"/>
    </row>
    <row r="219" spans="1:14">
      <c r="A219" s="203"/>
      <c r="B219" s="203"/>
      <c r="C219" s="203"/>
      <c r="D219" s="203"/>
      <c r="E219" s="203"/>
      <c r="F219" s="203"/>
      <c r="G219" s="195"/>
      <c r="H219" s="203"/>
      <c r="I219" s="203"/>
      <c r="J219" s="203"/>
      <c r="K219" s="203"/>
      <c r="L219" s="203"/>
      <c r="M219" s="203"/>
      <c r="N219" s="203"/>
    </row>
    <row r="221" spans="1:14" ht="21" customHeight="1">
      <c r="A221" s="94" t="s">
        <v>424</v>
      </c>
      <c r="C221" s="111" t="str">
        <f>入力シート!C1</f>
        <v>令和8年2月8日執行衆議院小選挙区選出議員選挙</v>
      </c>
    </row>
    <row r="222" spans="1:14">
      <c r="C222" s="202" t="str">
        <f>開票立会人入力シート!B4</f>
        <v>青森県第１区</v>
      </c>
      <c r="D222" s="215"/>
    </row>
    <row r="223" spans="1:14">
      <c r="C223" s="111"/>
    </row>
    <row r="224" spans="1:14">
      <c r="A224" s="203"/>
      <c r="B224" s="203"/>
      <c r="C224" s="203"/>
      <c r="D224" s="203"/>
      <c r="E224" s="203"/>
      <c r="F224" s="203"/>
      <c r="G224" s="195"/>
      <c r="H224" s="203"/>
      <c r="I224" s="203"/>
      <c r="J224" s="195"/>
      <c r="K224" s="203"/>
      <c r="L224" s="203"/>
      <c r="M224" s="203"/>
      <c r="N224" s="203"/>
    </row>
    <row r="225" spans="1:14" ht="19">
      <c r="A225" s="94" t="s">
        <v>434</v>
      </c>
      <c r="F225" s="111" t="str">
        <f>開票立会人入力シート!D8</f>
        <v>蓬田村</v>
      </c>
      <c r="G225" s="112"/>
      <c r="H225" s="94" t="s">
        <v>435</v>
      </c>
      <c r="J225" s="112"/>
    </row>
    <row r="226" spans="1:14">
      <c r="A226" s="203"/>
      <c r="B226" s="203"/>
      <c r="C226" s="203"/>
      <c r="D226" s="203"/>
      <c r="E226" s="203"/>
      <c r="F226" s="203"/>
      <c r="G226" s="195"/>
      <c r="H226" s="203"/>
      <c r="I226" s="203"/>
      <c r="J226" s="195"/>
      <c r="K226" s="203"/>
      <c r="L226" s="203"/>
      <c r="M226" s="203"/>
      <c r="N226" s="203"/>
    </row>
    <row r="228" spans="1:14">
      <c r="A228" s="94" t="s">
        <v>428</v>
      </c>
    </row>
    <row r="231" spans="1:14">
      <c r="A231" s="960">
        <f>開票立会人入力シート!$E$8</f>
        <v>46050</v>
      </c>
      <c r="B231" s="960"/>
      <c r="C231" s="960"/>
      <c r="D231" s="960"/>
      <c r="E231"/>
    </row>
    <row r="234" spans="1:14">
      <c r="C234" s="207" t="s">
        <v>571</v>
      </c>
      <c r="I234" s="961">
        <f>入力シート!C9</f>
        <v>0</v>
      </c>
      <c r="J234" s="961"/>
      <c r="K234" s="961"/>
      <c r="L234" s="961"/>
      <c r="M234" s="961"/>
    </row>
    <row r="235" spans="1:14">
      <c r="C235" s="203"/>
      <c r="I235" s="111"/>
    </row>
    <row r="236" spans="1:14">
      <c r="C236" s="203"/>
    </row>
    <row r="237" spans="1:14">
      <c r="C237" s="207" t="s">
        <v>640</v>
      </c>
      <c r="F237" s="104"/>
      <c r="G237" s="103"/>
      <c r="H237" s="789">
        <f>入力シート!C15</f>
        <v>0</v>
      </c>
      <c r="I237" s="789"/>
      <c r="J237" s="789"/>
      <c r="K237" s="789"/>
      <c r="L237" s="789"/>
    </row>
    <row r="238" spans="1:14">
      <c r="A238" s="203"/>
      <c r="B238" s="203"/>
      <c r="C238" s="203"/>
      <c r="D238" s="284"/>
      <c r="E238" s="284"/>
      <c r="F238" s="258"/>
      <c r="G238" s="284"/>
      <c r="H238" s="203"/>
      <c r="I238" s="203"/>
      <c r="J238" s="203"/>
      <c r="K238" s="206"/>
      <c r="L238" s="206"/>
      <c r="M238" s="203"/>
      <c r="N238" s="203"/>
    </row>
    <row r="239" spans="1:14">
      <c r="A239" s="203"/>
      <c r="B239" s="203"/>
      <c r="C239" s="203"/>
      <c r="D239" s="284"/>
      <c r="E239" s="284"/>
      <c r="F239" s="258"/>
      <c r="G239" s="284"/>
      <c r="H239" s="203"/>
      <c r="I239" s="203"/>
      <c r="J239" s="203"/>
      <c r="K239" s="206"/>
      <c r="L239" s="206"/>
      <c r="M239" s="203"/>
      <c r="N239" s="203"/>
    </row>
    <row r="240" spans="1:14">
      <c r="B240" s="963" t="str">
        <f>開票立会人入力シート!C8</f>
        <v>蓬田村</v>
      </c>
      <c r="C240" s="963"/>
      <c r="D240" s="120" t="s">
        <v>441</v>
      </c>
      <c r="E240" s="103"/>
      <c r="F240" s="104"/>
      <c r="G240" s="103"/>
      <c r="H240" s="110" t="s">
        <v>387</v>
      </c>
      <c r="J240" s="111"/>
      <c r="L240" s="111"/>
    </row>
    <row r="241" spans="1:14">
      <c r="A241" s="107"/>
    </row>
    <row r="242" spans="1:14">
      <c r="M242" s="108"/>
    </row>
    <row r="246" spans="1:14">
      <c r="A246" s="272" t="s">
        <v>1428</v>
      </c>
      <c r="B246" s="124"/>
      <c r="C246" s="124"/>
      <c r="D246" s="124"/>
      <c r="E246" s="124"/>
      <c r="F246" s="124"/>
      <c r="G246" s="124"/>
      <c r="H246" s="124"/>
      <c r="I246" s="124"/>
      <c r="J246" s="124"/>
      <c r="K246" s="124"/>
      <c r="L246" s="124"/>
      <c r="M246" s="124"/>
      <c r="N246" s="124"/>
    </row>
    <row r="247" spans="1:14">
      <c r="A247" s="272" t="s">
        <v>1429</v>
      </c>
      <c r="B247" s="124"/>
      <c r="C247" s="124"/>
      <c r="D247" s="124"/>
      <c r="E247" s="124"/>
      <c r="F247" s="124"/>
      <c r="G247" s="124"/>
      <c r="H247" s="124"/>
      <c r="I247" s="124"/>
      <c r="J247" s="124"/>
      <c r="K247" s="124"/>
      <c r="L247" s="124"/>
      <c r="M247" s="124"/>
      <c r="N247" s="124"/>
    </row>
    <row r="248" spans="1:14">
      <c r="A248" s="272" t="s">
        <v>1430</v>
      </c>
      <c r="B248" s="124"/>
      <c r="C248" s="124"/>
      <c r="D248" s="124"/>
      <c r="E248" s="124"/>
      <c r="F248" s="124"/>
      <c r="G248" s="124"/>
      <c r="H248" s="124"/>
      <c r="I248" s="124"/>
      <c r="J248" s="124"/>
      <c r="K248" s="124"/>
      <c r="L248" s="124"/>
      <c r="M248" s="124"/>
      <c r="N248" s="124"/>
    </row>
    <row r="249" spans="1:14">
      <c r="A249" s="272" t="s">
        <v>1431</v>
      </c>
      <c r="B249" s="124"/>
      <c r="C249" s="124"/>
      <c r="D249" s="124"/>
      <c r="E249" s="124"/>
      <c r="F249" s="124"/>
      <c r="G249" s="124"/>
      <c r="H249" s="124"/>
      <c r="I249" s="124"/>
      <c r="J249" s="124"/>
      <c r="K249" s="124"/>
      <c r="L249" s="124"/>
      <c r="M249" s="124"/>
      <c r="N249" s="124"/>
    </row>
    <row r="250" spans="1:14">
      <c r="A250" s="588"/>
    </row>
    <row r="251" spans="1:14">
      <c r="N251" s="204" t="s">
        <v>642</v>
      </c>
    </row>
    <row r="255" spans="1:14" ht="28">
      <c r="A255" s="955" t="s">
        <v>433</v>
      </c>
      <c r="B255" s="955"/>
      <c r="C255" s="955"/>
      <c r="D255" s="955"/>
      <c r="E255" s="955"/>
      <c r="F255" s="955"/>
      <c r="G255" s="955"/>
      <c r="H255" s="955"/>
      <c r="I255" s="955"/>
      <c r="J255" s="955"/>
      <c r="K255" s="955"/>
      <c r="L255" s="955"/>
      <c r="M255" s="955"/>
      <c r="N255" s="955"/>
    </row>
    <row r="257" spans="1:14" ht="18" customHeight="1"/>
    <row r="258" spans="1:14" ht="18" customHeight="1"/>
    <row r="259" spans="1:14" ht="18" customHeight="1">
      <c r="G259" s="94" t="s">
        <v>423</v>
      </c>
    </row>
    <row r="260" spans="1:14" ht="18" customHeight="1"/>
    <row r="261" spans="1:14" ht="18" customHeight="1">
      <c r="G261" s="94" t="s">
        <v>405</v>
      </c>
      <c r="H261" s="112"/>
      <c r="I261" s="962">
        <f>開票立会人入力シート!K9</f>
        <v>0</v>
      </c>
      <c r="J261" s="962"/>
      <c r="K261" s="962"/>
      <c r="L261" s="962"/>
      <c r="M261" s="962"/>
      <c r="N261" s="962"/>
    </row>
    <row r="262" spans="1:14" ht="19">
      <c r="H262" s="112"/>
      <c r="I262" s="112"/>
      <c r="J262" s="112"/>
      <c r="K262" s="112"/>
    </row>
    <row r="263" spans="1:14" ht="19">
      <c r="G263" s="94" t="s">
        <v>175</v>
      </c>
      <c r="H263" s="112"/>
      <c r="I263" s="111">
        <f>開票立会人入力シート!H9</f>
        <v>0</v>
      </c>
      <c r="J263" s="112"/>
      <c r="K263" s="111">
        <f>開票立会人入力シート!J9</f>
        <v>0</v>
      </c>
    </row>
    <row r="264" spans="1:14" ht="19">
      <c r="H264" s="112"/>
      <c r="I264" s="111"/>
      <c r="J264" s="112"/>
      <c r="K264" s="112"/>
    </row>
    <row r="265" spans="1:14">
      <c r="G265" s="94" t="s">
        <v>406</v>
      </c>
      <c r="I265" s="111">
        <f>開票立会人入力シート!G9</f>
        <v>0</v>
      </c>
      <c r="J265" s="111"/>
      <c r="K265" s="111">
        <f>開票立会人入力シート!I9</f>
        <v>0</v>
      </c>
    </row>
    <row r="266" spans="1:14">
      <c r="I266" s="111"/>
      <c r="J266" s="111"/>
      <c r="K266" s="111"/>
    </row>
    <row r="267" spans="1:14">
      <c r="H267" s="113" t="s">
        <v>30</v>
      </c>
      <c r="I267" s="964" t="str">
        <f>開票立会人入力シート!R9</f>
        <v>平成02年09月08日</v>
      </c>
      <c r="J267" s="965"/>
      <c r="K267" s="965"/>
      <c r="L267" s="113" t="s">
        <v>426</v>
      </c>
      <c r="M267" s="114"/>
    </row>
    <row r="269" spans="1:14">
      <c r="A269" s="203"/>
      <c r="B269" s="203"/>
      <c r="C269" s="203"/>
      <c r="D269" s="203"/>
      <c r="E269" s="203"/>
      <c r="F269" s="203"/>
      <c r="G269" s="195"/>
      <c r="H269" s="203"/>
      <c r="I269" s="203"/>
      <c r="J269" s="203"/>
      <c r="K269" s="203"/>
      <c r="L269" s="203"/>
      <c r="M269" s="203"/>
      <c r="N269" s="203"/>
    </row>
    <row r="271" spans="1:14" ht="21" customHeight="1">
      <c r="A271" s="94" t="s">
        <v>424</v>
      </c>
      <c r="C271" s="111" t="str">
        <f>入力シート!C1</f>
        <v>令和8年2月8日執行衆議院小選挙区選出議員選挙</v>
      </c>
    </row>
    <row r="272" spans="1:14" s="203" customFormat="1">
      <c r="A272" s="94"/>
      <c r="B272" s="94"/>
      <c r="C272" s="202" t="str">
        <f>開票立会人入力シート!B4</f>
        <v>青森県第１区</v>
      </c>
      <c r="D272" s="215"/>
      <c r="E272" s="94"/>
      <c r="F272" s="94"/>
      <c r="G272" s="94"/>
      <c r="H272" s="94"/>
      <c r="I272" s="94"/>
      <c r="J272" s="94"/>
      <c r="K272" s="94"/>
      <c r="L272" s="94"/>
      <c r="M272" s="94"/>
      <c r="N272" s="94"/>
    </row>
    <row r="273" spans="1:14">
      <c r="C273" s="111"/>
    </row>
    <row r="274" spans="1:14">
      <c r="A274" s="203"/>
      <c r="B274" s="203"/>
      <c r="C274" s="203"/>
      <c r="D274" s="203"/>
      <c r="E274" s="203"/>
      <c r="F274" s="203"/>
      <c r="G274" s="195"/>
      <c r="H274" s="203"/>
      <c r="I274" s="203"/>
      <c r="J274" s="195"/>
      <c r="K274" s="203"/>
      <c r="L274" s="203"/>
      <c r="M274" s="203"/>
      <c r="N274" s="203"/>
    </row>
    <row r="275" spans="1:14" ht="19">
      <c r="A275" s="94" t="s">
        <v>434</v>
      </c>
      <c r="F275" s="111" t="str">
        <f>開票立会人入力シート!D9</f>
        <v>外ヶ浜町</v>
      </c>
      <c r="G275" s="112"/>
      <c r="H275" s="94" t="s">
        <v>435</v>
      </c>
      <c r="J275" s="112"/>
    </row>
    <row r="276" spans="1:14">
      <c r="A276" s="203"/>
      <c r="B276" s="203"/>
      <c r="C276" s="203"/>
      <c r="D276" s="203"/>
      <c r="E276" s="203"/>
      <c r="F276" s="203"/>
      <c r="G276" s="195"/>
      <c r="H276" s="203"/>
      <c r="I276" s="203"/>
      <c r="J276" s="195"/>
      <c r="K276" s="203"/>
      <c r="L276" s="203"/>
      <c r="M276" s="203"/>
      <c r="N276" s="203"/>
    </row>
    <row r="278" spans="1:14">
      <c r="A278" s="94" t="s">
        <v>428</v>
      </c>
    </row>
    <row r="281" spans="1:14">
      <c r="A281" s="960">
        <f>開票立会人入力シート!$E$9</f>
        <v>46050</v>
      </c>
      <c r="B281" s="960"/>
      <c r="C281" s="960"/>
      <c r="D281" s="960"/>
      <c r="E281"/>
    </row>
    <row r="284" spans="1:14">
      <c r="C284" s="207" t="s">
        <v>571</v>
      </c>
      <c r="I284" s="961">
        <f>入力シート!C9</f>
        <v>0</v>
      </c>
      <c r="J284" s="961"/>
      <c r="K284" s="961"/>
      <c r="L284" s="961"/>
      <c r="M284" s="961"/>
    </row>
    <row r="285" spans="1:14">
      <c r="C285" s="203"/>
      <c r="I285" s="111"/>
    </row>
    <row r="286" spans="1:14">
      <c r="C286" s="203"/>
    </row>
    <row r="287" spans="1:14">
      <c r="C287" s="207" t="s">
        <v>640</v>
      </c>
      <c r="F287" s="104"/>
      <c r="G287" s="103"/>
      <c r="H287" s="789">
        <f>入力シート!C15</f>
        <v>0</v>
      </c>
      <c r="I287" s="789"/>
      <c r="J287" s="789"/>
      <c r="K287" s="789"/>
      <c r="L287" s="789"/>
    </row>
    <row r="288" spans="1:14">
      <c r="A288" s="203"/>
      <c r="B288" s="203"/>
      <c r="C288" s="203"/>
      <c r="D288" s="284"/>
      <c r="E288" s="284"/>
      <c r="F288" s="258"/>
      <c r="G288" s="284"/>
      <c r="H288" s="203"/>
      <c r="I288" s="203"/>
      <c r="J288" s="203"/>
      <c r="K288" s="206"/>
      <c r="L288" s="206"/>
      <c r="M288" s="203"/>
      <c r="N288" s="203"/>
    </row>
    <row r="289" spans="1:14">
      <c r="A289" s="203"/>
      <c r="B289" s="203"/>
      <c r="C289" s="203"/>
      <c r="D289" s="284"/>
      <c r="E289" s="284"/>
      <c r="F289" s="258"/>
      <c r="G289" s="284"/>
      <c r="H289" s="203"/>
      <c r="I289" s="203"/>
      <c r="J289" s="203"/>
      <c r="K289" s="206"/>
      <c r="L289" s="206"/>
      <c r="M289" s="203"/>
      <c r="N289" s="203"/>
    </row>
    <row r="290" spans="1:14">
      <c r="B290" s="963" t="str">
        <f>開票立会人入力シート!C9</f>
        <v>外ヶ浜町</v>
      </c>
      <c r="C290" s="963"/>
      <c r="D290" s="120" t="s">
        <v>441</v>
      </c>
      <c r="E290" s="103"/>
      <c r="F290" s="104"/>
      <c r="G290" s="103"/>
      <c r="H290" s="110" t="s">
        <v>387</v>
      </c>
      <c r="J290" s="111"/>
      <c r="L290" s="111"/>
    </row>
    <row r="291" spans="1:14">
      <c r="A291" s="107"/>
    </row>
    <row r="292" spans="1:14">
      <c r="M292" s="108"/>
    </row>
    <row r="293" spans="1:14">
      <c r="M293" s="108"/>
    </row>
    <row r="294" spans="1:14">
      <c r="M294" s="108"/>
    </row>
    <row r="296" spans="1:14">
      <c r="A296" s="272" t="s">
        <v>1428</v>
      </c>
      <c r="B296" s="124"/>
      <c r="C296" s="124"/>
      <c r="D296" s="124"/>
      <c r="E296" s="124"/>
      <c r="F296" s="124"/>
      <c r="G296" s="124"/>
      <c r="H296" s="124"/>
      <c r="I296" s="124"/>
      <c r="J296" s="124"/>
      <c r="K296" s="124"/>
      <c r="L296" s="124"/>
      <c r="M296" s="124"/>
      <c r="N296" s="124"/>
    </row>
    <row r="297" spans="1:14">
      <c r="A297" s="272" t="s">
        <v>1429</v>
      </c>
      <c r="B297" s="124"/>
      <c r="C297" s="124"/>
      <c r="D297" s="124"/>
      <c r="E297" s="124"/>
      <c r="F297" s="124"/>
      <c r="G297" s="124"/>
      <c r="H297" s="124"/>
      <c r="I297" s="124"/>
      <c r="J297" s="124"/>
      <c r="K297" s="124"/>
      <c r="L297" s="124"/>
      <c r="M297" s="124"/>
      <c r="N297" s="124"/>
    </row>
    <row r="298" spans="1:14">
      <c r="A298" s="272" t="s">
        <v>1430</v>
      </c>
      <c r="B298" s="124"/>
      <c r="C298" s="124"/>
      <c r="D298" s="124"/>
      <c r="E298" s="124"/>
      <c r="F298" s="124"/>
      <c r="G298" s="124"/>
      <c r="H298" s="124"/>
      <c r="I298" s="124"/>
      <c r="J298" s="124"/>
      <c r="K298" s="124"/>
      <c r="L298" s="124"/>
      <c r="M298" s="124"/>
      <c r="N298" s="124"/>
    </row>
    <row r="299" spans="1:14">
      <c r="A299" s="272" t="s">
        <v>1431</v>
      </c>
      <c r="B299" s="124"/>
      <c r="C299" s="124"/>
      <c r="D299" s="124"/>
      <c r="E299" s="124"/>
      <c r="F299" s="124"/>
      <c r="G299" s="124"/>
      <c r="H299" s="124"/>
      <c r="I299" s="124"/>
      <c r="J299" s="124"/>
      <c r="K299" s="124"/>
      <c r="L299" s="124"/>
      <c r="M299" s="124"/>
      <c r="N299" s="124"/>
    </row>
    <row r="301" spans="1:14">
      <c r="N301" s="204" t="s">
        <v>642</v>
      </c>
    </row>
    <row r="305" spans="1:14" ht="28">
      <c r="A305" s="955" t="s">
        <v>433</v>
      </c>
      <c r="B305" s="955"/>
      <c r="C305" s="955"/>
      <c r="D305" s="955"/>
      <c r="E305" s="955"/>
      <c r="F305" s="955"/>
      <c r="G305" s="955"/>
      <c r="H305" s="955"/>
      <c r="I305" s="955"/>
      <c r="J305" s="955"/>
      <c r="K305" s="955"/>
      <c r="L305" s="955"/>
      <c r="M305" s="955"/>
      <c r="N305" s="955"/>
    </row>
    <row r="307" spans="1:14" ht="18" customHeight="1"/>
    <row r="308" spans="1:14" ht="18" customHeight="1"/>
    <row r="309" spans="1:14" ht="18" customHeight="1">
      <c r="G309" s="94" t="s">
        <v>423</v>
      </c>
    </row>
    <row r="310" spans="1:14" ht="18" customHeight="1"/>
    <row r="311" spans="1:14" ht="18" customHeight="1">
      <c r="G311" s="94" t="s">
        <v>405</v>
      </c>
      <c r="H311" s="112"/>
      <c r="I311" s="962">
        <f>開票立会人入力シート!K10</f>
        <v>0</v>
      </c>
      <c r="J311" s="962"/>
      <c r="K311" s="962"/>
      <c r="L311" s="962"/>
      <c r="M311" s="962"/>
      <c r="N311" s="962"/>
    </row>
    <row r="312" spans="1:14" ht="19">
      <c r="H312" s="112"/>
      <c r="I312" s="112"/>
      <c r="J312" s="112"/>
      <c r="K312" s="112"/>
    </row>
    <row r="313" spans="1:14" ht="19">
      <c r="G313" s="94" t="s">
        <v>175</v>
      </c>
      <c r="H313" s="112"/>
      <c r="I313" s="111">
        <f>開票立会人入力シート!H10</f>
        <v>0</v>
      </c>
      <c r="J313" s="112"/>
      <c r="K313" s="111">
        <f>開票立会人入力シート!J10</f>
        <v>0</v>
      </c>
    </row>
    <row r="314" spans="1:14" ht="19">
      <c r="H314" s="112"/>
      <c r="I314" s="111"/>
      <c r="J314" s="112"/>
      <c r="K314" s="112"/>
    </row>
    <row r="315" spans="1:14">
      <c r="G315" s="94" t="s">
        <v>406</v>
      </c>
      <c r="I315" s="111">
        <f>開票立会人入力シート!G10</f>
        <v>0</v>
      </c>
      <c r="J315" s="111"/>
      <c r="K315" s="111">
        <f>開票立会人入力シート!I10</f>
        <v>0</v>
      </c>
    </row>
    <row r="316" spans="1:14">
      <c r="I316" s="111"/>
      <c r="J316" s="111"/>
      <c r="K316" s="111"/>
    </row>
    <row r="317" spans="1:14">
      <c r="H317" s="113" t="s">
        <v>30</v>
      </c>
      <c r="I317" s="964" t="str">
        <f>開票立会人入力シート!R10</f>
        <v>平成02年09月08日</v>
      </c>
      <c r="J317" s="965"/>
      <c r="K317" s="965"/>
      <c r="L317" s="113" t="s">
        <v>426</v>
      </c>
      <c r="M317" s="114"/>
    </row>
    <row r="319" spans="1:14">
      <c r="A319" s="203"/>
      <c r="B319" s="203"/>
      <c r="C319" s="203"/>
      <c r="D319" s="203"/>
      <c r="E319" s="203"/>
      <c r="F319" s="203"/>
      <c r="G319" s="195"/>
      <c r="H319" s="203"/>
      <c r="I319" s="203"/>
      <c r="J319" s="203"/>
      <c r="K319" s="203"/>
      <c r="L319" s="203"/>
      <c r="M319" s="203"/>
      <c r="N319" s="203"/>
    </row>
    <row r="321" spans="1:14" ht="21" customHeight="1">
      <c r="A321" s="94" t="s">
        <v>424</v>
      </c>
      <c r="C321" s="111" t="str">
        <f>入力シート!C1</f>
        <v>令和8年2月8日執行衆議院小選挙区選出議員選挙</v>
      </c>
    </row>
    <row r="322" spans="1:14">
      <c r="C322" s="202" t="str">
        <f>開票立会人入力シート!B4</f>
        <v>青森県第１区</v>
      </c>
      <c r="D322" s="215"/>
    </row>
    <row r="323" spans="1:14">
      <c r="C323" s="111"/>
    </row>
    <row r="324" spans="1:14">
      <c r="A324" s="203"/>
      <c r="B324" s="203"/>
      <c r="C324" s="203"/>
      <c r="D324" s="203"/>
      <c r="E324" s="203"/>
      <c r="F324" s="203"/>
      <c r="G324" s="195"/>
      <c r="H324" s="203"/>
      <c r="I324" s="203"/>
      <c r="J324" s="195"/>
      <c r="K324" s="203"/>
      <c r="L324" s="203"/>
      <c r="M324" s="203"/>
      <c r="N324" s="203"/>
    </row>
    <row r="325" spans="1:14" ht="19">
      <c r="A325" s="94" t="s">
        <v>434</v>
      </c>
      <c r="F325" s="111" t="str">
        <f>開票立会人入力シート!D10</f>
        <v>野辺地町</v>
      </c>
      <c r="G325" s="112"/>
      <c r="H325" s="94" t="s">
        <v>435</v>
      </c>
      <c r="J325" s="112"/>
    </row>
    <row r="326" spans="1:14">
      <c r="A326" s="203"/>
      <c r="B326" s="203"/>
      <c r="C326" s="203"/>
      <c r="D326" s="203"/>
      <c r="E326" s="203"/>
      <c r="F326" s="203"/>
      <c r="G326" s="195"/>
      <c r="H326" s="203"/>
      <c r="I326" s="203"/>
      <c r="J326" s="195"/>
      <c r="K326" s="203"/>
      <c r="L326" s="203"/>
      <c r="M326" s="203"/>
      <c r="N326" s="203"/>
    </row>
    <row r="328" spans="1:14">
      <c r="A328" s="94" t="s">
        <v>428</v>
      </c>
    </row>
    <row r="331" spans="1:14">
      <c r="A331" s="960">
        <f>開票立会人入力シート!$E$10</f>
        <v>46050</v>
      </c>
      <c r="B331" s="960"/>
      <c r="C331" s="960"/>
      <c r="D331" s="960"/>
      <c r="E331"/>
    </row>
    <row r="334" spans="1:14">
      <c r="C334" s="207" t="s">
        <v>571</v>
      </c>
      <c r="I334" s="961">
        <f>入力シート!C9</f>
        <v>0</v>
      </c>
      <c r="J334" s="961"/>
      <c r="K334" s="961"/>
      <c r="L334" s="961"/>
      <c r="M334" s="961"/>
    </row>
    <row r="335" spans="1:14">
      <c r="C335" s="203"/>
      <c r="I335" s="111"/>
    </row>
    <row r="336" spans="1:14">
      <c r="C336" s="203"/>
    </row>
    <row r="337" spans="1:14">
      <c r="C337" s="207" t="s">
        <v>640</v>
      </c>
      <c r="F337" s="104"/>
      <c r="G337" s="103"/>
      <c r="H337" s="789">
        <f>入力シート!C15</f>
        <v>0</v>
      </c>
      <c r="I337" s="789"/>
      <c r="J337" s="789"/>
      <c r="K337" s="789"/>
      <c r="L337" s="789"/>
    </row>
    <row r="338" spans="1:14">
      <c r="A338" s="203"/>
      <c r="B338" s="203"/>
      <c r="C338" s="203"/>
      <c r="D338" s="284"/>
      <c r="E338" s="284"/>
      <c r="F338" s="258"/>
      <c r="G338" s="284"/>
      <c r="H338" s="203"/>
      <c r="I338" s="203"/>
      <c r="J338" s="203"/>
      <c r="K338" s="206"/>
      <c r="L338" s="206"/>
      <c r="M338" s="203"/>
      <c r="N338" s="203"/>
    </row>
    <row r="339" spans="1:14">
      <c r="A339" s="203"/>
      <c r="B339" s="203"/>
      <c r="C339" s="203"/>
      <c r="D339" s="284"/>
      <c r="E339" s="284"/>
      <c r="F339" s="258"/>
      <c r="G339" s="284"/>
      <c r="H339" s="203"/>
      <c r="I339" s="203"/>
      <c r="J339" s="203"/>
      <c r="K339" s="206"/>
      <c r="L339" s="206"/>
      <c r="M339" s="203"/>
      <c r="N339" s="203"/>
    </row>
    <row r="340" spans="1:14">
      <c r="B340" s="963" t="str">
        <f>開票立会人入力シート!C10</f>
        <v>野辺地町</v>
      </c>
      <c r="C340" s="963"/>
      <c r="D340" s="120" t="s">
        <v>441</v>
      </c>
      <c r="E340" s="103"/>
      <c r="F340" s="104"/>
      <c r="G340" s="103"/>
      <c r="H340" s="110" t="s">
        <v>387</v>
      </c>
      <c r="J340" s="111"/>
      <c r="L340" s="111"/>
    </row>
    <row r="341" spans="1:14">
      <c r="A341" s="107"/>
    </row>
    <row r="342" spans="1:14">
      <c r="M342" s="108"/>
    </row>
    <row r="346" spans="1:14">
      <c r="A346" s="272" t="s">
        <v>1428</v>
      </c>
      <c r="B346" s="124"/>
      <c r="C346" s="124"/>
      <c r="D346" s="124"/>
      <c r="E346" s="124"/>
      <c r="F346" s="124"/>
      <c r="G346" s="124"/>
      <c r="H346" s="124"/>
      <c r="I346" s="124"/>
      <c r="J346" s="124"/>
      <c r="K346" s="124"/>
      <c r="L346" s="124"/>
      <c r="M346" s="124"/>
      <c r="N346" s="124"/>
    </row>
    <row r="347" spans="1:14">
      <c r="A347" s="272" t="s">
        <v>1429</v>
      </c>
      <c r="B347" s="124"/>
      <c r="C347" s="124"/>
      <c r="D347" s="124"/>
      <c r="E347" s="124"/>
      <c r="F347" s="124"/>
      <c r="G347" s="124"/>
      <c r="H347" s="124"/>
      <c r="I347" s="124"/>
      <c r="J347" s="124"/>
      <c r="K347" s="124"/>
      <c r="L347" s="124"/>
      <c r="M347" s="124"/>
      <c r="N347" s="124"/>
    </row>
    <row r="348" spans="1:14">
      <c r="A348" s="272" t="s">
        <v>1430</v>
      </c>
      <c r="B348" s="124"/>
      <c r="C348" s="124"/>
      <c r="D348" s="124"/>
      <c r="E348" s="124"/>
      <c r="F348" s="124"/>
      <c r="G348" s="124"/>
      <c r="H348" s="124"/>
      <c r="I348" s="124"/>
      <c r="J348" s="124"/>
      <c r="K348" s="124"/>
      <c r="L348" s="124"/>
      <c r="M348" s="124"/>
      <c r="N348" s="124"/>
    </row>
    <row r="349" spans="1:14">
      <c r="A349" s="272" t="s">
        <v>1431</v>
      </c>
      <c r="B349" s="124"/>
      <c r="C349" s="124"/>
      <c r="D349" s="124"/>
      <c r="E349" s="124"/>
      <c r="F349" s="124"/>
      <c r="G349" s="124"/>
      <c r="H349" s="124"/>
      <c r="I349" s="124"/>
      <c r="J349" s="124"/>
      <c r="K349" s="124"/>
      <c r="L349" s="124"/>
      <c r="M349" s="124"/>
      <c r="N349" s="124"/>
    </row>
    <row r="351" spans="1:14">
      <c r="N351" s="204" t="s">
        <v>642</v>
      </c>
    </row>
    <row r="355" spans="1:14" ht="28">
      <c r="A355" s="955" t="s">
        <v>433</v>
      </c>
      <c r="B355" s="955"/>
      <c r="C355" s="955"/>
      <c r="D355" s="955"/>
      <c r="E355" s="955"/>
      <c r="F355" s="955"/>
      <c r="G355" s="955"/>
      <c r="H355" s="955"/>
      <c r="I355" s="955"/>
      <c r="J355" s="955"/>
      <c r="K355" s="955"/>
      <c r="L355" s="955"/>
      <c r="M355" s="955"/>
      <c r="N355" s="955"/>
    </row>
    <row r="357" spans="1:14" ht="18" customHeight="1"/>
    <row r="358" spans="1:14" ht="18" customHeight="1"/>
    <row r="359" spans="1:14" ht="18" customHeight="1">
      <c r="G359" s="94" t="s">
        <v>423</v>
      </c>
    </row>
    <row r="360" spans="1:14" ht="18" customHeight="1"/>
    <row r="361" spans="1:14" ht="18" customHeight="1">
      <c r="G361" s="94" t="s">
        <v>405</v>
      </c>
      <c r="H361" s="112"/>
      <c r="I361" s="962">
        <f>開票立会人入力シート!K11</f>
        <v>0</v>
      </c>
      <c r="J361" s="962"/>
      <c r="K361" s="962"/>
      <c r="L361" s="962"/>
      <c r="M361" s="962"/>
      <c r="N361" s="962"/>
    </row>
    <row r="362" spans="1:14" ht="19">
      <c r="H362" s="112"/>
      <c r="I362" s="112"/>
      <c r="J362" s="112"/>
      <c r="K362" s="112"/>
    </row>
    <row r="363" spans="1:14" ht="19">
      <c r="G363" s="94" t="s">
        <v>175</v>
      </c>
      <c r="H363" s="112"/>
      <c r="I363" s="111">
        <f>開票立会人入力シート!H11</f>
        <v>0</v>
      </c>
      <c r="J363" s="112"/>
      <c r="K363" s="111">
        <f>開票立会人入力シート!J11</f>
        <v>0</v>
      </c>
    </row>
    <row r="364" spans="1:14" ht="19">
      <c r="H364" s="112"/>
      <c r="I364" s="111"/>
      <c r="J364" s="112"/>
      <c r="K364" s="112"/>
    </row>
    <row r="365" spans="1:14">
      <c r="G365" s="94" t="s">
        <v>406</v>
      </c>
      <c r="I365" s="111">
        <f>開票立会人入力シート!G11</f>
        <v>0</v>
      </c>
      <c r="J365" s="111"/>
      <c r="K365" s="111">
        <f>開票立会人入力シート!I11</f>
        <v>0</v>
      </c>
    </row>
    <row r="366" spans="1:14">
      <c r="I366" s="111"/>
      <c r="J366" s="111"/>
      <c r="K366" s="111"/>
    </row>
    <row r="367" spans="1:14">
      <c r="H367" s="113" t="s">
        <v>30</v>
      </c>
      <c r="I367" s="964" t="str">
        <f>開票立会人入力シート!R11</f>
        <v>令和02年09月08日</v>
      </c>
      <c r="J367" s="965"/>
      <c r="K367" s="965"/>
      <c r="L367" s="113" t="s">
        <v>426</v>
      </c>
      <c r="M367" s="114"/>
    </row>
    <row r="369" spans="1:14">
      <c r="A369" s="203"/>
      <c r="B369" s="203"/>
      <c r="C369" s="203"/>
      <c r="D369" s="203"/>
      <c r="E369" s="203"/>
      <c r="F369" s="203"/>
      <c r="G369" s="195"/>
      <c r="H369" s="203"/>
      <c r="I369" s="203"/>
      <c r="J369" s="203"/>
      <c r="K369" s="203"/>
      <c r="L369" s="203"/>
      <c r="M369" s="203"/>
      <c r="N369" s="203"/>
    </row>
    <row r="370" spans="1:14" s="203" customFormat="1">
      <c r="A370" s="94"/>
      <c r="B370" s="94"/>
      <c r="C370" s="94"/>
      <c r="D370" s="94"/>
      <c r="E370" s="94"/>
      <c r="F370" s="94"/>
      <c r="G370" s="94"/>
      <c r="H370" s="94"/>
      <c r="I370" s="94"/>
      <c r="J370" s="94"/>
      <c r="K370" s="94"/>
      <c r="L370" s="94"/>
      <c r="M370" s="94"/>
      <c r="N370" s="94"/>
    </row>
    <row r="371" spans="1:14" ht="21" customHeight="1">
      <c r="A371" s="94" t="s">
        <v>424</v>
      </c>
      <c r="C371" s="111" t="str">
        <f>入力シート!C1</f>
        <v>令和8年2月8日執行衆議院小選挙区選出議員選挙</v>
      </c>
    </row>
    <row r="372" spans="1:14" s="203" customFormat="1">
      <c r="A372" s="94"/>
      <c r="B372" s="94"/>
      <c r="C372" s="202" t="str">
        <f>開票立会人入力シート!B4</f>
        <v>青森県第１区</v>
      </c>
      <c r="D372" s="215"/>
      <c r="E372" s="94"/>
      <c r="F372" s="94"/>
      <c r="G372" s="94"/>
      <c r="H372" s="94"/>
      <c r="I372" s="94"/>
      <c r="J372" s="94"/>
      <c r="K372" s="94"/>
      <c r="L372" s="94"/>
      <c r="M372" s="94"/>
      <c r="N372" s="94"/>
    </row>
    <row r="373" spans="1:14">
      <c r="C373" s="111"/>
    </row>
    <row r="374" spans="1:14">
      <c r="A374" s="203"/>
      <c r="B374" s="203"/>
      <c r="C374" s="203"/>
      <c r="D374" s="203"/>
      <c r="E374" s="203"/>
      <c r="F374" s="203"/>
      <c r="G374" s="195"/>
      <c r="H374" s="203"/>
      <c r="I374" s="203"/>
      <c r="J374" s="195"/>
      <c r="K374" s="203"/>
      <c r="L374" s="203"/>
      <c r="M374" s="203"/>
      <c r="N374" s="203"/>
    </row>
    <row r="375" spans="1:14">
      <c r="A375" s="94" t="s">
        <v>434</v>
      </c>
      <c r="F375" s="111" t="str">
        <f>開票立会人入力シート!D11</f>
        <v>横浜町</v>
      </c>
      <c r="G375" s="195"/>
      <c r="H375" s="94" t="s">
        <v>435</v>
      </c>
      <c r="J375" s="195"/>
      <c r="K375" s="203"/>
      <c r="L375" s="203"/>
      <c r="M375" s="203"/>
      <c r="N375" s="203"/>
    </row>
    <row r="376" spans="1:14">
      <c r="A376" s="203"/>
      <c r="B376" s="203"/>
      <c r="C376" s="203"/>
      <c r="D376" s="203"/>
      <c r="E376" s="203"/>
      <c r="F376" s="203"/>
      <c r="G376" s="195"/>
      <c r="H376" s="203"/>
      <c r="I376" s="203"/>
      <c r="J376" s="195"/>
      <c r="K376" s="203"/>
      <c r="L376" s="203"/>
      <c r="M376" s="203"/>
      <c r="N376" s="203"/>
    </row>
    <row r="378" spans="1:14">
      <c r="A378" s="94" t="s">
        <v>428</v>
      </c>
    </row>
    <row r="381" spans="1:14">
      <c r="A381" s="960">
        <f>開票立会人入力シート!$E$11</f>
        <v>46050</v>
      </c>
      <c r="B381" s="960"/>
      <c r="C381" s="960"/>
      <c r="D381" s="960"/>
      <c r="E381"/>
    </row>
    <row r="384" spans="1:14" s="203" customFormat="1">
      <c r="A384" s="94"/>
      <c r="B384" s="94"/>
      <c r="C384" s="207" t="s">
        <v>571</v>
      </c>
      <c r="D384" s="94"/>
      <c r="E384" s="94"/>
      <c r="F384" s="94"/>
      <c r="G384" s="94"/>
      <c r="H384" s="94"/>
      <c r="I384" s="961">
        <f>入力シート!C9</f>
        <v>0</v>
      </c>
      <c r="J384" s="961"/>
      <c r="K384" s="961"/>
      <c r="L384" s="961"/>
      <c r="M384" s="961"/>
      <c r="N384" s="94"/>
    </row>
    <row r="385" spans="1:14" s="203" customFormat="1">
      <c r="A385" s="94"/>
      <c r="B385" s="94"/>
      <c r="D385" s="94"/>
      <c r="E385" s="94"/>
      <c r="F385" s="94"/>
      <c r="G385" s="94"/>
      <c r="H385" s="94"/>
      <c r="I385" s="111"/>
      <c r="J385" s="94"/>
      <c r="K385" s="94"/>
      <c r="L385" s="94"/>
      <c r="M385" s="94"/>
      <c r="N385" s="94"/>
    </row>
    <row r="386" spans="1:14">
      <c r="C386" s="203"/>
    </row>
    <row r="387" spans="1:14">
      <c r="C387" s="207" t="s">
        <v>640</v>
      </c>
      <c r="F387" s="104"/>
      <c r="G387" s="103"/>
      <c r="H387" s="789">
        <f>入力シート!C15</f>
        <v>0</v>
      </c>
      <c r="I387" s="789"/>
      <c r="J387" s="789"/>
      <c r="K387" s="789"/>
      <c r="L387" s="789"/>
    </row>
    <row r="388" spans="1:14">
      <c r="A388" s="203"/>
      <c r="B388" s="203"/>
      <c r="C388" s="203"/>
      <c r="D388" s="284"/>
      <c r="E388" s="284"/>
      <c r="F388" s="258"/>
      <c r="G388" s="284"/>
      <c r="H388" s="203"/>
      <c r="I388" s="203"/>
      <c r="J388" s="203"/>
      <c r="K388" s="206"/>
      <c r="L388" s="206"/>
      <c r="M388" s="203"/>
      <c r="N388" s="203"/>
    </row>
    <row r="389" spans="1:14">
      <c r="A389" s="203"/>
      <c r="B389" s="203"/>
      <c r="C389" s="203"/>
      <c r="D389" s="284"/>
      <c r="E389" s="284"/>
      <c r="F389" s="258"/>
      <c r="G389" s="284"/>
      <c r="H389" s="203"/>
      <c r="I389" s="203"/>
      <c r="J389" s="203"/>
      <c r="K389" s="206"/>
      <c r="L389" s="206"/>
      <c r="M389" s="203"/>
      <c r="N389" s="203"/>
    </row>
    <row r="390" spans="1:14">
      <c r="B390" s="963" t="str">
        <f>開票立会人入力シート!C11</f>
        <v>横浜町</v>
      </c>
      <c r="C390" s="963"/>
      <c r="D390" s="120" t="s">
        <v>441</v>
      </c>
      <c r="E390" s="103"/>
      <c r="F390" s="104"/>
      <c r="G390" s="103"/>
      <c r="H390" s="110" t="s">
        <v>387</v>
      </c>
      <c r="J390" s="111"/>
      <c r="L390" s="111"/>
    </row>
    <row r="391" spans="1:14">
      <c r="A391" s="107"/>
    </row>
    <row r="392" spans="1:14">
      <c r="M392" s="108"/>
    </row>
    <row r="396" spans="1:14">
      <c r="A396" s="272" t="s">
        <v>1428</v>
      </c>
      <c r="B396" s="124"/>
      <c r="C396" s="124"/>
      <c r="D396" s="124"/>
      <c r="E396" s="124"/>
      <c r="F396" s="124"/>
      <c r="G396" s="124"/>
      <c r="H396" s="124"/>
      <c r="I396" s="124"/>
      <c r="J396" s="124"/>
      <c r="K396" s="124"/>
      <c r="L396" s="124"/>
      <c r="M396" s="124"/>
      <c r="N396" s="124"/>
    </row>
    <row r="397" spans="1:14">
      <c r="A397" s="272" t="s">
        <v>1429</v>
      </c>
      <c r="B397" s="124"/>
      <c r="C397" s="124"/>
      <c r="D397" s="124"/>
      <c r="E397" s="124"/>
      <c r="F397" s="124"/>
      <c r="G397" s="124"/>
      <c r="H397" s="124"/>
      <c r="I397" s="124"/>
      <c r="J397" s="124"/>
      <c r="K397" s="124"/>
      <c r="L397" s="124"/>
      <c r="M397" s="124"/>
      <c r="N397" s="124"/>
    </row>
    <row r="398" spans="1:14">
      <c r="A398" s="272" t="s">
        <v>1430</v>
      </c>
      <c r="B398" s="124"/>
      <c r="C398" s="124"/>
      <c r="D398" s="124"/>
      <c r="E398" s="124"/>
      <c r="F398" s="124"/>
      <c r="G398" s="124"/>
      <c r="H398" s="124"/>
      <c r="I398" s="124"/>
      <c r="J398" s="124"/>
      <c r="K398" s="124"/>
      <c r="L398" s="124"/>
      <c r="M398" s="124"/>
      <c r="N398" s="124"/>
    </row>
    <row r="399" spans="1:14">
      <c r="A399" s="272" t="s">
        <v>1431</v>
      </c>
      <c r="B399" s="124"/>
      <c r="C399" s="124"/>
      <c r="D399" s="124"/>
      <c r="E399" s="124"/>
      <c r="F399" s="124"/>
      <c r="G399" s="124"/>
      <c r="H399" s="124"/>
      <c r="I399" s="124"/>
      <c r="J399" s="124"/>
      <c r="K399" s="124"/>
      <c r="L399" s="124"/>
      <c r="M399" s="124"/>
      <c r="N399" s="124"/>
    </row>
    <row r="401" spans="1:14">
      <c r="N401" s="204" t="s">
        <v>642</v>
      </c>
    </row>
    <row r="405" spans="1:14" ht="28">
      <c r="A405" s="955" t="s">
        <v>433</v>
      </c>
      <c r="B405" s="955"/>
      <c r="C405" s="955"/>
      <c r="D405" s="955"/>
      <c r="E405" s="955"/>
      <c r="F405" s="955"/>
      <c r="G405" s="955"/>
      <c r="H405" s="955"/>
      <c r="I405" s="955"/>
      <c r="J405" s="955"/>
      <c r="K405" s="955"/>
      <c r="L405" s="955"/>
      <c r="M405" s="955"/>
      <c r="N405" s="955"/>
    </row>
    <row r="407" spans="1:14" ht="18" customHeight="1"/>
    <row r="408" spans="1:14" ht="18" customHeight="1"/>
    <row r="409" spans="1:14" ht="18" customHeight="1">
      <c r="G409" s="94" t="s">
        <v>423</v>
      </c>
    </row>
    <row r="410" spans="1:14" ht="18" customHeight="1"/>
    <row r="411" spans="1:14" ht="18" customHeight="1">
      <c r="G411" s="94" t="s">
        <v>405</v>
      </c>
      <c r="H411" s="112"/>
      <c r="I411" s="962">
        <f>開票立会人入力シート!K12</f>
        <v>0</v>
      </c>
      <c r="J411" s="962"/>
      <c r="K411" s="962"/>
      <c r="L411" s="962"/>
      <c r="M411" s="962"/>
      <c r="N411" s="962"/>
    </row>
    <row r="412" spans="1:14" ht="19">
      <c r="H412" s="112"/>
      <c r="I412" s="112"/>
      <c r="J412" s="112"/>
      <c r="K412" s="112"/>
    </row>
    <row r="413" spans="1:14" ht="19">
      <c r="G413" s="94" t="s">
        <v>175</v>
      </c>
      <c r="H413" s="112"/>
      <c r="I413" s="111">
        <f>開票立会人入力シート!H12</f>
        <v>0</v>
      </c>
      <c r="J413" s="112"/>
      <c r="K413" s="111">
        <f>開票立会人入力シート!J12</f>
        <v>0</v>
      </c>
    </row>
    <row r="414" spans="1:14" ht="19">
      <c r="H414" s="112"/>
      <c r="I414" s="111"/>
      <c r="J414" s="112"/>
      <c r="K414" s="112"/>
    </row>
    <row r="415" spans="1:14">
      <c r="G415" s="94" t="s">
        <v>406</v>
      </c>
      <c r="I415" s="111">
        <f>開票立会人入力シート!G12</f>
        <v>0</v>
      </c>
      <c r="J415" s="111"/>
      <c r="K415" s="111">
        <f>開票立会人入力シート!I12</f>
        <v>0</v>
      </c>
    </row>
    <row r="416" spans="1:14">
      <c r="I416" s="111"/>
      <c r="J416" s="111"/>
      <c r="K416" s="111"/>
    </row>
    <row r="417" spans="1:14">
      <c r="H417" s="113" t="s">
        <v>30</v>
      </c>
      <c r="I417" s="965" t="str">
        <f>開票立会人入力シート!R12</f>
        <v>平成02年09月08日</v>
      </c>
      <c r="J417" s="965"/>
      <c r="K417" s="965"/>
      <c r="L417" s="113" t="s">
        <v>426</v>
      </c>
      <c r="M417" s="114"/>
    </row>
    <row r="419" spans="1:14">
      <c r="A419" s="203"/>
      <c r="B419" s="203"/>
      <c r="C419" s="203"/>
      <c r="D419" s="203"/>
      <c r="E419" s="203"/>
      <c r="F419" s="203"/>
      <c r="G419" s="195"/>
      <c r="H419" s="203"/>
      <c r="I419" s="203"/>
      <c r="J419" s="203"/>
      <c r="K419" s="203"/>
      <c r="L419" s="203"/>
      <c r="M419" s="203"/>
      <c r="N419" s="203"/>
    </row>
    <row r="420" spans="1:14" s="203" customFormat="1">
      <c r="A420" s="94"/>
      <c r="B420" s="94"/>
      <c r="C420" s="94"/>
      <c r="D420" s="94"/>
      <c r="E420" s="94"/>
      <c r="F420" s="94"/>
      <c r="G420" s="94"/>
      <c r="H420" s="94"/>
      <c r="I420" s="94"/>
      <c r="J420" s="94"/>
      <c r="K420" s="94"/>
      <c r="L420" s="94"/>
      <c r="M420" s="94"/>
      <c r="N420" s="94"/>
    </row>
    <row r="421" spans="1:14" ht="21" customHeight="1">
      <c r="A421" s="94" t="s">
        <v>424</v>
      </c>
      <c r="C421" s="111" t="str">
        <f>入力シート!C1</f>
        <v>令和8年2月8日執行衆議院小選挙区選出議員選挙</v>
      </c>
    </row>
    <row r="422" spans="1:14" s="203" customFormat="1">
      <c r="A422" s="94"/>
      <c r="B422" s="94"/>
      <c r="C422" s="202" t="str">
        <f>開票立会人入力シート!B4</f>
        <v>青森県第１区</v>
      </c>
      <c r="D422" s="215"/>
      <c r="E422" s="94"/>
      <c r="F422" s="94"/>
      <c r="G422" s="94"/>
      <c r="H422" s="94"/>
      <c r="I422" s="94"/>
      <c r="J422" s="94"/>
      <c r="K422" s="94"/>
      <c r="L422" s="94"/>
      <c r="M422" s="94"/>
      <c r="N422" s="94"/>
    </row>
    <row r="423" spans="1:14">
      <c r="C423" s="111"/>
    </row>
    <row r="424" spans="1:14">
      <c r="A424" s="203"/>
      <c r="B424" s="203"/>
      <c r="C424" s="203"/>
      <c r="D424" s="203"/>
      <c r="E424" s="203"/>
      <c r="F424" s="203"/>
      <c r="G424" s="195"/>
      <c r="H424" s="203"/>
      <c r="I424" s="203"/>
      <c r="J424" s="195"/>
      <c r="K424" s="203"/>
      <c r="L424" s="203"/>
      <c r="M424" s="203"/>
      <c r="N424" s="203"/>
    </row>
    <row r="425" spans="1:14">
      <c r="A425" s="94" t="s">
        <v>434</v>
      </c>
      <c r="F425" s="111" t="str">
        <f>開票立会人入力シート!D12</f>
        <v>六ヶ所村</v>
      </c>
      <c r="G425" s="195"/>
      <c r="H425" s="94" t="s">
        <v>435</v>
      </c>
      <c r="J425" s="195"/>
      <c r="K425" s="203"/>
      <c r="L425" s="203"/>
      <c r="M425" s="203"/>
      <c r="N425" s="203"/>
    </row>
    <row r="426" spans="1:14">
      <c r="A426" s="203"/>
      <c r="B426" s="203"/>
      <c r="C426" s="203"/>
      <c r="D426" s="203"/>
      <c r="E426" s="203"/>
      <c r="F426" s="203"/>
      <c r="G426" s="195"/>
      <c r="H426" s="203"/>
      <c r="I426" s="203"/>
      <c r="J426" s="195"/>
      <c r="K426" s="203"/>
      <c r="L426" s="203"/>
      <c r="M426" s="203"/>
      <c r="N426" s="203"/>
    </row>
    <row r="428" spans="1:14">
      <c r="A428" s="94" t="s">
        <v>428</v>
      </c>
    </row>
    <row r="431" spans="1:14">
      <c r="A431" s="960">
        <f>開票立会人入力シート!$E$12</f>
        <v>46050</v>
      </c>
      <c r="B431" s="960"/>
      <c r="C431" s="960"/>
      <c r="D431" s="960"/>
      <c r="E431"/>
    </row>
    <row r="434" spans="1:14">
      <c r="C434" s="207" t="s">
        <v>571</v>
      </c>
      <c r="I434" s="961">
        <f>入力シート!C9</f>
        <v>0</v>
      </c>
      <c r="J434" s="961"/>
      <c r="K434" s="961"/>
      <c r="L434" s="961"/>
      <c r="M434" s="961"/>
    </row>
    <row r="435" spans="1:14">
      <c r="C435" s="203"/>
      <c r="I435" s="111"/>
    </row>
    <row r="436" spans="1:14">
      <c r="C436" s="203"/>
    </row>
    <row r="437" spans="1:14">
      <c r="C437" s="207" t="s">
        <v>640</v>
      </c>
      <c r="F437" s="104"/>
      <c r="G437" s="103"/>
      <c r="H437" s="789">
        <f>入力シート!C15</f>
        <v>0</v>
      </c>
      <c r="I437" s="789"/>
      <c r="J437" s="789"/>
      <c r="K437" s="789"/>
      <c r="L437" s="789"/>
    </row>
    <row r="438" spans="1:14">
      <c r="A438" s="203"/>
      <c r="B438" s="203"/>
      <c r="C438" s="203"/>
      <c r="D438" s="284"/>
      <c r="E438" s="284"/>
      <c r="F438" s="258"/>
      <c r="G438" s="284"/>
      <c r="H438" s="203"/>
      <c r="I438" s="203"/>
      <c r="J438" s="203"/>
      <c r="K438" s="206"/>
      <c r="L438" s="206"/>
      <c r="M438" s="203"/>
      <c r="N438" s="203"/>
    </row>
    <row r="439" spans="1:14">
      <c r="A439" s="203"/>
      <c r="B439" s="203"/>
      <c r="C439" s="203"/>
      <c r="D439" s="284"/>
      <c r="E439" s="284"/>
      <c r="F439" s="258"/>
      <c r="G439" s="284"/>
      <c r="H439" s="203"/>
      <c r="I439" s="203"/>
      <c r="J439" s="203"/>
      <c r="K439" s="206"/>
      <c r="L439" s="206"/>
      <c r="M439" s="203"/>
      <c r="N439" s="203"/>
    </row>
    <row r="440" spans="1:14">
      <c r="B440" s="963" t="str">
        <f>開票立会人入力シート!C12</f>
        <v>六ヶ所村</v>
      </c>
      <c r="C440" s="963"/>
      <c r="D440" s="120" t="s">
        <v>441</v>
      </c>
      <c r="E440" s="103"/>
      <c r="F440" s="104"/>
      <c r="G440" s="103"/>
      <c r="H440" s="110" t="s">
        <v>387</v>
      </c>
      <c r="J440" s="111"/>
      <c r="L440" s="111"/>
    </row>
    <row r="441" spans="1:14">
      <c r="A441" s="107"/>
    </row>
    <row r="442" spans="1:14">
      <c r="M442" s="108"/>
    </row>
    <row r="443" spans="1:14">
      <c r="M443" s="108"/>
    </row>
    <row r="444" spans="1:14">
      <c r="M444" s="108"/>
    </row>
    <row r="445" spans="1:14">
      <c r="M445" s="108"/>
    </row>
    <row r="446" spans="1:14">
      <c r="A446" s="272" t="s">
        <v>1428</v>
      </c>
      <c r="B446" s="124"/>
      <c r="C446" s="124"/>
      <c r="D446" s="124"/>
      <c r="E446" s="124"/>
      <c r="F446" s="124"/>
      <c r="G446" s="124"/>
      <c r="H446" s="124"/>
      <c r="I446" s="124"/>
      <c r="J446" s="124"/>
      <c r="K446" s="124"/>
      <c r="L446" s="124"/>
      <c r="M446" s="124"/>
      <c r="N446" s="124"/>
    </row>
    <row r="447" spans="1:14">
      <c r="A447" s="272" t="s">
        <v>1429</v>
      </c>
      <c r="B447" s="124"/>
      <c r="C447" s="124"/>
      <c r="D447" s="124"/>
      <c r="E447" s="124"/>
      <c r="F447" s="124"/>
      <c r="G447" s="124"/>
      <c r="H447" s="124"/>
      <c r="I447" s="124"/>
      <c r="J447" s="124"/>
      <c r="K447" s="124"/>
      <c r="L447" s="124"/>
      <c r="M447" s="124"/>
      <c r="N447" s="124"/>
    </row>
    <row r="448" spans="1:14">
      <c r="A448" s="272" t="s">
        <v>1430</v>
      </c>
      <c r="B448" s="124"/>
      <c r="C448" s="124"/>
      <c r="D448" s="124"/>
      <c r="E448" s="124"/>
      <c r="F448" s="124"/>
      <c r="G448" s="124"/>
      <c r="H448" s="124"/>
      <c r="I448" s="124"/>
      <c r="J448" s="124"/>
      <c r="K448" s="124"/>
      <c r="L448" s="124"/>
      <c r="M448" s="124"/>
      <c r="N448" s="124"/>
    </row>
    <row r="449" spans="1:14">
      <c r="A449" s="272" t="s">
        <v>1431</v>
      </c>
      <c r="B449" s="124"/>
      <c r="C449" s="124"/>
      <c r="D449" s="124"/>
      <c r="E449" s="124"/>
      <c r="F449" s="124"/>
      <c r="G449" s="124"/>
      <c r="H449" s="124"/>
      <c r="I449" s="124"/>
      <c r="J449" s="124"/>
      <c r="K449" s="124"/>
      <c r="L449" s="124"/>
      <c r="M449" s="124"/>
      <c r="N449" s="124"/>
    </row>
    <row r="451" spans="1:14">
      <c r="N451" s="204" t="s">
        <v>642</v>
      </c>
    </row>
    <row r="455" spans="1:14" ht="28">
      <c r="A455" s="955" t="s">
        <v>433</v>
      </c>
      <c r="B455" s="955"/>
      <c r="C455" s="955"/>
      <c r="D455" s="955"/>
      <c r="E455" s="955"/>
      <c r="F455" s="955"/>
      <c r="G455" s="955"/>
      <c r="H455" s="955"/>
      <c r="I455" s="955"/>
      <c r="J455" s="955"/>
      <c r="K455" s="955"/>
      <c r="L455" s="955"/>
      <c r="M455" s="955"/>
      <c r="N455" s="955"/>
    </row>
    <row r="457" spans="1:14" ht="18" customHeight="1"/>
    <row r="458" spans="1:14" ht="18" customHeight="1"/>
    <row r="459" spans="1:14" ht="18" customHeight="1">
      <c r="G459" s="94" t="s">
        <v>423</v>
      </c>
    </row>
    <row r="460" spans="1:14" ht="18" customHeight="1"/>
    <row r="461" spans="1:14" ht="18" customHeight="1">
      <c r="G461" s="94" t="s">
        <v>405</v>
      </c>
      <c r="H461" s="112"/>
      <c r="I461" s="962">
        <f>開票立会人入力シート!K13</f>
        <v>0</v>
      </c>
      <c r="J461" s="962"/>
      <c r="K461" s="962"/>
      <c r="L461" s="962"/>
      <c r="M461" s="962"/>
      <c r="N461" s="962"/>
    </row>
    <row r="462" spans="1:14" ht="19">
      <c r="H462" s="112"/>
      <c r="I462" s="112"/>
      <c r="J462" s="112"/>
      <c r="K462" s="112"/>
    </row>
    <row r="463" spans="1:14" ht="19">
      <c r="G463" s="94" t="s">
        <v>175</v>
      </c>
      <c r="H463" s="112"/>
      <c r="I463" s="111">
        <f>開票立会人入力シート!H13</f>
        <v>0</v>
      </c>
      <c r="J463" s="112"/>
      <c r="K463" s="111">
        <f>開票立会人入力シート!J13</f>
        <v>0</v>
      </c>
    </row>
    <row r="464" spans="1:14" ht="19">
      <c r="H464" s="112"/>
      <c r="I464" s="111"/>
      <c r="J464" s="112"/>
      <c r="K464" s="112"/>
    </row>
    <row r="465" spans="1:14">
      <c r="G465" s="94" t="s">
        <v>406</v>
      </c>
      <c r="I465" s="111">
        <f>開票立会人入力シート!G13</f>
        <v>0</v>
      </c>
      <c r="J465" s="111"/>
      <c r="K465" s="111">
        <f>開票立会人入力シート!I13</f>
        <v>0</v>
      </c>
    </row>
    <row r="466" spans="1:14">
      <c r="I466" s="111"/>
      <c r="J466" s="111"/>
      <c r="K466" s="111"/>
    </row>
    <row r="467" spans="1:14">
      <c r="H467" s="113" t="s">
        <v>30</v>
      </c>
      <c r="I467" s="964" t="str">
        <f>開票立会人入力シート!R13</f>
        <v>平成02年09月08日</v>
      </c>
      <c r="J467" s="965"/>
      <c r="K467" s="965"/>
      <c r="L467" s="113" t="s">
        <v>426</v>
      </c>
      <c r="M467" s="114"/>
    </row>
    <row r="469" spans="1:14">
      <c r="A469" s="203"/>
      <c r="B469" s="203"/>
      <c r="C469" s="203"/>
      <c r="D469" s="203"/>
      <c r="E469" s="203"/>
      <c r="F469" s="203"/>
      <c r="G469" s="195"/>
      <c r="H469" s="203"/>
      <c r="I469" s="203"/>
      <c r="J469" s="203"/>
      <c r="K469" s="203"/>
      <c r="L469" s="203"/>
      <c r="M469" s="203"/>
      <c r="N469" s="203"/>
    </row>
    <row r="470" spans="1:14" s="203" customFormat="1">
      <c r="A470" s="94"/>
      <c r="B470" s="94"/>
      <c r="C470" s="94"/>
      <c r="D470" s="94"/>
      <c r="E470" s="94"/>
      <c r="F470" s="94"/>
      <c r="G470" s="94"/>
      <c r="H470" s="94"/>
      <c r="I470" s="94"/>
      <c r="J470" s="94"/>
      <c r="K470" s="94"/>
      <c r="L470" s="94"/>
      <c r="M470" s="94"/>
      <c r="N470" s="94"/>
    </row>
    <row r="471" spans="1:14" ht="21" customHeight="1">
      <c r="A471" s="94" t="s">
        <v>424</v>
      </c>
      <c r="C471" s="111" t="str">
        <f>入力シート!C1</f>
        <v>令和8年2月8日執行衆議院小選挙区選出議員選挙</v>
      </c>
    </row>
    <row r="472" spans="1:14" s="203" customFormat="1">
      <c r="A472" s="94"/>
      <c r="B472" s="94"/>
      <c r="C472" s="202" t="str">
        <f>開票立会人入力シート!B4</f>
        <v>青森県第１区</v>
      </c>
      <c r="D472" s="215"/>
      <c r="E472" s="94"/>
      <c r="F472" s="94"/>
      <c r="G472" s="94"/>
      <c r="H472" s="94"/>
      <c r="I472" s="94"/>
      <c r="J472" s="94"/>
      <c r="K472" s="94"/>
      <c r="L472" s="94"/>
      <c r="M472" s="94"/>
      <c r="N472" s="94"/>
    </row>
    <row r="473" spans="1:14">
      <c r="C473" s="111"/>
    </row>
    <row r="474" spans="1:14">
      <c r="A474" s="203"/>
      <c r="B474" s="203"/>
      <c r="C474" s="203"/>
      <c r="D474" s="203"/>
      <c r="E474" s="203"/>
      <c r="F474" s="203"/>
      <c r="G474" s="195"/>
      <c r="H474" s="203"/>
      <c r="I474" s="203"/>
      <c r="J474" s="195"/>
      <c r="K474" s="203"/>
      <c r="L474" s="203"/>
      <c r="M474" s="203"/>
      <c r="N474" s="203"/>
    </row>
    <row r="475" spans="1:14" ht="19">
      <c r="A475" s="94" t="s">
        <v>434</v>
      </c>
      <c r="F475" s="111" t="str">
        <f>開票立会人入力シート!D13</f>
        <v>大間町</v>
      </c>
      <c r="G475" s="112"/>
      <c r="H475" s="94" t="s">
        <v>435</v>
      </c>
      <c r="J475" s="112"/>
    </row>
    <row r="476" spans="1:14">
      <c r="A476" s="203"/>
      <c r="B476" s="203"/>
      <c r="C476" s="203"/>
      <c r="D476" s="203"/>
      <c r="E476" s="203"/>
      <c r="F476" s="203"/>
      <c r="G476" s="195"/>
      <c r="H476" s="203"/>
      <c r="I476" s="203"/>
      <c r="J476" s="195"/>
      <c r="K476" s="203"/>
      <c r="L476" s="203"/>
      <c r="M476" s="203"/>
      <c r="N476" s="203"/>
    </row>
    <row r="478" spans="1:14">
      <c r="A478" s="94" t="s">
        <v>428</v>
      </c>
    </row>
    <row r="481" spans="1:14">
      <c r="A481" s="960">
        <f>開票立会人入力シート!$E$13</f>
        <v>46050</v>
      </c>
      <c r="B481" s="960"/>
      <c r="C481" s="960"/>
      <c r="D481" s="960"/>
      <c r="E481"/>
    </row>
    <row r="484" spans="1:14">
      <c r="C484" s="207" t="s">
        <v>571</v>
      </c>
      <c r="I484" s="961">
        <f>入力シート!C9</f>
        <v>0</v>
      </c>
      <c r="J484" s="961"/>
      <c r="K484" s="961"/>
      <c r="L484" s="961"/>
      <c r="M484" s="961"/>
    </row>
    <row r="485" spans="1:14">
      <c r="C485" s="203"/>
      <c r="I485" s="111"/>
    </row>
    <row r="486" spans="1:14">
      <c r="C486" s="203"/>
    </row>
    <row r="487" spans="1:14">
      <c r="C487" s="207" t="s">
        <v>640</v>
      </c>
      <c r="F487" s="104"/>
      <c r="G487" s="103"/>
      <c r="H487" s="789">
        <f>入力シート!C15</f>
        <v>0</v>
      </c>
      <c r="I487" s="789"/>
      <c r="J487" s="789"/>
      <c r="K487" s="789"/>
      <c r="L487" s="789"/>
    </row>
    <row r="488" spans="1:14">
      <c r="A488" s="203"/>
      <c r="B488" s="203"/>
      <c r="C488" s="203"/>
      <c r="D488" s="284"/>
      <c r="E488" s="284"/>
      <c r="F488" s="258"/>
      <c r="G488" s="284"/>
      <c r="H488" s="203"/>
      <c r="I488" s="203"/>
      <c r="J488" s="203"/>
      <c r="K488" s="206"/>
      <c r="L488" s="206"/>
      <c r="M488" s="203"/>
      <c r="N488" s="203"/>
    </row>
    <row r="489" spans="1:14">
      <c r="A489" s="203"/>
      <c r="B489" s="203"/>
      <c r="C489" s="203"/>
      <c r="D489" s="284"/>
      <c r="E489" s="284"/>
      <c r="F489" s="258"/>
      <c r="G489" s="284"/>
      <c r="H489" s="203"/>
      <c r="I489" s="203"/>
      <c r="J489" s="203"/>
      <c r="K489" s="206"/>
      <c r="L489" s="206"/>
      <c r="M489" s="203"/>
      <c r="N489" s="203"/>
    </row>
    <row r="490" spans="1:14">
      <c r="B490" s="963" t="str">
        <f>開票立会人入力シート!C13</f>
        <v>大間町</v>
      </c>
      <c r="C490" s="963"/>
      <c r="D490" s="120" t="s">
        <v>441</v>
      </c>
      <c r="E490" s="103"/>
      <c r="F490" s="104"/>
      <c r="G490" s="103"/>
      <c r="H490" s="110" t="s">
        <v>387</v>
      </c>
      <c r="J490" s="111"/>
      <c r="L490" s="111"/>
    </row>
    <row r="491" spans="1:14">
      <c r="A491" s="107"/>
    </row>
    <row r="492" spans="1:14">
      <c r="M492" s="108"/>
    </row>
    <row r="496" spans="1:14">
      <c r="A496" s="272" t="s">
        <v>1428</v>
      </c>
      <c r="B496" s="124"/>
      <c r="C496" s="124"/>
      <c r="D496" s="124"/>
      <c r="E496" s="124"/>
      <c r="F496" s="124"/>
      <c r="G496" s="124"/>
      <c r="H496" s="124"/>
      <c r="I496" s="124"/>
      <c r="J496" s="124"/>
      <c r="K496" s="124"/>
      <c r="L496" s="124"/>
      <c r="M496" s="124"/>
      <c r="N496" s="124"/>
    </row>
    <row r="497" spans="1:14">
      <c r="A497" s="272" t="s">
        <v>1429</v>
      </c>
      <c r="B497" s="124"/>
      <c r="C497" s="124"/>
      <c r="D497" s="124"/>
      <c r="E497" s="124"/>
      <c r="F497" s="124"/>
      <c r="G497" s="124"/>
      <c r="H497" s="124"/>
      <c r="I497" s="124"/>
      <c r="J497" s="124"/>
      <c r="K497" s="124"/>
      <c r="L497" s="124"/>
      <c r="M497" s="124"/>
      <c r="N497" s="124"/>
    </row>
    <row r="498" spans="1:14">
      <c r="A498" s="272" t="s">
        <v>1430</v>
      </c>
      <c r="B498" s="124"/>
      <c r="C498" s="124"/>
      <c r="D498" s="124"/>
      <c r="E498" s="124"/>
      <c r="F498" s="124"/>
      <c r="G498" s="124"/>
      <c r="H498" s="124"/>
      <c r="I498" s="124"/>
      <c r="J498" s="124"/>
      <c r="K498" s="124"/>
      <c r="L498" s="124"/>
      <c r="M498" s="124"/>
      <c r="N498" s="124"/>
    </row>
    <row r="499" spans="1:14">
      <c r="A499" s="272" t="s">
        <v>1431</v>
      </c>
      <c r="B499" s="124"/>
      <c r="C499" s="124"/>
      <c r="D499" s="124"/>
      <c r="E499" s="124"/>
      <c r="F499" s="124"/>
      <c r="G499" s="124"/>
      <c r="H499" s="124"/>
      <c r="I499" s="124"/>
      <c r="J499" s="124"/>
      <c r="K499" s="124"/>
      <c r="L499" s="124"/>
      <c r="M499" s="124"/>
      <c r="N499" s="124"/>
    </row>
    <row r="501" spans="1:14">
      <c r="N501" s="204" t="s">
        <v>642</v>
      </c>
    </row>
    <row r="505" spans="1:14" ht="28">
      <c r="A505" s="955" t="s">
        <v>433</v>
      </c>
      <c r="B505" s="955"/>
      <c r="C505" s="955"/>
      <c r="D505" s="955"/>
      <c r="E505" s="955"/>
      <c r="F505" s="955"/>
      <c r="G505" s="955"/>
      <c r="H505" s="955"/>
      <c r="I505" s="955"/>
      <c r="J505" s="955"/>
      <c r="K505" s="955"/>
      <c r="L505" s="955"/>
      <c r="M505" s="955"/>
      <c r="N505" s="955"/>
    </row>
    <row r="507" spans="1:14" ht="18" customHeight="1"/>
    <row r="508" spans="1:14" ht="18" customHeight="1"/>
    <row r="509" spans="1:14" ht="18" customHeight="1">
      <c r="G509" s="94" t="s">
        <v>423</v>
      </c>
    </row>
    <row r="510" spans="1:14" ht="18" customHeight="1"/>
    <row r="511" spans="1:14" ht="18" customHeight="1">
      <c r="G511" s="94" t="s">
        <v>405</v>
      </c>
      <c r="H511" s="112"/>
      <c r="I511" s="962">
        <f>開票立会人入力シート!K14</f>
        <v>0</v>
      </c>
      <c r="J511" s="962"/>
      <c r="K511" s="962"/>
      <c r="L511" s="962"/>
      <c r="M511" s="962"/>
      <c r="N511" s="962"/>
    </row>
    <row r="512" spans="1:14" ht="19">
      <c r="H512" s="112"/>
      <c r="I512" s="112"/>
      <c r="J512" s="112"/>
      <c r="K512" s="112"/>
    </row>
    <row r="513" spans="1:14" ht="19">
      <c r="G513" s="94" t="s">
        <v>175</v>
      </c>
      <c r="H513" s="112"/>
      <c r="I513" s="111">
        <f>開票立会人入力シート!H14</f>
        <v>0</v>
      </c>
      <c r="J513" s="112"/>
      <c r="K513" s="111">
        <f>開票立会人入力シート!J14</f>
        <v>0</v>
      </c>
    </row>
    <row r="514" spans="1:14" ht="19">
      <c r="H514" s="112"/>
      <c r="I514" s="111"/>
      <c r="J514" s="112"/>
      <c r="K514" s="112"/>
    </row>
    <row r="515" spans="1:14">
      <c r="G515" s="94" t="s">
        <v>406</v>
      </c>
      <c r="I515" s="111">
        <f>開票立会人入力シート!G14</f>
        <v>0</v>
      </c>
      <c r="J515" s="111"/>
      <c r="K515" s="111">
        <f>開票立会人入力シート!I14</f>
        <v>0</v>
      </c>
    </row>
    <row r="516" spans="1:14">
      <c r="I516" s="111"/>
      <c r="J516" s="111"/>
      <c r="K516" s="111"/>
    </row>
    <row r="517" spans="1:14">
      <c r="H517" s="113" t="s">
        <v>30</v>
      </c>
      <c r="I517" s="964" t="str">
        <f>開票立会人入力シート!R14</f>
        <v>平成02年09月08日</v>
      </c>
      <c r="J517" s="965"/>
      <c r="K517" s="965"/>
      <c r="L517" s="113" t="s">
        <v>426</v>
      </c>
      <c r="M517" s="114"/>
    </row>
    <row r="519" spans="1:14">
      <c r="A519" s="203"/>
      <c r="B519" s="203"/>
      <c r="C519" s="203"/>
      <c r="D519" s="203"/>
      <c r="E519" s="203"/>
      <c r="F519" s="203"/>
      <c r="G519" s="195"/>
      <c r="H519" s="203"/>
      <c r="I519" s="203"/>
      <c r="J519" s="203"/>
      <c r="K519" s="203"/>
      <c r="L519" s="203"/>
      <c r="M519" s="203"/>
      <c r="N519" s="203"/>
    </row>
    <row r="521" spans="1:14" ht="21" customHeight="1">
      <c r="A521" s="94" t="s">
        <v>424</v>
      </c>
      <c r="C521" s="111" t="str">
        <f>入力シート!C1</f>
        <v>令和8年2月8日執行衆議院小選挙区選出議員選挙</v>
      </c>
    </row>
    <row r="522" spans="1:14">
      <c r="C522" s="202" t="str">
        <f>開票立会人入力シート!B4</f>
        <v>青森県第１区</v>
      </c>
      <c r="D522" s="215"/>
    </row>
    <row r="523" spans="1:14">
      <c r="C523" s="111"/>
    </row>
    <row r="524" spans="1:14">
      <c r="A524" s="203"/>
      <c r="B524" s="203"/>
      <c r="C524" s="203"/>
      <c r="D524" s="203"/>
      <c r="E524" s="203"/>
      <c r="F524" s="203"/>
      <c r="G524" s="195"/>
      <c r="H524" s="203"/>
      <c r="I524" s="203"/>
      <c r="J524" s="195"/>
      <c r="K524" s="203"/>
      <c r="L524" s="203"/>
      <c r="M524" s="203"/>
      <c r="N524" s="203"/>
    </row>
    <row r="525" spans="1:14" ht="19">
      <c r="A525" s="94" t="s">
        <v>434</v>
      </c>
      <c r="F525" s="111" t="str">
        <f>開票立会人入力シート!D14</f>
        <v>東通村</v>
      </c>
      <c r="G525" s="112"/>
      <c r="H525" s="94" t="s">
        <v>435</v>
      </c>
      <c r="J525" s="112"/>
    </row>
    <row r="526" spans="1:14">
      <c r="A526" s="203"/>
      <c r="B526" s="203"/>
      <c r="C526" s="203"/>
      <c r="D526" s="203"/>
      <c r="E526" s="203"/>
      <c r="F526" s="203"/>
      <c r="G526" s="195"/>
      <c r="H526" s="203"/>
      <c r="I526" s="203"/>
      <c r="J526" s="195"/>
      <c r="K526" s="203"/>
      <c r="L526" s="203"/>
      <c r="M526" s="203"/>
      <c r="N526" s="203"/>
    </row>
    <row r="528" spans="1:14">
      <c r="A528" s="94" t="s">
        <v>428</v>
      </c>
    </row>
    <row r="531" spans="1:14">
      <c r="A531" s="960">
        <f>開票立会人入力シート!$E$14</f>
        <v>46050</v>
      </c>
      <c r="B531" s="960"/>
      <c r="C531" s="960"/>
      <c r="D531" s="960"/>
      <c r="E531"/>
    </row>
    <row r="534" spans="1:14">
      <c r="C534" s="207" t="s">
        <v>571</v>
      </c>
      <c r="I534" s="961">
        <f>入力シート!C9</f>
        <v>0</v>
      </c>
      <c r="J534" s="961"/>
      <c r="K534" s="961"/>
      <c r="L534" s="961"/>
      <c r="M534" s="961"/>
    </row>
    <row r="535" spans="1:14">
      <c r="C535" s="203"/>
      <c r="I535" s="111"/>
    </row>
    <row r="536" spans="1:14">
      <c r="C536" s="203"/>
    </row>
    <row r="537" spans="1:14">
      <c r="C537" s="207" t="s">
        <v>640</v>
      </c>
      <c r="F537" s="104"/>
      <c r="G537" s="103"/>
      <c r="H537" s="789">
        <f>入力シート!C15</f>
        <v>0</v>
      </c>
      <c r="I537" s="789"/>
      <c r="J537" s="789"/>
      <c r="K537" s="789"/>
      <c r="L537" s="789"/>
    </row>
    <row r="538" spans="1:14">
      <c r="A538" s="203"/>
      <c r="B538" s="203"/>
      <c r="C538" s="203"/>
      <c r="D538" s="284"/>
      <c r="E538" s="284"/>
      <c r="F538" s="258"/>
      <c r="G538" s="284"/>
      <c r="H538" s="203"/>
      <c r="I538" s="203"/>
      <c r="J538" s="203"/>
      <c r="K538" s="206"/>
      <c r="L538" s="206"/>
      <c r="M538" s="203"/>
      <c r="N538" s="203"/>
    </row>
    <row r="539" spans="1:14">
      <c r="A539" s="203"/>
      <c r="B539" s="203"/>
      <c r="C539" s="203"/>
      <c r="D539" s="284"/>
      <c r="E539" s="284"/>
      <c r="F539" s="258"/>
      <c r="G539" s="284"/>
      <c r="H539" s="203"/>
      <c r="I539" s="203"/>
      <c r="J539" s="203"/>
      <c r="K539" s="206"/>
      <c r="L539" s="206"/>
      <c r="M539" s="203"/>
      <c r="N539" s="203"/>
    </row>
    <row r="540" spans="1:14">
      <c r="B540" s="963" t="str">
        <f>開票立会人入力シート!C14</f>
        <v>東通村</v>
      </c>
      <c r="C540" s="963"/>
      <c r="D540" s="120" t="s">
        <v>441</v>
      </c>
      <c r="E540" s="103"/>
      <c r="F540" s="104"/>
      <c r="G540" s="103"/>
      <c r="H540" s="110" t="s">
        <v>387</v>
      </c>
      <c r="J540" s="111"/>
      <c r="L540" s="111"/>
    </row>
    <row r="541" spans="1:14">
      <c r="A541" s="107"/>
    </row>
    <row r="542" spans="1:14">
      <c r="M542" s="108"/>
    </row>
    <row r="546" spans="1:14">
      <c r="A546" s="272" t="s">
        <v>1428</v>
      </c>
      <c r="B546" s="124"/>
      <c r="C546" s="124"/>
      <c r="D546" s="124"/>
      <c r="E546" s="124"/>
      <c r="F546" s="124"/>
      <c r="G546" s="124"/>
      <c r="H546" s="124"/>
      <c r="I546" s="124"/>
      <c r="J546" s="124"/>
      <c r="K546" s="124"/>
      <c r="L546" s="124"/>
      <c r="M546" s="124"/>
      <c r="N546" s="124"/>
    </row>
    <row r="547" spans="1:14">
      <c r="A547" s="272" t="s">
        <v>1429</v>
      </c>
      <c r="B547" s="124"/>
      <c r="C547" s="124"/>
      <c r="D547" s="124"/>
      <c r="E547" s="124"/>
      <c r="F547" s="124"/>
      <c r="G547" s="124"/>
      <c r="H547" s="124"/>
      <c r="I547" s="124"/>
      <c r="J547" s="124"/>
      <c r="K547" s="124"/>
      <c r="L547" s="124"/>
      <c r="M547" s="124"/>
      <c r="N547" s="124"/>
    </row>
    <row r="548" spans="1:14">
      <c r="A548" s="272" t="s">
        <v>1430</v>
      </c>
      <c r="B548" s="124"/>
      <c r="C548" s="124"/>
      <c r="D548" s="124"/>
      <c r="E548" s="124"/>
      <c r="F548" s="124"/>
      <c r="G548" s="124"/>
      <c r="H548" s="124"/>
      <c r="I548" s="124"/>
      <c r="J548" s="124"/>
      <c r="K548" s="124"/>
      <c r="L548" s="124"/>
      <c r="M548" s="124"/>
      <c r="N548" s="124"/>
    </row>
    <row r="549" spans="1:14">
      <c r="A549" s="272" t="s">
        <v>1431</v>
      </c>
      <c r="B549" s="124"/>
      <c r="C549" s="124"/>
      <c r="D549" s="124"/>
      <c r="E549" s="124"/>
      <c r="F549" s="124"/>
      <c r="G549" s="124"/>
      <c r="H549" s="124"/>
      <c r="I549" s="124"/>
      <c r="J549" s="124"/>
      <c r="K549" s="124"/>
      <c r="L549" s="124"/>
      <c r="M549" s="124"/>
      <c r="N549" s="124"/>
    </row>
    <row r="551" spans="1:14">
      <c r="N551" s="204" t="s">
        <v>642</v>
      </c>
    </row>
    <row r="555" spans="1:14" ht="28">
      <c r="A555" s="955" t="s">
        <v>433</v>
      </c>
      <c r="B555" s="955"/>
      <c r="C555" s="955"/>
      <c r="D555" s="955"/>
      <c r="E555" s="955"/>
      <c r="F555" s="955"/>
      <c r="G555" s="955"/>
      <c r="H555" s="955"/>
      <c r="I555" s="955"/>
      <c r="J555" s="955"/>
      <c r="K555" s="955"/>
      <c r="L555" s="955"/>
      <c r="M555" s="955"/>
      <c r="N555" s="955"/>
    </row>
    <row r="557" spans="1:14" ht="18" customHeight="1"/>
    <row r="558" spans="1:14" ht="18" customHeight="1"/>
    <row r="559" spans="1:14" ht="18" customHeight="1">
      <c r="G559" s="94" t="s">
        <v>423</v>
      </c>
    </row>
    <row r="560" spans="1:14" ht="18" customHeight="1"/>
    <row r="561" spans="1:14" ht="18" customHeight="1">
      <c r="G561" s="94" t="s">
        <v>405</v>
      </c>
      <c r="H561" s="112"/>
      <c r="I561" s="962">
        <f>開票立会人入力シート!K15</f>
        <v>0</v>
      </c>
      <c r="J561" s="962"/>
      <c r="K561" s="962"/>
      <c r="L561" s="962"/>
      <c r="M561" s="962"/>
      <c r="N561" s="962"/>
    </row>
    <row r="562" spans="1:14" ht="19">
      <c r="H562" s="112"/>
      <c r="I562" s="112"/>
      <c r="J562" s="112"/>
      <c r="K562" s="112"/>
    </row>
    <row r="563" spans="1:14" ht="19">
      <c r="G563" s="94" t="s">
        <v>175</v>
      </c>
      <c r="H563" s="112"/>
      <c r="I563" s="111">
        <f>開票立会人入力シート!H15</f>
        <v>0</v>
      </c>
      <c r="J563" s="112"/>
      <c r="K563" s="111">
        <f>開票立会人入力シート!J15</f>
        <v>0</v>
      </c>
    </row>
    <row r="564" spans="1:14" ht="19">
      <c r="H564" s="112"/>
      <c r="I564" s="111"/>
      <c r="J564" s="112"/>
      <c r="K564" s="112"/>
    </row>
    <row r="565" spans="1:14">
      <c r="G565" s="94" t="s">
        <v>406</v>
      </c>
      <c r="I565" s="111">
        <f>開票立会人入力シート!G15</f>
        <v>0</v>
      </c>
      <c r="J565" s="111"/>
      <c r="K565" s="111">
        <f>開票立会人入力シート!I15</f>
        <v>0</v>
      </c>
    </row>
    <row r="566" spans="1:14">
      <c r="I566" s="111"/>
      <c r="J566" s="111"/>
      <c r="K566" s="111"/>
    </row>
    <row r="567" spans="1:14">
      <c r="H567" s="113" t="s">
        <v>30</v>
      </c>
      <c r="I567" s="964" t="str">
        <f>開票立会人入力シート!R15</f>
        <v>平成02年09月08日</v>
      </c>
      <c r="J567" s="965"/>
      <c r="K567" s="965"/>
      <c r="L567" s="113" t="s">
        <v>426</v>
      </c>
      <c r="M567" s="114"/>
    </row>
    <row r="569" spans="1:14">
      <c r="A569" s="203"/>
      <c r="B569" s="203"/>
      <c r="C569" s="203"/>
      <c r="D569" s="203"/>
      <c r="E569" s="203"/>
      <c r="F569" s="203"/>
      <c r="G569" s="195"/>
      <c r="H569" s="203"/>
      <c r="I569" s="203"/>
      <c r="J569" s="203"/>
      <c r="K569" s="203"/>
      <c r="L569" s="203"/>
      <c r="M569" s="203"/>
      <c r="N569" s="203"/>
    </row>
    <row r="571" spans="1:14" ht="21" customHeight="1">
      <c r="A571" s="94" t="s">
        <v>424</v>
      </c>
      <c r="C571" s="111" t="str">
        <f>入力シート!C1</f>
        <v>令和8年2月8日執行衆議院小選挙区選出議員選挙</v>
      </c>
    </row>
    <row r="572" spans="1:14">
      <c r="C572" s="202" t="str">
        <f>開票立会人入力シート!B4</f>
        <v>青森県第１区</v>
      </c>
      <c r="D572" s="215"/>
    </row>
    <row r="573" spans="1:14">
      <c r="C573" s="111"/>
    </row>
    <row r="574" spans="1:14">
      <c r="A574" s="203"/>
      <c r="B574" s="203"/>
      <c r="C574" s="203"/>
      <c r="D574" s="203"/>
      <c r="E574" s="203"/>
      <c r="F574" s="203"/>
      <c r="G574" s="195"/>
      <c r="H574" s="203"/>
      <c r="I574" s="203"/>
      <c r="J574" s="195"/>
      <c r="K574" s="203"/>
      <c r="L574" s="203"/>
      <c r="M574" s="203"/>
      <c r="N574" s="203"/>
    </row>
    <row r="575" spans="1:14" ht="19">
      <c r="A575" s="94" t="s">
        <v>434</v>
      </c>
      <c r="F575" s="111" t="str">
        <f>開票立会人入力シート!D15</f>
        <v>風間浦村</v>
      </c>
      <c r="G575" s="112"/>
      <c r="H575" s="94" t="s">
        <v>435</v>
      </c>
      <c r="J575" s="112"/>
    </row>
    <row r="576" spans="1:14">
      <c r="A576" s="203"/>
      <c r="B576" s="203"/>
      <c r="C576" s="203"/>
      <c r="D576" s="203"/>
      <c r="E576" s="203"/>
      <c r="F576" s="203"/>
      <c r="G576" s="195"/>
      <c r="H576" s="203"/>
      <c r="I576" s="203"/>
      <c r="J576" s="195"/>
      <c r="K576" s="203"/>
      <c r="L576" s="203"/>
      <c r="M576" s="203"/>
      <c r="N576" s="203"/>
    </row>
    <row r="578" spans="1:14">
      <c r="A578" s="94" t="s">
        <v>428</v>
      </c>
    </row>
    <row r="581" spans="1:14">
      <c r="A581" s="960">
        <f>開票立会人入力シート!$E$15</f>
        <v>46050</v>
      </c>
      <c r="B581" s="960"/>
      <c r="C581" s="960"/>
      <c r="D581" s="960"/>
      <c r="E581"/>
    </row>
    <row r="584" spans="1:14">
      <c r="C584" s="207" t="s">
        <v>571</v>
      </c>
      <c r="I584" s="961">
        <f>入力シート!C9</f>
        <v>0</v>
      </c>
      <c r="J584" s="961"/>
      <c r="K584" s="961"/>
      <c r="L584" s="961"/>
      <c r="M584" s="961"/>
    </row>
    <row r="585" spans="1:14">
      <c r="C585" s="203"/>
      <c r="I585" s="111"/>
    </row>
    <row r="586" spans="1:14">
      <c r="C586" s="203"/>
    </row>
    <row r="587" spans="1:14">
      <c r="C587" s="207" t="s">
        <v>640</v>
      </c>
      <c r="F587" s="104"/>
      <c r="G587" s="103"/>
      <c r="H587" s="789">
        <f>入力シート!C15</f>
        <v>0</v>
      </c>
      <c r="I587" s="789"/>
      <c r="J587" s="789"/>
      <c r="K587" s="789"/>
      <c r="L587" s="789"/>
    </row>
    <row r="588" spans="1:14">
      <c r="A588" s="203"/>
      <c r="B588" s="203"/>
      <c r="C588" s="203"/>
      <c r="D588" s="284"/>
      <c r="E588" s="284"/>
      <c r="F588" s="258"/>
      <c r="G588" s="284"/>
      <c r="H588" s="203"/>
      <c r="I588" s="203"/>
      <c r="J588" s="203"/>
      <c r="K588" s="206"/>
      <c r="L588" s="206"/>
      <c r="M588" s="203"/>
      <c r="N588" s="203"/>
    </row>
    <row r="589" spans="1:14">
      <c r="A589" s="203"/>
      <c r="B589" s="203"/>
      <c r="C589" s="203"/>
      <c r="D589" s="284"/>
      <c r="E589" s="284"/>
      <c r="F589" s="258"/>
      <c r="G589" s="284"/>
      <c r="H589" s="203"/>
      <c r="I589" s="203"/>
      <c r="J589" s="203"/>
      <c r="K589" s="206"/>
      <c r="L589" s="206"/>
      <c r="M589" s="203"/>
      <c r="N589" s="203"/>
    </row>
    <row r="590" spans="1:14">
      <c r="B590" s="963" t="str">
        <f>開票立会人入力シート!C15</f>
        <v>風間浦村</v>
      </c>
      <c r="C590" s="963"/>
      <c r="D590" s="120" t="s">
        <v>441</v>
      </c>
      <c r="E590" s="103"/>
      <c r="F590" s="104"/>
      <c r="G590" s="103"/>
      <c r="H590" s="110" t="s">
        <v>387</v>
      </c>
      <c r="J590" s="111"/>
      <c r="L590" s="111"/>
    </row>
    <row r="591" spans="1:14">
      <c r="A591" s="107"/>
    </row>
    <row r="592" spans="1:14">
      <c r="M592" s="108"/>
    </row>
    <row r="596" spans="1:14">
      <c r="A596" s="272" t="s">
        <v>1428</v>
      </c>
      <c r="B596" s="124"/>
      <c r="C596" s="124"/>
      <c r="D596" s="124"/>
      <c r="E596" s="124"/>
      <c r="F596" s="124"/>
      <c r="G596" s="124"/>
      <c r="H596" s="124"/>
      <c r="I596" s="124"/>
      <c r="J596" s="124"/>
      <c r="K596" s="124"/>
      <c r="L596" s="124"/>
      <c r="M596" s="124"/>
      <c r="N596" s="124"/>
    </row>
    <row r="597" spans="1:14">
      <c r="A597" s="272" t="s">
        <v>1429</v>
      </c>
      <c r="B597" s="124"/>
      <c r="C597" s="124"/>
      <c r="D597" s="124"/>
      <c r="E597" s="124"/>
      <c r="F597" s="124"/>
      <c r="G597" s="124"/>
      <c r="H597" s="124"/>
      <c r="I597" s="124"/>
      <c r="J597" s="124"/>
      <c r="K597" s="124"/>
      <c r="L597" s="124"/>
      <c r="M597" s="124"/>
      <c r="N597" s="124"/>
    </row>
    <row r="598" spans="1:14">
      <c r="A598" s="272" t="s">
        <v>1430</v>
      </c>
      <c r="B598" s="124"/>
      <c r="C598" s="124"/>
      <c r="D598" s="124"/>
      <c r="E598" s="124"/>
      <c r="F598" s="124"/>
      <c r="G598" s="124"/>
      <c r="H598" s="124"/>
      <c r="I598" s="124"/>
      <c r="J598" s="124"/>
      <c r="K598" s="124"/>
      <c r="L598" s="124"/>
      <c r="M598" s="124"/>
      <c r="N598" s="124"/>
    </row>
    <row r="599" spans="1:14">
      <c r="A599" s="272" t="s">
        <v>1431</v>
      </c>
      <c r="B599" s="124"/>
      <c r="C599" s="124"/>
      <c r="D599" s="124"/>
      <c r="E599" s="124"/>
      <c r="F599" s="124"/>
      <c r="G599" s="124"/>
      <c r="H599" s="124"/>
      <c r="I599" s="124"/>
      <c r="J599" s="124"/>
      <c r="K599" s="124"/>
      <c r="L599" s="124"/>
      <c r="M599" s="124"/>
      <c r="N599" s="124"/>
    </row>
    <row r="601" spans="1:14">
      <c r="N601" s="204" t="s">
        <v>642</v>
      </c>
    </row>
    <row r="605" spans="1:14" ht="28">
      <c r="A605" s="955" t="s">
        <v>433</v>
      </c>
      <c r="B605" s="955"/>
      <c r="C605" s="955"/>
      <c r="D605" s="955"/>
      <c r="E605" s="955"/>
      <c r="F605" s="955"/>
      <c r="G605" s="955"/>
      <c r="H605" s="955"/>
      <c r="I605" s="955"/>
      <c r="J605" s="955"/>
      <c r="K605" s="955"/>
      <c r="L605" s="955"/>
      <c r="M605" s="955"/>
      <c r="N605" s="955"/>
    </row>
    <row r="607" spans="1:14" ht="18" customHeight="1"/>
    <row r="608" spans="1:14" ht="18" customHeight="1"/>
    <row r="609" spans="1:14" ht="18" customHeight="1">
      <c r="G609" s="94" t="s">
        <v>423</v>
      </c>
    </row>
    <row r="610" spans="1:14" ht="18" customHeight="1"/>
    <row r="611" spans="1:14" ht="18" customHeight="1">
      <c r="G611" s="94" t="s">
        <v>405</v>
      </c>
      <c r="H611" s="112"/>
      <c r="I611" s="962">
        <f>開票立会人入力シート!K16</f>
        <v>0</v>
      </c>
      <c r="J611" s="962"/>
      <c r="K611" s="962"/>
      <c r="L611" s="962"/>
      <c r="M611" s="962"/>
      <c r="N611" s="962"/>
    </row>
    <row r="612" spans="1:14" ht="19">
      <c r="H612" s="112"/>
      <c r="I612" s="112"/>
      <c r="J612" s="112"/>
      <c r="K612" s="112"/>
    </row>
    <row r="613" spans="1:14" ht="19">
      <c r="G613" s="94" t="s">
        <v>175</v>
      </c>
      <c r="H613" s="112"/>
      <c r="I613" s="111">
        <f>開票立会人入力シート!H16</f>
        <v>0</v>
      </c>
      <c r="J613" s="112"/>
      <c r="K613" s="111">
        <f>開票立会人入力シート!J16</f>
        <v>0</v>
      </c>
    </row>
    <row r="614" spans="1:14" ht="19">
      <c r="H614" s="112"/>
      <c r="I614" s="111"/>
      <c r="J614" s="112"/>
      <c r="K614" s="112"/>
    </row>
    <row r="615" spans="1:14">
      <c r="G615" s="94" t="s">
        <v>406</v>
      </c>
      <c r="I615" s="111">
        <f>開票立会人入力シート!G16</f>
        <v>0</v>
      </c>
      <c r="J615" s="111"/>
      <c r="K615" s="111">
        <f>開票立会人入力シート!I16</f>
        <v>0</v>
      </c>
    </row>
    <row r="616" spans="1:14">
      <c r="I616" s="111"/>
      <c r="J616" s="111"/>
      <c r="K616" s="111"/>
    </row>
    <row r="617" spans="1:14">
      <c r="H617" s="113" t="s">
        <v>30</v>
      </c>
      <c r="I617" s="964" t="str">
        <f>開票立会人入力シート!R16</f>
        <v>平成02年09月08日</v>
      </c>
      <c r="J617" s="965"/>
      <c r="K617" s="965"/>
      <c r="L617" s="113" t="s">
        <v>426</v>
      </c>
      <c r="M617" s="114"/>
    </row>
    <row r="619" spans="1:14">
      <c r="A619" s="203"/>
      <c r="B619" s="203"/>
      <c r="C619" s="203"/>
      <c r="D619" s="203"/>
      <c r="E619" s="203"/>
      <c r="F619" s="203"/>
      <c r="G619" s="195"/>
      <c r="H619" s="203"/>
      <c r="I619" s="203"/>
      <c r="J619" s="203"/>
      <c r="K619" s="203"/>
      <c r="L619" s="203"/>
      <c r="M619" s="203"/>
      <c r="N619" s="203"/>
    </row>
    <row r="621" spans="1:14" ht="21" customHeight="1">
      <c r="A621" s="94" t="s">
        <v>424</v>
      </c>
      <c r="C621" s="111" t="str">
        <f>入力シート!C1</f>
        <v>令和8年2月8日執行衆議院小選挙区選出議員選挙</v>
      </c>
    </row>
    <row r="622" spans="1:14">
      <c r="C622" s="202" t="str">
        <f>開票立会人入力シート!B4</f>
        <v>青森県第１区</v>
      </c>
      <c r="D622" s="215"/>
    </row>
    <row r="623" spans="1:14">
      <c r="C623" s="111"/>
    </row>
    <row r="624" spans="1:14">
      <c r="A624" s="203"/>
      <c r="B624" s="203"/>
      <c r="C624" s="203"/>
      <c r="D624" s="203"/>
      <c r="E624" s="203"/>
      <c r="F624" s="203"/>
      <c r="G624" s="195"/>
      <c r="H624" s="203"/>
      <c r="I624" s="203"/>
      <c r="J624" s="195"/>
      <c r="K624" s="203"/>
      <c r="L624" s="203"/>
      <c r="M624" s="203"/>
      <c r="N624" s="203"/>
    </row>
    <row r="625" spans="1:14" ht="19">
      <c r="A625" s="94" t="s">
        <v>434</v>
      </c>
      <c r="F625" s="111" t="str">
        <f>開票立会人入力シート!D16</f>
        <v>佐井村</v>
      </c>
      <c r="G625" s="112"/>
      <c r="H625" s="94" t="s">
        <v>435</v>
      </c>
      <c r="J625" s="112"/>
    </row>
    <row r="626" spans="1:14">
      <c r="A626" s="203"/>
      <c r="B626" s="203"/>
      <c r="C626" s="203"/>
      <c r="D626" s="203"/>
      <c r="E626" s="203"/>
      <c r="F626" s="203"/>
      <c r="G626" s="195"/>
      <c r="H626" s="203"/>
      <c r="I626" s="203"/>
      <c r="J626" s="195"/>
      <c r="K626" s="203"/>
      <c r="L626" s="203"/>
      <c r="M626" s="203"/>
      <c r="N626" s="203"/>
    </row>
    <row r="628" spans="1:14">
      <c r="A628" s="94" t="s">
        <v>428</v>
      </c>
    </row>
    <row r="631" spans="1:14">
      <c r="A631" s="960">
        <f>開票立会人入力シート!$E$16</f>
        <v>46050</v>
      </c>
      <c r="B631" s="960"/>
      <c r="C631" s="960"/>
      <c r="D631" s="960"/>
      <c r="E631"/>
    </row>
    <row r="634" spans="1:14">
      <c r="C634" s="207" t="s">
        <v>571</v>
      </c>
      <c r="I634" s="961">
        <f>入力シート!C9</f>
        <v>0</v>
      </c>
      <c r="J634" s="961"/>
      <c r="K634" s="961"/>
      <c r="L634" s="961"/>
      <c r="M634" s="961"/>
    </row>
    <row r="635" spans="1:14">
      <c r="C635" s="203"/>
      <c r="I635" s="111"/>
    </row>
    <row r="636" spans="1:14">
      <c r="C636" s="203"/>
    </row>
    <row r="637" spans="1:14">
      <c r="C637" s="207" t="s">
        <v>640</v>
      </c>
      <c r="F637" s="104"/>
      <c r="G637" s="103"/>
      <c r="H637" s="789">
        <f>入力シート!C15</f>
        <v>0</v>
      </c>
      <c r="I637" s="789"/>
      <c r="J637" s="789"/>
      <c r="K637" s="789"/>
      <c r="L637" s="789"/>
    </row>
    <row r="638" spans="1:14">
      <c r="A638" s="203"/>
      <c r="B638" s="203"/>
      <c r="C638" s="203"/>
      <c r="D638" s="284"/>
      <c r="E638" s="284"/>
      <c r="F638" s="258"/>
      <c r="G638" s="284"/>
      <c r="H638" s="203"/>
      <c r="I638" s="203"/>
      <c r="J638" s="203"/>
      <c r="K638" s="206"/>
      <c r="L638" s="206"/>
      <c r="M638" s="203"/>
      <c r="N638" s="203"/>
    </row>
    <row r="639" spans="1:14">
      <c r="A639" s="203"/>
      <c r="B639" s="203"/>
      <c r="C639" s="203"/>
      <c r="D639" s="284"/>
      <c r="E639" s="284"/>
      <c r="F639" s="258"/>
      <c r="G639" s="284"/>
      <c r="H639" s="203"/>
      <c r="I639" s="203"/>
      <c r="J639" s="203"/>
      <c r="K639" s="206"/>
      <c r="L639" s="206"/>
      <c r="M639" s="203"/>
      <c r="N639" s="203"/>
    </row>
    <row r="640" spans="1:14">
      <c r="B640" s="963" t="str">
        <f>開票立会人入力シート!C16</f>
        <v>佐井村</v>
      </c>
      <c r="C640" s="963"/>
      <c r="D640" s="120" t="s">
        <v>441</v>
      </c>
      <c r="E640" s="103"/>
      <c r="F640" s="104"/>
      <c r="G640" s="103"/>
      <c r="H640" s="110" t="s">
        <v>387</v>
      </c>
      <c r="J640" s="111"/>
      <c r="L640" s="111"/>
    </row>
    <row r="641" spans="1:14">
      <c r="A641" s="107"/>
    </row>
    <row r="642" spans="1:14">
      <c r="M642" s="108"/>
    </row>
    <row r="643" spans="1:14">
      <c r="M643" s="108"/>
    </row>
    <row r="644" spans="1:14">
      <c r="M644" s="108"/>
    </row>
    <row r="646" spans="1:14">
      <c r="A646" s="272" t="s">
        <v>1428</v>
      </c>
      <c r="B646" s="124"/>
      <c r="C646" s="124"/>
      <c r="D646" s="124"/>
      <c r="E646" s="124"/>
      <c r="F646" s="124"/>
      <c r="G646" s="124"/>
      <c r="H646" s="124"/>
      <c r="I646" s="124"/>
      <c r="J646" s="124"/>
      <c r="K646" s="124"/>
      <c r="L646" s="124"/>
      <c r="M646" s="124"/>
      <c r="N646" s="124"/>
    </row>
    <row r="647" spans="1:14">
      <c r="A647" s="272" t="s">
        <v>1429</v>
      </c>
      <c r="B647" s="124"/>
      <c r="C647" s="124"/>
      <c r="D647" s="124"/>
      <c r="E647" s="124"/>
      <c r="F647" s="124"/>
      <c r="G647" s="124"/>
      <c r="H647" s="124"/>
      <c r="I647" s="124"/>
      <c r="J647" s="124"/>
      <c r="K647" s="124"/>
      <c r="L647" s="124"/>
      <c r="M647" s="124"/>
      <c r="N647" s="124"/>
    </row>
    <row r="648" spans="1:14">
      <c r="A648" s="272" t="s">
        <v>1430</v>
      </c>
      <c r="B648" s="124"/>
      <c r="C648" s="124"/>
      <c r="D648" s="124"/>
      <c r="E648" s="124"/>
      <c r="F648" s="124"/>
      <c r="G648" s="124"/>
      <c r="H648" s="124"/>
      <c r="I648" s="124"/>
      <c r="J648" s="124"/>
      <c r="K648" s="124"/>
      <c r="L648" s="124"/>
      <c r="M648" s="124"/>
      <c r="N648" s="124"/>
    </row>
    <row r="649" spans="1:14">
      <c r="A649" s="272" t="s">
        <v>1431</v>
      </c>
      <c r="B649" s="124"/>
      <c r="C649" s="124"/>
      <c r="D649" s="124"/>
      <c r="E649" s="124"/>
      <c r="F649" s="124"/>
      <c r="G649" s="124"/>
      <c r="H649" s="124"/>
      <c r="I649" s="124"/>
      <c r="J649" s="124"/>
      <c r="K649" s="124"/>
      <c r="L649" s="124"/>
      <c r="M649" s="124"/>
      <c r="N649" s="124"/>
    </row>
    <row r="651" spans="1:14">
      <c r="N651" s="204" t="s">
        <v>642</v>
      </c>
    </row>
    <row r="655" spans="1:14" ht="28">
      <c r="A655" s="955" t="s">
        <v>433</v>
      </c>
      <c r="B655" s="955"/>
      <c r="C655" s="955"/>
      <c r="D655" s="955"/>
      <c r="E655" s="955"/>
      <c r="F655" s="955"/>
      <c r="G655" s="955"/>
      <c r="H655" s="955"/>
      <c r="I655" s="955"/>
      <c r="J655" s="955"/>
      <c r="K655" s="955"/>
      <c r="L655" s="955"/>
      <c r="M655" s="955"/>
      <c r="N655" s="955"/>
    </row>
    <row r="657" spans="1:14" ht="18" customHeight="1"/>
    <row r="658" spans="1:14" ht="18" customHeight="1"/>
    <row r="659" spans="1:14" ht="18" customHeight="1">
      <c r="G659" s="94" t="s">
        <v>423</v>
      </c>
    </row>
    <row r="660" spans="1:14" ht="18" customHeight="1"/>
    <row r="661" spans="1:14" ht="18" customHeight="1">
      <c r="G661" s="94" t="s">
        <v>405</v>
      </c>
      <c r="H661" s="112"/>
      <c r="I661" s="962">
        <f>開票立会人入力シート!K17</f>
        <v>0</v>
      </c>
      <c r="J661" s="962"/>
      <c r="K661" s="962"/>
      <c r="L661" s="962"/>
      <c r="M661" s="962"/>
      <c r="N661" s="962"/>
    </row>
    <row r="662" spans="1:14" ht="19">
      <c r="H662" s="112"/>
      <c r="I662" s="112"/>
      <c r="J662" s="112"/>
      <c r="K662" s="112"/>
    </row>
    <row r="663" spans="1:14" ht="19">
      <c r="G663" s="94" t="s">
        <v>175</v>
      </c>
      <c r="H663" s="112"/>
      <c r="I663" s="111">
        <f>開票立会人入力シート!H17</f>
        <v>0</v>
      </c>
      <c r="J663" s="112"/>
      <c r="K663" s="111">
        <f>開票立会人入力シート!J17</f>
        <v>0</v>
      </c>
    </row>
    <row r="664" spans="1:14" ht="19">
      <c r="H664" s="112"/>
      <c r="I664" s="111"/>
      <c r="J664" s="112"/>
      <c r="K664" s="112"/>
    </row>
    <row r="665" spans="1:14">
      <c r="G665" s="94" t="s">
        <v>406</v>
      </c>
      <c r="I665" s="111">
        <f>開票立会人入力シート!G17</f>
        <v>0</v>
      </c>
      <c r="J665" s="111"/>
      <c r="K665" s="111">
        <f>開票立会人入力シート!I17</f>
        <v>0</v>
      </c>
    </row>
    <row r="666" spans="1:14">
      <c r="I666" s="111"/>
      <c r="J666" s="111"/>
      <c r="K666" s="111"/>
    </row>
    <row r="667" spans="1:14">
      <c r="H667" s="113" t="s">
        <v>30</v>
      </c>
      <c r="I667" s="964" t="str">
        <f>開票立会人入力シート!R17</f>
        <v>平成02年09月08日</v>
      </c>
      <c r="J667" s="965"/>
      <c r="K667" s="965"/>
      <c r="L667" s="113" t="s">
        <v>426</v>
      </c>
      <c r="M667" s="114"/>
    </row>
    <row r="669" spans="1:14">
      <c r="A669" s="203"/>
      <c r="B669" s="203"/>
      <c r="C669" s="203"/>
      <c r="D669" s="203"/>
      <c r="E669" s="203"/>
      <c r="F669" s="203"/>
      <c r="G669" s="195"/>
      <c r="H669" s="203"/>
      <c r="I669" s="203"/>
      <c r="J669" s="203"/>
      <c r="K669" s="203"/>
      <c r="L669" s="203"/>
      <c r="M669" s="203"/>
      <c r="N669" s="203"/>
    </row>
    <row r="671" spans="1:14" ht="21" customHeight="1">
      <c r="A671" s="94" t="s">
        <v>424</v>
      </c>
      <c r="C671" s="111" t="str">
        <f>入力シート!C1</f>
        <v>令和8年2月8日執行衆議院小選挙区選出議員選挙</v>
      </c>
    </row>
    <row r="672" spans="1:14">
      <c r="C672" s="202" t="str">
        <f>開票立会人入力シート!B17</f>
        <v>青森県第２区</v>
      </c>
      <c r="D672" s="215"/>
    </row>
    <row r="673" spans="1:14">
      <c r="C673" s="111"/>
    </row>
    <row r="674" spans="1:14">
      <c r="A674" s="203"/>
      <c r="B674" s="203"/>
      <c r="C674" s="203"/>
      <c r="D674" s="203"/>
      <c r="E674" s="203"/>
      <c r="F674" s="203"/>
      <c r="G674" s="195"/>
      <c r="H674" s="203"/>
      <c r="I674" s="203"/>
      <c r="J674" s="195"/>
      <c r="K674" s="203"/>
      <c r="L674" s="203"/>
      <c r="M674" s="203"/>
      <c r="N674" s="203"/>
    </row>
    <row r="675" spans="1:14" ht="19">
      <c r="A675" s="94" t="s">
        <v>434</v>
      </c>
      <c r="F675" s="111" t="str">
        <f>開票立会人入力シート!D17</f>
        <v>八戸市</v>
      </c>
      <c r="G675" s="112"/>
      <c r="H675" s="94" t="s">
        <v>435</v>
      </c>
      <c r="J675" s="112"/>
    </row>
    <row r="676" spans="1:14">
      <c r="A676" s="203"/>
      <c r="B676" s="203"/>
      <c r="C676" s="203"/>
      <c r="D676" s="203"/>
      <c r="E676" s="203"/>
      <c r="F676" s="203"/>
      <c r="G676" s="195"/>
      <c r="H676" s="203"/>
      <c r="I676" s="203"/>
      <c r="J676" s="195"/>
      <c r="K676" s="203"/>
      <c r="L676" s="203"/>
      <c r="M676" s="203"/>
      <c r="N676" s="203"/>
    </row>
    <row r="678" spans="1:14">
      <c r="A678" s="94" t="s">
        <v>428</v>
      </c>
    </row>
    <row r="681" spans="1:14">
      <c r="A681" s="960">
        <f>開票立会人入力シート!$E$17</f>
        <v>46050</v>
      </c>
      <c r="B681" s="960"/>
      <c r="C681" s="960"/>
      <c r="D681" s="960"/>
      <c r="E681"/>
    </row>
    <row r="684" spans="1:14">
      <c r="C684" s="207" t="s">
        <v>571</v>
      </c>
      <c r="I684" s="961">
        <f>入力シート!C9</f>
        <v>0</v>
      </c>
      <c r="J684" s="961"/>
      <c r="K684" s="961"/>
      <c r="L684" s="961"/>
      <c r="M684" s="961"/>
    </row>
    <row r="685" spans="1:14">
      <c r="C685" s="203"/>
      <c r="I685" s="111"/>
    </row>
    <row r="686" spans="1:14">
      <c r="C686" s="203"/>
    </row>
    <row r="687" spans="1:14">
      <c r="C687" s="207" t="s">
        <v>640</v>
      </c>
      <c r="F687" s="104"/>
      <c r="G687" s="103"/>
      <c r="H687" s="789">
        <f>入力シート!C15</f>
        <v>0</v>
      </c>
      <c r="I687" s="789"/>
      <c r="J687" s="789"/>
      <c r="K687" s="789"/>
      <c r="L687" s="789"/>
    </row>
    <row r="688" spans="1:14">
      <c r="A688" s="203"/>
      <c r="B688" s="203"/>
      <c r="C688" s="203"/>
      <c r="D688" s="284"/>
      <c r="E688" s="284"/>
      <c r="F688" s="258"/>
      <c r="G688" s="284"/>
      <c r="H688" s="203"/>
      <c r="I688" s="203"/>
      <c r="J688" s="203"/>
      <c r="K688" s="206"/>
      <c r="L688" s="206"/>
      <c r="M688" s="203"/>
      <c r="N688" s="203"/>
    </row>
    <row r="689" spans="1:14">
      <c r="A689" s="203"/>
      <c r="B689" s="203"/>
      <c r="C689" s="203"/>
      <c r="D689" s="284"/>
      <c r="E689" s="284"/>
      <c r="F689" s="258"/>
      <c r="G689" s="284"/>
      <c r="H689" s="203"/>
      <c r="I689" s="203"/>
      <c r="J689" s="203"/>
      <c r="K689" s="206"/>
      <c r="L689" s="206"/>
      <c r="M689" s="203"/>
      <c r="N689" s="203"/>
    </row>
    <row r="690" spans="1:14">
      <c r="B690" s="963" t="str">
        <f>開票立会人入力シート!C17</f>
        <v>八戸市</v>
      </c>
      <c r="C690" s="963"/>
      <c r="D690" s="120" t="s">
        <v>441</v>
      </c>
      <c r="E690" s="103"/>
      <c r="F690" s="104"/>
      <c r="G690" s="103"/>
      <c r="H690" s="110" t="s">
        <v>387</v>
      </c>
      <c r="J690" s="111"/>
      <c r="L690" s="111"/>
    </row>
    <row r="691" spans="1:14">
      <c r="A691" s="107"/>
    </row>
    <row r="692" spans="1:14">
      <c r="M692" s="108"/>
    </row>
    <row r="696" spans="1:14">
      <c r="A696" s="272" t="s">
        <v>1428</v>
      </c>
      <c r="B696" s="124"/>
      <c r="C696" s="124"/>
      <c r="D696" s="124"/>
      <c r="E696" s="124"/>
      <c r="F696" s="124"/>
      <c r="G696" s="124"/>
      <c r="H696" s="124"/>
      <c r="I696" s="124"/>
      <c r="J696" s="124"/>
      <c r="K696" s="124"/>
      <c r="L696" s="124"/>
      <c r="M696" s="124"/>
      <c r="N696" s="124"/>
    </row>
    <row r="697" spans="1:14">
      <c r="A697" s="272" t="s">
        <v>1429</v>
      </c>
      <c r="B697" s="124"/>
      <c r="C697" s="124"/>
      <c r="D697" s="124"/>
      <c r="E697" s="124"/>
      <c r="F697" s="124"/>
      <c r="G697" s="124"/>
      <c r="H697" s="124"/>
      <c r="I697" s="124"/>
      <c r="J697" s="124"/>
      <c r="K697" s="124"/>
      <c r="L697" s="124"/>
      <c r="M697" s="124"/>
      <c r="N697" s="124"/>
    </row>
    <row r="698" spans="1:14">
      <c r="A698" s="272" t="s">
        <v>1430</v>
      </c>
      <c r="B698" s="124"/>
      <c r="C698" s="124"/>
      <c r="D698" s="124"/>
      <c r="E698" s="124"/>
      <c r="F698" s="124"/>
      <c r="G698" s="124"/>
      <c r="H698" s="124"/>
      <c r="I698" s="124"/>
      <c r="J698" s="124"/>
      <c r="K698" s="124"/>
      <c r="L698" s="124"/>
      <c r="M698" s="124"/>
      <c r="N698" s="124"/>
    </row>
    <row r="699" spans="1:14">
      <c r="A699" s="272" t="s">
        <v>1431</v>
      </c>
      <c r="B699" s="124"/>
      <c r="C699" s="124"/>
      <c r="D699" s="124"/>
      <c r="E699" s="124"/>
      <c r="F699" s="124"/>
      <c r="G699" s="124"/>
      <c r="H699" s="124"/>
      <c r="I699" s="124"/>
      <c r="J699" s="124"/>
      <c r="K699" s="124"/>
      <c r="L699" s="124"/>
      <c r="M699" s="124"/>
      <c r="N699" s="124"/>
    </row>
    <row r="701" spans="1:14">
      <c r="N701" s="204" t="s">
        <v>642</v>
      </c>
    </row>
    <row r="705" spans="1:14" ht="28">
      <c r="A705" s="955" t="s">
        <v>433</v>
      </c>
      <c r="B705" s="955"/>
      <c r="C705" s="955"/>
      <c r="D705" s="955"/>
      <c r="E705" s="955"/>
      <c r="F705" s="955"/>
      <c r="G705" s="955"/>
      <c r="H705" s="955"/>
      <c r="I705" s="955"/>
      <c r="J705" s="955"/>
      <c r="K705" s="955"/>
      <c r="L705" s="955"/>
      <c r="M705" s="955"/>
      <c r="N705" s="955"/>
    </row>
    <row r="707" spans="1:14" ht="18" customHeight="1"/>
    <row r="708" spans="1:14" ht="18" customHeight="1"/>
    <row r="709" spans="1:14" ht="18" customHeight="1">
      <c r="G709" s="94" t="s">
        <v>423</v>
      </c>
    </row>
    <row r="710" spans="1:14" ht="18" customHeight="1"/>
    <row r="711" spans="1:14" ht="18" customHeight="1">
      <c r="G711" s="94" t="s">
        <v>405</v>
      </c>
      <c r="H711" s="112"/>
      <c r="I711" s="962">
        <f>開票立会人入力シート!K18</f>
        <v>0</v>
      </c>
      <c r="J711" s="962"/>
      <c r="K711" s="962"/>
      <c r="L711" s="962"/>
      <c r="M711" s="962"/>
      <c r="N711" s="962"/>
    </row>
    <row r="712" spans="1:14" ht="19">
      <c r="H712" s="112"/>
      <c r="I712" s="112"/>
      <c r="J712" s="112"/>
      <c r="K712" s="112"/>
    </row>
    <row r="713" spans="1:14" ht="19">
      <c r="G713" s="94" t="s">
        <v>175</v>
      </c>
      <c r="H713" s="112"/>
      <c r="I713" s="111">
        <f>開票立会人入力シート!H18</f>
        <v>0</v>
      </c>
      <c r="J713" s="112"/>
      <c r="K713" s="111">
        <f>開票立会人入力シート!J18</f>
        <v>0</v>
      </c>
    </row>
    <row r="714" spans="1:14" ht="19">
      <c r="H714" s="112"/>
      <c r="I714" s="111"/>
      <c r="J714" s="112"/>
      <c r="K714" s="112"/>
    </row>
    <row r="715" spans="1:14">
      <c r="G715" s="94" t="s">
        <v>406</v>
      </c>
      <c r="I715" s="111">
        <f>開票立会人入力シート!G18</f>
        <v>0</v>
      </c>
      <c r="J715" s="111"/>
      <c r="K715" s="111">
        <f>開票立会人入力シート!I18</f>
        <v>0</v>
      </c>
    </row>
    <row r="716" spans="1:14">
      <c r="I716" s="111"/>
      <c r="J716" s="111"/>
      <c r="K716" s="111"/>
    </row>
    <row r="717" spans="1:14">
      <c r="H717" s="113" t="s">
        <v>30</v>
      </c>
      <c r="I717" s="964" t="str">
        <f>開票立会人入力シート!R18</f>
        <v>平成02年09月08日</v>
      </c>
      <c r="J717" s="965"/>
      <c r="K717" s="965"/>
      <c r="L717" s="113" t="s">
        <v>426</v>
      </c>
      <c r="M717" s="114"/>
    </row>
    <row r="719" spans="1:14">
      <c r="A719" s="203"/>
      <c r="B719" s="203"/>
      <c r="C719" s="203"/>
      <c r="D719" s="203"/>
      <c r="E719" s="203"/>
      <c r="F719" s="203"/>
      <c r="G719" s="195"/>
      <c r="H719" s="203"/>
      <c r="I719" s="203"/>
      <c r="J719" s="203"/>
      <c r="K719" s="203"/>
      <c r="L719" s="203"/>
      <c r="M719" s="203"/>
      <c r="N719" s="203"/>
    </row>
    <row r="721" spans="1:14" ht="21" customHeight="1">
      <c r="A721" s="94" t="s">
        <v>424</v>
      </c>
      <c r="C721" s="111" t="str">
        <f>入力シート!C1</f>
        <v>令和8年2月8日執行衆議院小選挙区選出議員選挙</v>
      </c>
    </row>
    <row r="722" spans="1:14">
      <c r="C722" s="202" t="str">
        <f>開票立会人入力シート!B17</f>
        <v>青森県第２区</v>
      </c>
      <c r="D722" s="215"/>
    </row>
    <row r="723" spans="1:14">
      <c r="C723" s="111"/>
    </row>
    <row r="724" spans="1:14">
      <c r="A724" s="203"/>
      <c r="B724" s="203"/>
      <c r="C724" s="203"/>
      <c r="D724" s="203"/>
      <c r="E724" s="203"/>
      <c r="F724" s="203"/>
      <c r="G724" s="195"/>
      <c r="H724" s="203"/>
      <c r="I724" s="203"/>
      <c r="J724" s="195"/>
      <c r="K724" s="203"/>
      <c r="L724" s="203"/>
      <c r="M724" s="203"/>
      <c r="N724" s="203"/>
    </row>
    <row r="725" spans="1:14" ht="19">
      <c r="A725" s="94" t="s">
        <v>434</v>
      </c>
      <c r="F725" s="111" t="str">
        <f>開票立会人入力シート!D18</f>
        <v>十和田市</v>
      </c>
      <c r="G725" s="112"/>
      <c r="H725" s="94" t="s">
        <v>435</v>
      </c>
      <c r="J725" s="112"/>
    </row>
    <row r="726" spans="1:14">
      <c r="A726" s="203"/>
      <c r="B726" s="203"/>
      <c r="C726" s="203"/>
      <c r="D726" s="203"/>
      <c r="E726" s="203"/>
      <c r="F726" s="203"/>
      <c r="G726" s="195"/>
      <c r="H726" s="203"/>
      <c r="I726" s="203"/>
      <c r="J726" s="195"/>
      <c r="K726" s="203"/>
      <c r="L726" s="203"/>
      <c r="M726" s="203"/>
      <c r="N726" s="203"/>
    </row>
    <row r="728" spans="1:14">
      <c r="A728" s="94" t="s">
        <v>428</v>
      </c>
    </row>
    <row r="731" spans="1:14">
      <c r="A731" s="960">
        <f>開票立会人入力シート!$E$18</f>
        <v>46050</v>
      </c>
      <c r="B731" s="960"/>
      <c r="C731" s="960"/>
      <c r="D731" s="960"/>
      <c r="E731"/>
    </row>
    <row r="734" spans="1:14">
      <c r="C734" s="207" t="s">
        <v>571</v>
      </c>
      <c r="I734" s="961">
        <f>入力シート!C9</f>
        <v>0</v>
      </c>
      <c r="J734" s="961"/>
      <c r="K734" s="961"/>
      <c r="L734" s="961"/>
      <c r="M734" s="961"/>
    </row>
    <row r="735" spans="1:14">
      <c r="C735" s="203"/>
      <c r="I735" s="111"/>
    </row>
    <row r="736" spans="1:14">
      <c r="C736" s="203"/>
    </row>
    <row r="737" spans="1:14">
      <c r="C737" s="207" t="s">
        <v>640</v>
      </c>
      <c r="F737" s="104"/>
      <c r="G737" s="103"/>
      <c r="H737" s="789">
        <f>入力シート!C15</f>
        <v>0</v>
      </c>
      <c r="I737" s="789"/>
      <c r="J737" s="789"/>
      <c r="K737" s="789"/>
      <c r="L737" s="789"/>
    </row>
    <row r="738" spans="1:14">
      <c r="A738" s="203"/>
      <c r="B738" s="203"/>
      <c r="C738" s="203"/>
      <c r="D738" s="284"/>
      <c r="E738" s="284"/>
      <c r="F738" s="258"/>
      <c r="G738" s="284"/>
      <c r="H738" s="203"/>
      <c r="I738" s="203"/>
      <c r="J738" s="203"/>
      <c r="K738" s="206"/>
      <c r="L738" s="206"/>
      <c r="M738" s="203"/>
      <c r="N738" s="203"/>
    </row>
    <row r="739" spans="1:14">
      <c r="A739" s="203"/>
      <c r="B739" s="203"/>
      <c r="C739" s="203"/>
      <c r="D739" s="284"/>
      <c r="E739" s="284"/>
      <c r="F739" s="258"/>
      <c r="G739" s="284"/>
      <c r="H739" s="203"/>
      <c r="I739" s="203"/>
      <c r="J739" s="203"/>
      <c r="K739" s="206"/>
      <c r="L739" s="206"/>
      <c r="M739" s="203"/>
      <c r="N739" s="203"/>
    </row>
    <row r="740" spans="1:14">
      <c r="B740" s="963" t="str">
        <f>開票立会人入力シート!C18</f>
        <v>十和田市</v>
      </c>
      <c r="C740" s="963"/>
      <c r="D740" s="120" t="s">
        <v>441</v>
      </c>
      <c r="E740" s="103"/>
      <c r="F740" s="104"/>
      <c r="G740" s="103"/>
      <c r="H740" s="110" t="s">
        <v>387</v>
      </c>
      <c r="J740" s="111"/>
      <c r="L740" s="111"/>
    </row>
    <row r="741" spans="1:14">
      <c r="A741" s="107"/>
    </row>
    <row r="742" spans="1:14">
      <c r="M742" s="108"/>
    </row>
    <row r="746" spans="1:14">
      <c r="A746" s="272" t="s">
        <v>1428</v>
      </c>
      <c r="B746" s="124"/>
      <c r="C746" s="124"/>
      <c r="D746" s="124"/>
      <c r="E746" s="124"/>
      <c r="F746" s="124"/>
      <c r="G746" s="124"/>
      <c r="H746" s="124"/>
      <c r="I746" s="124"/>
      <c r="J746" s="124"/>
      <c r="K746" s="124"/>
      <c r="L746" s="124"/>
      <c r="M746" s="124"/>
      <c r="N746" s="124"/>
    </row>
    <row r="747" spans="1:14">
      <c r="A747" s="272" t="s">
        <v>1429</v>
      </c>
      <c r="B747" s="124"/>
      <c r="C747" s="124"/>
      <c r="D747" s="124"/>
      <c r="E747" s="124"/>
      <c r="F747" s="124"/>
      <c r="G747" s="124"/>
      <c r="H747" s="124"/>
      <c r="I747" s="124"/>
      <c r="J747" s="124"/>
      <c r="K747" s="124"/>
      <c r="L747" s="124"/>
      <c r="M747" s="124"/>
      <c r="N747" s="124"/>
    </row>
    <row r="748" spans="1:14">
      <c r="A748" s="272" t="s">
        <v>1430</v>
      </c>
      <c r="B748" s="124"/>
      <c r="C748" s="124"/>
      <c r="D748" s="124"/>
      <c r="E748" s="124"/>
      <c r="F748" s="124"/>
      <c r="G748" s="124"/>
      <c r="H748" s="124"/>
      <c r="I748" s="124"/>
      <c r="J748" s="124"/>
      <c r="K748" s="124"/>
      <c r="L748" s="124"/>
      <c r="M748" s="124"/>
      <c r="N748" s="124"/>
    </row>
    <row r="749" spans="1:14">
      <c r="A749" s="272" t="s">
        <v>1431</v>
      </c>
      <c r="B749" s="124"/>
      <c r="C749" s="124"/>
      <c r="D749" s="124"/>
      <c r="E749" s="124"/>
      <c r="F749" s="124"/>
      <c r="G749" s="124"/>
      <c r="H749" s="124"/>
      <c r="I749" s="124"/>
      <c r="J749" s="124"/>
      <c r="K749" s="124"/>
      <c r="L749" s="124"/>
      <c r="M749" s="124"/>
      <c r="N749" s="124"/>
    </row>
    <row r="751" spans="1:14">
      <c r="N751" s="204" t="s">
        <v>642</v>
      </c>
    </row>
    <row r="755" spans="1:14" ht="28">
      <c r="A755" s="955" t="s">
        <v>433</v>
      </c>
      <c r="B755" s="955"/>
      <c r="C755" s="955"/>
      <c r="D755" s="955"/>
      <c r="E755" s="955"/>
      <c r="F755" s="955"/>
      <c r="G755" s="955"/>
      <c r="H755" s="955"/>
      <c r="I755" s="955"/>
      <c r="J755" s="955"/>
      <c r="K755" s="955"/>
      <c r="L755" s="955"/>
      <c r="M755" s="955"/>
      <c r="N755" s="955"/>
    </row>
    <row r="757" spans="1:14" ht="18" customHeight="1"/>
    <row r="758" spans="1:14" ht="18" customHeight="1"/>
    <row r="759" spans="1:14" ht="18" customHeight="1">
      <c r="G759" s="94" t="s">
        <v>423</v>
      </c>
    </row>
    <row r="760" spans="1:14" ht="18" customHeight="1"/>
    <row r="761" spans="1:14" ht="18" customHeight="1">
      <c r="G761" s="94" t="s">
        <v>405</v>
      </c>
      <c r="H761" s="112"/>
      <c r="I761" s="962">
        <f>開票立会人入力シート!K19</f>
        <v>0</v>
      </c>
      <c r="J761" s="962"/>
      <c r="K761" s="962"/>
      <c r="L761" s="962"/>
      <c r="M761" s="962"/>
      <c r="N761" s="962"/>
    </row>
    <row r="762" spans="1:14" ht="19">
      <c r="H762" s="112"/>
      <c r="I762" s="112"/>
      <c r="J762" s="112"/>
      <c r="K762" s="112"/>
    </row>
    <row r="763" spans="1:14" ht="19">
      <c r="G763" s="94" t="s">
        <v>175</v>
      </c>
      <c r="H763" s="112"/>
      <c r="I763" s="111">
        <f>開票立会人入力シート!H19</f>
        <v>0</v>
      </c>
      <c r="J763" s="112"/>
      <c r="K763" s="111">
        <f>開票立会人入力シート!J19</f>
        <v>0</v>
      </c>
    </row>
    <row r="764" spans="1:14" ht="19">
      <c r="H764" s="112"/>
      <c r="I764" s="111"/>
      <c r="J764" s="112"/>
      <c r="K764" s="112"/>
    </row>
    <row r="765" spans="1:14">
      <c r="G765" s="94" t="s">
        <v>406</v>
      </c>
      <c r="I765" s="111">
        <f>開票立会人入力シート!G19</f>
        <v>0</v>
      </c>
      <c r="J765" s="111"/>
      <c r="K765" s="111">
        <f>開票立会人入力シート!I19</f>
        <v>0</v>
      </c>
    </row>
    <row r="766" spans="1:14">
      <c r="I766" s="111"/>
      <c r="J766" s="111"/>
      <c r="K766" s="111"/>
    </row>
    <row r="767" spans="1:14">
      <c r="H767" s="113" t="s">
        <v>30</v>
      </c>
      <c r="I767" s="964" t="str">
        <f>開票立会人入力シート!R19</f>
        <v>平成02年09月08日</v>
      </c>
      <c r="J767" s="965"/>
      <c r="K767" s="965"/>
      <c r="L767" s="113" t="s">
        <v>426</v>
      </c>
      <c r="M767" s="114"/>
    </row>
    <row r="769" spans="1:14">
      <c r="A769" s="203"/>
      <c r="B769" s="203"/>
      <c r="C769" s="203"/>
      <c r="D769" s="203"/>
      <c r="E769" s="203"/>
      <c r="F769" s="203"/>
      <c r="G769" s="195"/>
      <c r="H769" s="203"/>
      <c r="I769" s="203"/>
      <c r="J769" s="203"/>
      <c r="K769" s="203"/>
      <c r="L769" s="203"/>
      <c r="M769" s="203"/>
      <c r="N769" s="203"/>
    </row>
    <row r="771" spans="1:14" ht="21" customHeight="1">
      <c r="A771" s="94" t="s">
        <v>424</v>
      </c>
      <c r="C771" s="111" t="str">
        <f>入力シート!C1</f>
        <v>令和8年2月8日執行衆議院小選挙区選出議員選挙</v>
      </c>
    </row>
    <row r="772" spans="1:14">
      <c r="C772" s="202" t="str">
        <f>開票立会人入力シート!B17</f>
        <v>青森県第２区</v>
      </c>
      <c r="D772" s="215"/>
    </row>
    <row r="773" spans="1:14">
      <c r="C773" s="111"/>
    </row>
    <row r="774" spans="1:14">
      <c r="A774" s="203"/>
      <c r="B774" s="203"/>
      <c r="C774" s="203"/>
      <c r="D774" s="203"/>
      <c r="E774" s="203"/>
      <c r="F774" s="203"/>
      <c r="G774" s="195"/>
      <c r="H774" s="203"/>
      <c r="I774" s="203"/>
      <c r="J774" s="195"/>
      <c r="K774" s="203"/>
      <c r="L774" s="203"/>
      <c r="M774" s="203"/>
      <c r="N774" s="203"/>
    </row>
    <row r="775" spans="1:14">
      <c r="A775" s="94" t="s">
        <v>434</v>
      </c>
      <c r="F775" s="111" t="str">
        <f>開票立会人入力シート!D19</f>
        <v>三沢市</v>
      </c>
      <c r="G775" s="195"/>
      <c r="H775" s="94" t="s">
        <v>435</v>
      </c>
      <c r="J775" s="195"/>
      <c r="K775" s="203"/>
      <c r="L775" s="203"/>
      <c r="M775" s="203"/>
      <c r="N775" s="203"/>
    </row>
    <row r="776" spans="1:14">
      <c r="A776" s="203"/>
      <c r="B776" s="203"/>
      <c r="C776" s="203"/>
      <c r="D776" s="203"/>
      <c r="E776" s="203"/>
      <c r="F776" s="203"/>
      <c r="G776" s="195"/>
      <c r="H776" s="203"/>
      <c r="I776" s="203"/>
      <c r="J776" s="195"/>
      <c r="K776" s="203"/>
      <c r="L776" s="203"/>
      <c r="M776" s="203"/>
      <c r="N776" s="203"/>
    </row>
    <row r="778" spans="1:14">
      <c r="A778" s="94" t="s">
        <v>428</v>
      </c>
    </row>
    <row r="781" spans="1:14">
      <c r="A781" s="960">
        <f>開票立会人入力シート!$E$19</f>
        <v>46050</v>
      </c>
      <c r="B781" s="960"/>
      <c r="C781" s="960"/>
      <c r="D781" s="960"/>
      <c r="E781"/>
    </row>
    <row r="784" spans="1:14">
      <c r="C784" s="207" t="s">
        <v>571</v>
      </c>
      <c r="I784" s="961">
        <f>入力シート!C9</f>
        <v>0</v>
      </c>
      <c r="J784" s="961"/>
      <c r="K784" s="961"/>
      <c r="L784" s="961"/>
      <c r="M784" s="961"/>
    </row>
    <row r="785" spans="1:14">
      <c r="C785" s="203"/>
      <c r="I785" s="111"/>
    </row>
    <row r="786" spans="1:14">
      <c r="C786" s="203"/>
    </row>
    <row r="787" spans="1:14">
      <c r="C787" s="207" t="s">
        <v>640</v>
      </c>
      <c r="F787" s="104"/>
      <c r="G787" s="103"/>
      <c r="H787" s="789">
        <f>入力シート!C15</f>
        <v>0</v>
      </c>
      <c r="I787" s="789"/>
      <c r="J787" s="789"/>
      <c r="K787" s="789"/>
      <c r="L787" s="789"/>
    </row>
    <row r="788" spans="1:14">
      <c r="A788" s="203"/>
      <c r="B788" s="203"/>
      <c r="C788" s="203"/>
      <c r="D788" s="284"/>
      <c r="E788" s="284"/>
      <c r="F788" s="258"/>
      <c r="G788" s="284"/>
      <c r="H788" s="203"/>
      <c r="I788" s="203"/>
      <c r="J788" s="203"/>
      <c r="K788" s="206"/>
      <c r="L788" s="206"/>
      <c r="M788" s="203"/>
      <c r="N788" s="203"/>
    </row>
    <row r="789" spans="1:14">
      <c r="A789" s="203"/>
      <c r="B789" s="203"/>
      <c r="C789" s="203"/>
      <c r="D789" s="284"/>
      <c r="E789" s="284"/>
      <c r="F789" s="258"/>
      <c r="G789" s="284"/>
      <c r="H789" s="203"/>
      <c r="I789" s="203"/>
      <c r="J789" s="203"/>
      <c r="K789" s="206"/>
      <c r="L789" s="206"/>
      <c r="M789" s="203"/>
      <c r="N789" s="203"/>
    </row>
    <row r="790" spans="1:14">
      <c r="B790" s="963" t="str">
        <f>開票立会人入力シート!C19</f>
        <v>三沢市</v>
      </c>
      <c r="C790" s="963"/>
      <c r="D790" s="120" t="s">
        <v>441</v>
      </c>
      <c r="E790" s="103"/>
      <c r="F790" s="104"/>
      <c r="G790" s="103"/>
      <c r="H790" s="110" t="s">
        <v>387</v>
      </c>
      <c r="J790" s="111"/>
      <c r="L790" s="111"/>
    </row>
    <row r="791" spans="1:14">
      <c r="A791" s="107"/>
    </row>
    <row r="792" spans="1:14">
      <c r="M792" s="108"/>
    </row>
    <row r="796" spans="1:14">
      <c r="A796" s="272" t="s">
        <v>1428</v>
      </c>
      <c r="B796" s="124"/>
      <c r="C796" s="124"/>
      <c r="D796" s="124"/>
      <c r="E796" s="124"/>
      <c r="F796" s="124"/>
      <c r="G796" s="124"/>
      <c r="H796" s="124"/>
      <c r="I796" s="124"/>
      <c r="J796" s="124"/>
      <c r="K796" s="124"/>
      <c r="L796" s="124"/>
      <c r="M796" s="124"/>
      <c r="N796" s="124"/>
    </row>
    <row r="797" spans="1:14">
      <c r="A797" s="272" t="s">
        <v>1429</v>
      </c>
      <c r="B797" s="124"/>
      <c r="C797" s="124"/>
      <c r="D797" s="124"/>
      <c r="E797" s="124"/>
      <c r="F797" s="124"/>
      <c r="G797" s="124"/>
      <c r="H797" s="124"/>
      <c r="I797" s="124"/>
      <c r="J797" s="124"/>
      <c r="K797" s="124"/>
      <c r="L797" s="124"/>
      <c r="M797" s="124"/>
      <c r="N797" s="124"/>
    </row>
    <row r="798" spans="1:14">
      <c r="A798" s="272" t="s">
        <v>1430</v>
      </c>
      <c r="B798" s="124"/>
      <c r="C798" s="124"/>
      <c r="D798" s="124"/>
      <c r="E798" s="124"/>
      <c r="F798" s="124"/>
      <c r="G798" s="124"/>
      <c r="H798" s="124"/>
      <c r="I798" s="124"/>
      <c r="J798" s="124"/>
      <c r="K798" s="124"/>
      <c r="L798" s="124"/>
      <c r="M798" s="124"/>
      <c r="N798" s="124"/>
    </row>
    <row r="799" spans="1:14">
      <c r="A799" s="272" t="s">
        <v>1431</v>
      </c>
      <c r="B799" s="124"/>
      <c r="C799" s="124"/>
      <c r="D799" s="124"/>
      <c r="E799" s="124"/>
      <c r="F799" s="124"/>
      <c r="G799" s="124"/>
      <c r="H799" s="124"/>
      <c r="I799" s="124"/>
      <c r="J799" s="124"/>
      <c r="K799" s="124"/>
      <c r="L799" s="124"/>
      <c r="M799" s="124"/>
      <c r="N799" s="124"/>
    </row>
    <row r="801" spans="1:14">
      <c r="N801" s="204" t="s">
        <v>642</v>
      </c>
    </row>
    <row r="805" spans="1:14" ht="28">
      <c r="A805" s="955" t="s">
        <v>433</v>
      </c>
      <c r="B805" s="955"/>
      <c r="C805" s="955"/>
      <c r="D805" s="955"/>
      <c r="E805" s="955"/>
      <c r="F805" s="955"/>
      <c r="G805" s="955"/>
      <c r="H805" s="955"/>
      <c r="I805" s="955"/>
      <c r="J805" s="955"/>
      <c r="K805" s="955"/>
      <c r="L805" s="955"/>
      <c r="M805" s="955"/>
      <c r="N805" s="955"/>
    </row>
    <row r="807" spans="1:14" ht="18" customHeight="1"/>
    <row r="808" spans="1:14" ht="18" customHeight="1"/>
    <row r="809" spans="1:14" ht="18" customHeight="1">
      <c r="G809" s="94" t="s">
        <v>423</v>
      </c>
    </row>
    <row r="810" spans="1:14" ht="18" customHeight="1"/>
    <row r="811" spans="1:14" ht="18" customHeight="1">
      <c r="G811" s="94" t="s">
        <v>405</v>
      </c>
      <c r="H811" s="112"/>
      <c r="I811" s="962">
        <f>開票立会人入力シート!K20</f>
        <v>0</v>
      </c>
      <c r="J811" s="962"/>
      <c r="K811" s="962"/>
      <c r="L811" s="962"/>
      <c r="M811" s="962"/>
      <c r="N811" s="962"/>
    </row>
    <row r="812" spans="1:14" ht="19">
      <c r="H812" s="112"/>
      <c r="I812" s="112"/>
      <c r="J812" s="112"/>
      <c r="K812" s="112"/>
    </row>
    <row r="813" spans="1:14" ht="19">
      <c r="G813" s="94" t="s">
        <v>175</v>
      </c>
      <c r="H813" s="112"/>
      <c r="I813" s="111">
        <f>開票立会人入力シート!H20</f>
        <v>0</v>
      </c>
      <c r="J813" s="112"/>
      <c r="K813" s="111">
        <f>開票立会人入力シート!J20</f>
        <v>0</v>
      </c>
    </row>
    <row r="814" spans="1:14" ht="19">
      <c r="H814" s="112"/>
      <c r="I814" s="111"/>
      <c r="J814" s="112"/>
      <c r="K814" s="112"/>
    </row>
    <row r="815" spans="1:14">
      <c r="G815" s="94" t="s">
        <v>406</v>
      </c>
      <c r="I815" s="111">
        <f>開票立会人入力シート!G20</f>
        <v>0</v>
      </c>
      <c r="J815" s="111"/>
      <c r="K815" s="111">
        <f>開票立会人入力シート!I20</f>
        <v>0</v>
      </c>
    </row>
    <row r="816" spans="1:14">
      <c r="I816" s="111"/>
      <c r="J816" s="111"/>
      <c r="K816" s="111"/>
    </row>
    <row r="817" spans="1:14">
      <c r="H817" s="113" t="s">
        <v>30</v>
      </c>
      <c r="I817" s="964" t="str">
        <f>開票立会人入力シート!R20</f>
        <v>平成02年09月08日</v>
      </c>
      <c r="J817" s="965"/>
      <c r="K817" s="965"/>
      <c r="L817" s="113" t="s">
        <v>426</v>
      </c>
      <c r="M817" s="114"/>
    </row>
    <row r="819" spans="1:14">
      <c r="A819" s="203"/>
      <c r="B819" s="203"/>
      <c r="C819" s="203"/>
      <c r="D819" s="203"/>
      <c r="E819" s="203"/>
      <c r="F819" s="203"/>
      <c r="G819" s="195"/>
      <c r="H819" s="203"/>
      <c r="I819" s="203"/>
      <c r="J819" s="203"/>
      <c r="K819" s="203"/>
      <c r="L819" s="203"/>
      <c r="M819" s="203"/>
      <c r="N819" s="203"/>
    </row>
    <row r="820" spans="1:14" s="203" customFormat="1">
      <c r="A820" s="94"/>
      <c r="B820" s="94"/>
      <c r="C820" s="94"/>
      <c r="D820" s="94"/>
      <c r="E820" s="94"/>
      <c r="F820" s="94"/>
      <c r="G820" s="94"/>
      <c r="H820" s="94"/>
      <c r="I820" s="94"/>
      <c r="J820" s="94"/>
      <c r="K820" s="94"/>
      <c r="L820" s="94"/>
      <c r="M820" s="94"/>
      <c r="N820" s="94"/>
    </row>
    <row r="821" spans="1:14" ht="21" customHeight="1">
      <c r="A821" s="94" t="s">
        <v>424</v>
      </c>
      <c r="C821" s="111" t="str">
        <f>入力シート!C1</f>
        <v>令和8年2月8日執行衆議院小選挙区選出議員選挙</v>
      </c>
    </row>
    <row r="822" spans="1:14" s="203" customFormat="1">
      <c r="A822" s="94"/>
      <c r="B822" s="94"/>
      <c r="C822" s="202" t="str">
        <f>開票立会人入力シート!B17</f>
        <v>青森県第２区</v>
      </c>
      <c r="D822" s="215"/>
      <c r="E822" s="94"/>
      <c r="F822" s="94"/>
      <c r="G822" s="94"/>
      <c r="H822" s="94"/>
      <c r="I822" s="94"/>
      <c r="J822" s="94"/>
      <c r="K822" s="94"/>
      <c r="L822" s="94"/>
      <c r="M822" s="94"/>
      <c r="N822" s="94"/>
    </row>
    <row r="823" spans="1:14">
      <c r="C823" s="111"/>
    </row>
    <row r="824" spans="1:14">
      <c r="A824" s="203"/>
      <c r="B824" s="203"/>
      <c r="C824" s="203"/>
      <c r="D824" s="203"/>
      <c r="E824" s="203"/>
      <c r="F824" s="203"/>
      <c r="G824" s="195"/>
      <c r="H824" s="203"/>
      <c r="I824" s="203"/>
      <c r="J824" s="195"/>
      <c r="K824" s="203"/>
      <c r="L824" s="203"/>
      <c r="M824" s="203"/>
      <c r="N824" s="203"/>
    </row>
    <row r="825" spans="1:14">
      <c r="A825" s="94" t="s">
        <v>434</v>
      </c>
      <c r="F825" s="111" t="str">
        <f>開票立会人入力シート!D20</f>
        <v>七戸町</v>
      </c>
      <c r="G825" s="195"/>
      <c r="H825" s="94" t="s">
        <v>435</v>
      </c>
      <c r="J825" s="195"/>
      <c r="K825" s="203"/>
      <c r="L825" s="203"/>
      <c r="M825" s="203"/>
      <c r="N825" s="203"/>
    </row>
    <row r="826" spans="1:14">
      <c r="A826" s="203"/>
      <c r="B826" s="203"/>
      <c r="C826" s="203"/>
      <c r="D826" s="203"/>
      <c r="E826" s="203"/>
      <c r="F826" s="203"/>
      <c r="G826" s="195"/>
      <c r="H826" s="203"/>
      <c r="I826" s="203"/>
      <c r="J826" s="195"/>
      <c r="K826" s="203"/>
      <c r="L826" s="203"/>
      <c r="M826" s="203"/>
      <c r="N826" s="203"/>
    </row>
    <row r="828" spans="1:14">
      <c r="A828" s="94" t="s">
        <v>428</v>
      </c>
    </row>
    <row r="831" spans="1:14">
      <c r="A831" s="960">
        <f>開票立会人入力シート!$E$20</f>
        <v>46050</v>
      </c>
      <c r="B831" s="960"/>
      <c r="C831" s="960"/>
      <c r="D831" s="960"/>
      <c r="E831"/>
    </row>
    <row r="834" spans="1:14">
      <c r="C834" s="207" t="s">
        <v>571</v>
      </c>
      <c r="I834" s="961">
        <f>入力シート!C9</f>
        <v>0</v>
      </c>
      <c r="J834" s="961"/>
      <c r="K834" s="961"/>
      <c r="L834" s="961"/>
      <c r="M834" s="961"/>
    </row>
    <row r="835" spans="1:14">
      <c r="C835" s="203"/>
      <c r="I835" s="111"/>
    </row>
    <row r="836" spans="1:14">
      <c r="C836" s="203"/>
    </row>
    <row r="837" spans="1:14">
      <c r="C837" s="207" t="s">
        <v>640</v>
      </c>
      <c r="F837" s="104"/>
      <c r="G837" s="103"/>
      <c r="H837" s="789">
        <f>入力シート!C15</f>
        <v>0</v>
      </c>
      <c r="I837" s="789"/>
      <c r="J837" s="789"/>
      <c r="K837" s="789"/>
      <c r="L837" s="789"/>
    </row>
    <row r="838" spans="1:14">
      <c r="A838" s="203"/>
      <c r="B838" s="203"/>
      <c r="C838" s="203"/>
      <c r="D838" s="284"/>
      <c r="E838" s="284"/>
      <c r="F838" s="258"/>
      <c r="G838" s="284"/>
      <c r="H838" s="203"/>
      <c r="I838" s="203"/>
      <c r="J838" s="203"/>
      <c r="K838" s="206"/>
      <c r="L838" s="206"/>
      <c r="M838" s="203"/>
      <c r="N838" s="203"/>
    </row>
    <row r="839" spans="1:14">
      <c r="A839" s="203"/>
      <c r="B839" s="203"/>
      <c r="C839" s="203"/>
      <c r="D839" s="284"/>
      <c r="E839" s="284"/>
      <c r="F839" s="258"/>
      <c r="G839" s="284"/>
      <c r="H839" s="203"/>
      <c r="I839" s="203"/>
      <c r="J839" s="203"/>
      <c r="K839" s="206"/>
      <c r="L839" s="206"/>
      <c r="M839" s="203"/>
      <c r="N839" s="203"/>
    </row>
    <row r="840" spans="1:14">
      <c r="B840" s="963" t="str">
        <f>開票立会人入力シート!C20</f>
        <v>七戸町</v>
      </c>
      <c r="C840" s="963"/>
      <c r="D840" s="120" t="s">
        <v>441</v>
      </c>
      <c r="E840" s="103"/>
      <c r="F840" s="104"/>
      <c r="G840" s="103"/>
      <c r="H840" s="110" t="s">
        <v>387</v>
      </c>
      <c r="J840" s="111"/>
      <c r="L840" s="111"/>
    </row>
    <row r="841" spans="1:14">
      <c r="A841" s="107"/>
    </row>
    <row r="842" spans="1:14">
      <c r="M842" s="108"/>
    </row>
    <row r="846" spans="1:14">
      <c r="A846" s="272" t="s">
        <v>1428</v>
      </c>
      <c r="B846" s="124"/>
      <c r="C846" s="124"/>
      <c r="D846" s="124"/>
      <c r="E846" s="124"/>
      <c r="F846" s="124"/>
      <c r="G846" s="124"/>
      <c r="H846" s="124"/>
      <c r="I846" s="124"/>
      <c r="J846" s="124"/>
      <c r="K846" s="124"/>
      <c r="L846" s="124"/>
      <c r="M846" s="124"/>
      <c r="N846" s="124"/>
    </row>
    <row r="847" spans="1:14">
      <c r="A847" s="272" t="s">
        <v>1429</v>
      </c>
      <c r="B847" s="124"/>
      <c r="C847" s="124"/>
      <c r="D847" s="124"/>
      <c r="E847" s="124"/>
      <c r="F847" s="124"/>
      <c r="G847" s="124"/>
      <c r="H847" s="124"/>
      <c r="I847" s="124"/>
      <c r="J847" s="124"/>
      <c r="K847" s="124"/>
      <c r="L847" s="124"/>
      <c r="M847" s="124"/>
      <c r="N847" s="124"/>
    </row>
    <row r="848" spans="1:14">
      <c r="A848" s="272" t="s">
        <v>1430</v>
      </c>
      <c r="B848" s="124"/>
      <c r="C848" s="124"/>
      <c r="D848" s="124"/>
      <c r="E848" s="124"/>
      <c r="F848" s="124"/>
      <c r="G848" s="124"/>
      <c r="H848" s="124"/>
      <c r="I848" s="124"/>
      <c r="J848" s="124"/>
      <c r="K848" s="124"/>
      <c r="L848" s="124"/>
      <c r="M848" s="124"/>
      <c r="N848" s="124"/>
    </row>
    <row r="849" spans="1:14">
      <c r="A849" s="272" t="s">
        <v>1431</v>
      </c>
      <c r="B849" s="124"/>
      <c r="C849" s="124"/>
      <c r="D849" s="124"/>
      <c r="E849" s="124"/>
      <c r="F849" s="124"/>
      <c r="G849" s="124"/>
      <c r="H849" s="124"/>
      <c r="I849" s="124"/>
      <c r="J849" s="124"/>
      <c r="K849" s="124"/>
      <c r="L849" s="124"/>
      <c r="M849" s="124"/>
      <c r="N849" s="124"/>
    </row>
    <row r="851" spans="1:14">
      <c r="N851" s="204" t="s">
        <v>642</v>
      </c>
    </row>
    <row r="855" spans="1:14" ht="28">
      <c r="A855" s="955" t="s">
        <v>433</v>
      </c>
      <c r="B855" s="955"/>
      <c r="C855" s="955"/>
      <c r="D855" s="955"/>
      <c r="E855" s="955"/>
      <c r="F855" s="955"/>
      <c r="G855" s="955"/>
      <c r="H855" s="955"/>
      <c r="I855" s="955"/>
      <c r="J855" s="955"/>
      <c r="K855" s="955"/>
      <c r="L855" s="955"/>
      <c r="M855" s="955"/>
      <c r="N855" s="955"/>
    </row>
    <row r="857" spans="1:14" ht="18" customHeight="1"/>
    <row r="858" spans="1:14" ht="18" customHeight="1"/>
    <row r="859" spans="1:14" ht="18" customHeight="1">
      <c r="G859" s="94" t="s">
        <v>423</v>
      </c>
    </row>
    <row r="860" spans="1:14" ht="18" customHeight="1"/>
    <row r="861" spans="1:14" ht="18" customHeight="1">
      <c r="G861" s="94" t="s">
        <v>405</v>
      </c>
      <c r="H861" s="112"/>
      <c r="I861" s="962">
        <f>開票立会人入力シート!K21</f>
        <v>0</v>
      </c>
      <c r="J861" s="962"/>
      <c r="K861" s="962"/>
      <c r="L861" s="962"/>
      <c r="M861" s="962"/>
      <c r="N861" s="962"/>
    </row>
    <row r="862" spans="1:14" ht="19">
      <c r="H862" s="112"/>
      <c r="I862" s="112"/>
      <c r="J862" s="112"/>
      <c r="K862" s="112"/>
    </row>
    <row r="863" spans="1:14" ht="19">
      <c r="G863" s="94" t="s">
        <v>175</v>
      </c>
      <c r="H863" s="112"/>
      <c r="I863" s="111">
        <f>開票立会人入力シート!H21</f>
        <v>0</v>
      </c>
      <c r="J863" s="112"/>
      <c r="K863" s="111">
        <f>開票立会人入力シート!J21</f>
        <v>0</v>
      </c>
    </row>
    <row r="864" spans="1:14" ht="19">
      <c r="H864" s="112"/>
      <c r="I864" s="111"/>
      <c r="J864" s="112"/>
      <c r="K864" s="112"/>
    </row>
    <row r="865" spans="1:14">
      <c r="G865" s="94" t="s">
        <v>406</v>
      </c>
      <c r="I865" s="111">
        <f>開票立会人入力シート!G21</f>
        <v>0</v>
      </c>
      <c r="J865" s="111"/>
      <c r="K865" s="111">
        <f>開票立会人入力シート!I21</f>
        <v>0</v>
      </c>
    </row>
    <row r="866" spans="1:14">
      <c r="I866" s="111"/>
      <c r="J866" s="111"/>
      <c r="K866" s="111"/>
    </row>
    <row r="867" spans="1:14">
      <c r="H867" s="113" t="s">
        <v>30</v>
      </c>
      <c r="I867" s="964" t="str">
        <f>開票立会人入力シート!R21</f>
        <v>平成02年09月08日</v>
      </c>
      <c r="J867" s="965"/>
      <c r="K867" s="965"/>
      <c r="L867" s="113" t="s">
        <v>426</v>
      </c>
      <c r="M867" s="114"/>
    </row>
    <row r="869" spans="1:14">
      <c r="A869" s="203"/>
      <c r="B869" s="203"/>
      <c r="C869" s="203"/>
      <c r="D869" s="203"/>
      <c r="E869" s="203"/>
      <c r="F869" s="203"/>
      <c r="G869" s="195"/>
      <c r="H869" s="203"/>
      <c r="I869" s="203"/>
      <c r="J869" s="203"/>
      <c r="K869" s="203"/>
      <c r="L869" s="203"/>
      <c r="M869" s="203"/>
      <c r="N869" s="203"/>
    </row>
    <row r="870" spans="1:14" s="203" customFormat="1">
      <c r="A870" s="94"/>
      <c r="B870" s="94"/>
      <c r="C870" s="94"/>
      <c r="D870" s="94"/>
      <c r="E870" s="94"/>
      <c r="F870" s="94"/>
      <c r="G870" s="94"/>
      <c r="H870" s="94"/>
      <c r="I870" s="94"/>
      <c r="J870" s="94"/>
      <c r="K870" s="94"/>
      <c r="L870" s="94"/>
      <c r="M870" s="94"/>
      <c r="N870" s="94"/>
    </row>
    <row r="871" spans="1:14" ht="21" customHeight="1">
      <c r="A871" s="94" t="s">
        <v>424</v>
      </c>
      <c r="C871" s="111" t="str">
        <f>入力シート!C1</f>
        <v>令和8年2月8日執行衆議院小選挙区選出議員選挙</v>
      </c>
    </row>
    <row r="872" spans="1:14" s="203" customFormat="1">
      <c r="A872" s="94"/>
      <c r="B872" s="94"/>
      <c r="C872" s="202" t="str">
        <f>開票立会人入力シート!B17</f>
        <v>青森県第２区</v>
      </c>
      <c r="D872" s="215"/>
      <c r="E872" s="94"/>
      <c r="F872" s="94"/>
      <c r="G872" s="94"/>
      <c r="H872" s="94"/>
      <c r="I872" s="94"/>
      <c r="J872" s="94"/>
      <c r="K872" s="94"/>
      <c r="L872" s="94"/>
      <c r="M872" s="94"/>
      <c r="N872" s="94"/>
    </row>
    <row r="873" spans="1:14">
      <c r="C873" s="111"/>
    </row>
    <row r="874" spans="1:14">
      <c r="A874" s="203"/>
      <c r="B874" s="203"/>
      <c r="C874" s="203"/>
      <c r="D874" s="203"/>
      <c r="E874" s="203"/>
      <c r="F874" s="203"/>
      <c r="G874" s="195"/>
      <c r="H874" s="203"/>
      <c r="I874" s="203"/>
      <c r="J874" s="195"/>
      <c r="K874" s="203"/>
      <c r="L874" s="203"/>
      <c r="M874" s="203"/>
      <c r="N874" s="203"/>
    </row>
    <row r="875" spans="1:14" ht="19">
      <c r="A875" s="94" t="s">
        <v>434</v>
      </c>
      <c r="F875" s="111" t="str">
        <f>開票立会人入力シート!D21</f>
        <v>六戸町</v>
      </c>
      <c r="G875" s="112"/>
      <c r="H875" s="94" t="s">
        <v>435</v>
      </c>
      <c r="J875" s="112"/>
    </row>
    <row r="876" spans="1:14">
      <c r="A876" s="203"/>
      <c r="B876" s="203"/>
      <c r="C876" s="203"/>
      <c r="D876" s="203"/>
      <c r="E876" s="203"/>
      <c r="F876" s="203"/>
      <c r="G876" s="195"/>
      <c r="H876" s="203"/>
      <c r="I876" s="203"/>
      <c r="J876" s="195"/>
      <c r="K876" s="203"/>
      <c r="L876" s="203"/>
      <c r="M876" s="203"/>
      <c r="N876" s="203"/>
    </row>
    <row r="878" spans="1:14">
      <c r="A878" s="94" t="s">
        <v>428</v>
      </c>
    </row>
    <row r="881" spans="1:14">
      <c r="A881" s="960">
        <f>開票立会人入力シート!$E$21</f>
        <v>46050</v>
      </c>
      <c r="B881" s="960"/>
      <c r="C881" s="960"/>
      <c r="D881" s="960"/>
      <c r="E881"/>
    </row>
    <row r="884" spans="1:14" s="203" customFormat="1">
      <c r="A884" s="94"/>
      <c r="B884" s="94"/>
      <c r="C884" s="207" t="s">
        <v>571</v>
      </c>
      <c r="D884" s="94"/>
      <c r="E884" s="94"/>
      <c r="F884" s="94"/>
      <c r="G884" s="94"/>
      <c r="H884" s="94"/>
      <c r="I884" s="961">
        <f>入力シート!C9</f>
        <v>0</v>
      </c>
      <c r="J884" s="961"/>
      <c r="K884" s="961"/>
      <c r="L884" s="961"/>
      <c r="M884" s="961"/>
      <c r="N884" s="94"/>
    </row>
    <row r="885" spans="1:14" s="203" customFormat="1">
      <c r="A885" s="94"/>
      <c r="B885" s="94"/>
      <c r="D885" s="94"/>
      <c r="E885" s="94"/>
      <c r="F885" s="94"/>
      <c r="G885" s="94"/>
      <c r="H885" s="94"/>
      <c r="I885" s="111"/>
      <c r="J885" s="94"/>
      <c r="K885" s="94"/>
      <c r="L885" s="94"/>
      <c r="M885" s="94"/>
      <c r="N885" s="94"/>
    </row>
    <row r="886" spans="1:14">
      <c r="C886" s="203"/>
    </row>
    <row r="887" spans="1:14">
      <c r="C887" s="207" t="s">
        <v>640</v>
      </c>
      <c r="F887" s="104"/>
      <c r="G887" s="103"/>
      <c r="H887" s="789">
        <f>入力シート!C15</f>
        <v>0</v>
      </c>
      <c r="I887" s="789"/>
      <c r="J887" s="789"/>
      <c r="K887" s="789"/>
      <c r="L887" s="789"/>
    </row>
    <row r="888" spans="1:14">
      <c r="A888" s="203"/>
      <c r="B888" s="203"/>
      <c r="C888" s="203"/>
      <c r="D888" s="284"/>
      <c r="E888" s="284"/>
      <c r="F888" s="258"/>
      <c r="G888" s="284"/>
      <c r="H888" s="203"/>
      <c r="I888" s="203"/>
      <c r="J888" s="203"/>
      <c r="K888" s="206"/>
      <c r="L888" s="206"/>
      <c r="M888" s="203"/>
      <c r="N888" s="203"/>
    </row>
    <row r="889" spans="1:14">
      <c r="A889" s="203"/>
      <c r="B889" s="203"/>
      <c r="C889" s="203"/>
      <c r="D889" s="284"/>
      <c r="E889" s="284"/>
      <c r="F889" s="258"/>
      <c r="G889" s="284"/>
      <c r="H889" s="203"/>
      <c r="I889" s="203"/>
      <c r="J889" s="203"/>
      <c r="K889" s="206"/>
      <c r="L889" s="206"/>
      <c r="M889" s="203"/>
      <c r="N889" s="203"/>
    </row>
    <row r="890" spans="1:14">
      <c r="B890" s="963" t="str">
        <f>開票立会人入力シート!C21</f>
        <v>六戸町</v>
      </c>
      <c r="C890" s="963"/>
      <c r="D890" s="120" t="s">
        <v>441</v>
      </c>
      <c r="E890" s="103"/>
      <c r="F890" s="104"/>
      <c r="G890" s="103"/>
      <c r="H890" s="110" t="s">
        <v>387</v>
      </c>
      <c r="J890" s="111"/>
      <c r="L890" s="111"/>
    </row>
    <row r="891" spans="1:14">
      <c r="A891" s="107"/>
    </row>
    <row r="892" spans="1:14">
      <c r="M892" s="108"/>
    </row>
    <row r="893" spans="1:14">
      <c r="M893" s="108"/>
    </row>
    <row r="894" spans="1:14">
      <c r="M894" s="108"/>
    </row>
    <row r="895" spans="1:14">
      <c r="M895" s="108"/>
    </row>
    <row r="896" spans="1:14">
      <c r="A896" s="272" t="s">
        <v>1428</v>
      </c>
      <c r="B896" s="124"/>
      <c r="C896" s="124"/>
      <c r="D896" s="124"/>
      <c r="E896" s="124"/>
      <c r="F896" s="124"/>
      <c r="G896" s="124"/>
      <c r="H896" s="124"/>
      <c r="I896" s="124"/>
      <c r="J896" s="124"/>
      <c r="K896" s="124"/>
      <c r="L896" s="124"/>
      <c r="M896" s="124"/>
      <c r="N896" s="124"/>
    </row>
    <row r="897" spans="1:14">
      <c r="A897" s="272" t="s">
        <v>1429</v>
      </c>
      <c r="B897" s="124"/>
      <c r="C897" s="124"/>
      <c r="D897" s="124"/>
      <c r="E897" s="124"/>
      <c r="F897" s="124"/>
      <c r="G897" s="124"/>
      <c r="H897" s="124"/>
      <c r="I897" s="124"/>
      <c r="J897" s="124"/>
      <c r="K897" s="124"/>
      <c r="L897" s="124"/>
      <c r="M897" s="124"/>
      <c r="N897" s="124"/>
    </row>
    <row r="898" spans="1:14">
      <c r="A898" s="272" t="s">
        <v>1430</v>
      </c>
      <c r="B898" s="124"/>
      <c r="C898" s="124"/>
      <c r="D898" s="124"/>
      <c r="E898" s="124"/>
      <c r="F898" s="124"/>
      <c r="G898" s="124"/>
      <c r="H898" s="124"/>
      <c r="I898" s="124"/>
      <c r="J898" s="124"/>
      <c r="K898" s="124"/>
      <c r="L898" s="124"/>
      <c r="M898" s="124"/>
      <c r="N898" s="124"/>
    </row>
    <row r="899" spans="1:14">
      <c r="A899" s="272" t="s">
        <v>1431</v>
      </c>
      <c r="B899" s="124"/>
      <c r="C899" s="124"/>
      <c r="D899" s="124"/>
      <c r="E899" s="124"/>
      <c r="F899" s="124"/>
      <c r="G899" s="124"/>
      <c r="H899" s="124"/>
      <c r="I899" s="124"/>
      <c r="J899" s="124"/>
      <c r="K899" s="124"/>
      <c r="L899" s="124"/>
      <c r="M899" s="124"/>
      <c r="N899" s="124"/>
    </row>
    <row r="901" spans="1:14">
      <c r="N901" s="204" t="s">
        <v>642</v>
      </c>
    </row>
    <row r="905" spans="1:14" ht="28">
      <c r="A905" s="955" t="s">
        <v>433</v>
      </c>
      <c r="B905" s="955"/>
      <c r="C905" s="955"/>
      <c r="D905" s="955"/>
      <c r="E905" s="955"/>
      <c r="F905" s="955"/>
      <c r="G905" s="955"/>
      <c r="H905" s="955"/>
      <c r="I905" s="955"/>
      <c r="J905" s="955"/>
      <c r="K905" s="955"/>
      <c r="L905" s="955"/>
      <c r="M905" s="955"/>
      <c r="N905" s="955"/>
    </row>
    <row r="907" spans="1:14" ht="18" customHeight="1"/>
    <row r="908" spans="1:14" ht="18" customHeight="1"/>
    <row r="909" spans="1:14" ht="18" customHeight="1">
      <c r="G909" s="94" t="s">
        <v>423</v>
      </c>
    </row>
    <row r="910" spans="1:14" ht="18" customHeight="1"/>
    <row r="911" spans="1:14" ht="18" customHeight="1">
      <c r="G911" s="94" t="s">
        <v>405</v>
      </c>
      <c r="H911" s="112"/>
      <c r="I911" s="962">
        <f>開票立会人入力シート!K22</f>
        <v>0</v>
      </c>
      <c r="J911" s="962"/>
      <c r="K911" s="962"/>
      <c r="L911" s="962"/>
      <c r="M911" s="962"/>
      <c r="N911" s="962"/>
    </row>
    <row r="912" spans="1:14" ht="19">
      <c r="H912" s="112"/>
      <c r="I912" s="112"/>
      <c r="J912" s="112"/>
      <c r="K912" s="112"/>
    </row>
    <row r="913" spans="1:14" ht="19">
      <c r="G913" s="94" t="s">
        <v>175</v>
      </c>
      <c r="H913" s="112"/>
      <c r="I913" s="111">
        <f>開票立会人入力シート!H22</f>
        <v>0</v>
      </c>
      <c r="J913" s="112"/>
      <c r="K913" s="111">
        <f>開票立会人入力シート!J22</f>
        <v>0</v>
      </c>
    </row>
    <row r="914" spans="1:14" ht="19">
      <c r="H914" s="112"/>
      <c r="I914" s="111"/>
      <c r="J914" s="112"/>
      <c r="K914" s="112"/>
    </row>
    <row r="915" spans="1:14">
      <c r="G915" s="94" t="s">
        <v>406</v>
      </c>
      <c r="I915" s="111">
        <f>開票立会人入力シート!G22</f>
        <v>0</v>
      </c>
      <c r="J915" s="111"/>
      <c r="K915" s="111">
        <f>開票立会人入力シート!I22</f>
        <v>0</v>
      </c>
    </row>
    <row r="916" spans="1:14">
      <c r="I916" s="111"/>
      <c r="J916" s="111"/>
      <c r="K916" s="111"/>
    </row>
    <row r="917" spans="1:14">
      <c r="H917" s="113" t="s">
        <v>30</v>
      </c>
      <c r="I917" s="964" t="str">
        <f>開票立会人入力シート!R22</f>
        <v>平成02年09月08日</v>
      </c>
      <c r="J917" s="965"/>
      <c r="K917" s="965"/>
      <c r="L917" s="113" t="s">
        <v>426</v>
      </c>
      <c r="M917" s="114"/>
    </row>
    <row r="919" spans="1:14">
      <c r="A919" s="203"/>
      <c r="B919" s="203"/>
      <c r="C919" s="203"/>
      <c r="D919" s="203"/>
      <c r="E919" s="203"/>
      <c r="F919" s="203"/>
      <c r="G919" s="195"/>
      <c r="H919" s="203"/>
      <c r="I919" s="203"/>
      <c r="J919" s="203"/>
      <c r="K919" s="203"/>
      <c r="L919" s="203"/>
      <c r="M919" s="203"/>
      <c r="N919" s="203"/>
    </row>
    <row r="921" spans="1:14" ht="21" customHeight="1">
      <c r="A921" s="94" t="s">
        <v>424</v>
      </c>
      <c r="C921" s="111" t="str">
        <f>入力シート!C1</f>
        <v>令和8年2月8日執行衆議院小選挙区選出議員選挙</v>
      </c>
    </row>
    <row r="922" spans="1:14">
      <c r="C922" s="202" t="str">
        <f>開票立会人入力シート!B17</f>
        <v>青森県第２区</v>
      </c>
      <c r="D922" s="215"/>
    </row>
    <row r="923" spans="1:14">
      <c r="C923" s="111"/>
    </row>
    <row r="924" spans="1:14">
      <c r="A924" s="203"/>
      <c r="B924" s="203"/>
      <c r="C924" s="203"/>
      <c r="D924" s="203"/>
      <c r="E924" s="203"/>
      <c r="F924" s="203"/>
      <c r="G924" s="195"/>
      <c r="H924" s="203"/>
      <c r="I924" s="203"/>
      <c r="J924" s="195"/>
      <c r="K924" s="203"/>
      <c r="L924" s="203"/>
      <c r="M924" s="203"/>
      <c r="N924" s="203"/>
    </row>
    <row r="925" spans="1:14" ht="19">
      <c r="A925" s="94" t="s">
        <v>434</v>
      </c>
      <c r="F925" s="111" t="str">
        <f>開票立会人入力シート!D22</f>
        <v>東北町</v>
      </c>
      <c r="G925" s="112"/>
      <c r="H925" s="94" t="s">
        <v>435</v>
      </c>
      <c r="J925" s="112"/>
    </row>
    <row r="926" spans="1:14">
      <c r="A926" s="203"/>
      <c r="B926" s="203"/>
      <c r="C926" s="203"/>
      <c r="D926" s="203"/>
      <c r="E926" s="203"/>
      <c r="F926" s="203"/>
      <c r="G926" s="195"/>
      <c r="H926" s="203"/>
      <c r="I926" s="203"/>
      <c r="J926" s="195"/>
      <c r="K926" s="203"/>
      <c r="L926" s="203"/>
      <c r="M926" s="203"/>
      <c r="N926" s="203"/>
    </row>
    <row r="928" spans="1:14">
      <c r="A928" s="94" t="s">
        <v>428</v>
      </c>
    </row>
    <row r="931" spans="1:14">
      <c r="A931" s="960">
        <f>開票立会人入力シート!$E$22</f>
        <v>46050</v>
      </c>
      <c r="B931" s="960"/>
      <c r="C931" s="960"/>
      <c r="D931" s="960"/>
      <c r="E931"/>
    </row>
    <row r="934" spans="1:14">
      <c r="C934" s="207" t="s">
        <v>571</v>
      </c>
      <c r="I934" s="961">
        <f>入力シート!C9</f>
        <v>0</v>
      </c>
      <c r="J934" s="961"/>
      <c r="K934" s="961"/>
      <c r="L934" s="961"/>
      <c r="M934" s="961"/>
    </row>
    <row r="935" spans="1:14">
      <c r="C935" s="203"/>
      <c r="I935" s="111"/>
    </row>
    <row r="936" spans="1:14">
      <c r="C936" s="203"/>
    </row>
    <row r="937" spans="1:14">
      <c r="C937" s="207" t="s">
        <v>640</v>
      </c>
      <c r="F937" s="104"/>
      <c r="G937" s="103"/>
      <c r="H937" s="789">
        <f>入力シート!C15</f>
        <v>0</v>
      </c>
      <c r="I937" s="789"/>
      <c r="J937" s="789"/>
      <c r="K937" s="789"/>
      <c r="L937" s="789"/>
    </row>
    <row r="938" spans="1:14">
      <c r="A938" s="203"/>
      <c r="B938" s="203"/>
      <c r="C938" s="203"/>
      <c r="D938" s="284"/>
      <c r="E938" s="284"/>
      <c r="F938" s="258"/>
      <c r="G938" s="284"/>
      <c r="H938" s="203"/>
      <c r="I938" s="203"/>
      <c r="J938" s="203"/>
      <c r="K938" s="206"/>
      <c r="L938" s="206"/>
      <c r="M938" s="203"/>
      <c r="N938" s="203"/>
    </row>
    <row r="939" spans="1:14">
      <c r="A939" s="203"/>
      <c r="B939" s="203"/>
      <c r="C939" s="203"/>
      <c r="D939" s="284"/>
      <c r="E939" s="284"/>
      <c r="F939" s="258"/>
      <c r="G939" s="284"/>
      <c r="H939" s="203"/>
      <c r="I939" s="203"/>
      <c r="J939" s="203"/>
      <c r="K939" s="206"/>
      <c r="L939" s="206"/>
      <c r="M939" s="203"/>
      <c r="N939" s="203"/>
    </row>
    <row r="940" spans="1:14">
      <c r="B940" s="963" t="str">
        <f>開票立会人入力シート!C22</f>
        <v>東北町</v>
      </c>
      <c r="C940" s="963"/>
      <c r="D940" s="120" t="s">
        <v>441</v>
      </c>
      <c r="E940" s="103"/>
      <c r="F940" s="104"/>
      <c r="G940" s="103"/>
      <c r="H940" s="110" t="s">
        <v>387</v>
      </c>
      <c r="J940" s="111"/>
      <c r="L940" s="111"/>
    </row>
    <row r="941" spans="1:14">
      <c r="A941" s="107"/>
    </row>
    <row r="942" spans="1:14">
      <c r="M942" s="108"/>
    </row>
    <row r="946" spans="1:14">
      <c r="A946" s="272" t="s">
        <v>1428</v>
      </c>
      <c r="B946" s="124"/>
      <c r="C946" s="124"/>
      <c r="D946" s="124"/>
      <c r="E946" s="124"/>
      <c r="F946" s="124"/>
      <c r="G946" s="124"/>
      <c r="H946" s="124"/>
      <c r="I946" s="124"/>
      <c r="J946" s="124"/>
      <c r="K946" s="124"/>
      <c r="L946" s="124"/>
      <c r="M946" s="124"/>
      <c r="N946" s="124"/>
    </row>
    <row r="947" spans="1:14">
      <c r="A947" s="272" t="s">
        <v>1429</v>
      </c>
      <c r="B947" s="124"/>
      <c r="C947" s="124"/>
      <c r="D947" s="124"/>
      <c r="E947" s="124"/>
      <c r="F947" s="124"/>
      <c r="G947" s="124"/>
      <c r="H947" s="124"/>
      <c r="I947" s="124"/>
      <c r="J947" s="124"/>
      <c r="K947" s="124"/>
      <c r="L947" s="124"/>
      <c r="M947" s="124"/>
      <c r="N947" s="124"/>
    </row>
    <row r="948" spans="1:14">
      <c r="A948" s="272" t="s">
        <v>1430</v>
      </c>
      <c r="B948" s="124"/>
      <c r="C948" s="124"/>
      <c r="D948" s="124"/>
      <c r="E948" s="124"/>
      <c r="F948" s="124"/>
      <c r="G948" s="124"/>
      <c r="H948" s="124"/>
      <c r="I948" s="124"/>
      <c r="J948" s="124"/>
      <c r="K948" s="124"/>
      <c r="L948" s="124"/>
      <c r="M948" s="124"/>
      <c r="N948" s="124"/>
    </row>
    <row r="949" spans="1:14">
      <c r="A949" s="272" t="s">
        <v>1431</v>
      </c>
      <c r="B949" s="124"/>
      <c r="C949" s="124"/>
      <c r="D949" s="124"/>
      <c r="E949" s="124"/>
      <c r="F949" s="124"/>
      <c r="G949" s="124"/>
      <c r="H949" s="124"/>
      <c r="I949" s="124"/>
      <c r="J949" s="124"/>
      <c r="K949" s="124"/>
      <c r="L949" s="124"/>
      <c r="M949" s="124"/>
      <c r="N949" s="124"/>
    </row>
    <row r="951" spans="1:14">
      <c r="N951" s="204" t="s">
        <v>642</v>
      </c>
    </row>
    <row r="955" spans="1:14" ht="28">
      <c r="A955" s="955" t="s">
        <v>433</v>
      </c>
      <c r="B955" s="955"/>
      <c r="C955" s="955"/>
      <c r="D955" s="955"/>
      <c r="E955" s="955"/>
      <c r="F955" s="955"/>
      <c r="G955" s="955"/>
      <c r="H955" s="955"/>
      <c r="I955" s="955"/>
      <c r="J955" s="955"/>
      <c r="K955" s="955"/>
      <c r="L955" s="955"/>
      <c r="M955" s="955"/>
      <c r="N955" s="955"/>
    </row>
    <row r="957" spans="1:14" ht="18" customHeight="1"/>
    <row r="958" spans="1:14" ht="18" customHeight="1"/>
    <row r="959" spans="1:14" ht="18" customHeight="1">
      <c r="G959" s="94" t="s">
        <v>423</v>
      </c>
    </row>
    <row r="960" spans="1:14" ht="18" customHeight="1"/>
    <row r="961" spans="1:14" ht="18" customHeight="1">
      <c r="G961" s="94" t="s">
        <v>405</v>
      </c>
      <c r="H961" s="112"/>
      <c r="I961" s="962">
        <f>開票立会人入力シート!K23</f>
        <v>0</v>
      </c>
      <c r="J961" s="962"/>
      <c r="K961" s="962"/>
      <c r="L961" s="962"/>
      <c r="M961" s="962"/>
      <c r="N961" s="962"/>
    </row>
    <row r="962" spans="1:14" ht="19">
      <c r="H962" s="112"/>
      <c r="I962" s="112"/>
      <c r="J962" s="112"/>
      <c r="K962" s="112"/>
    </row>
    <row r="963" spans="1:14" ht="19">
      <c r="G963" s="94" t="s">
        <v>175</v>
      </c>
      <c r="H963" s="112"/>
      <c r="I963" s="111">
        <f>開票立会人入力シート!H23</f>
        <v>0</v>
      </c>
      <c r="J963" s="112"/>
      <c r="K963" s="111">
        <f>開票立会人入力シート!J23</f>
        <v>0</v>
      </c>
    </row>
    <row r="964" spans="1:14" ht="19">
      <c r="H964" s="112"/>
      <c r="I964" s="111"/>
      <c r="J964" s="112"/>
      <c r="K964" s="112"/>
    </row>
    <row r="965" spans="1:14" s="203" customFormat="1">
      <c r="A965" s="94"/>
      <c r="B965" s="94"/>
      <c r="C965" s="94"/>
      <c r="D965" s="94"/>
      <c r="E965" s="94"/>
      <c r="F965" s="94"/>
      <c r="G965" s="94" t="s">
        <v>406</v>
      </c>
      <c r="H965" s="94"/>
      <c r="I965" s="111">
        <f>開票立会人入力シート!G23</f>
        <v>0</v>
      </c>
      <c r="J965" s="111"/>
      <c r="K965" s="111">
        <f>開票立会人入力シート!I23</f>
        <v>0</v>
      </c>
      <c r="L965" s="94"/>
      <c r="M965" s="94"/>
      <c r="N965" s="94"/>
    </row>
    <row r="966" spans="1:14">
      <c r="I966" s="111"/>
      <c r="J966" s="111"/>
      <c r="K966" s="111"/>
    </row>
    <row r="967" spans="1:14">
      <c r="H967" s="113" t="s">
        <v>30</v>
      </c>
      <c r="I967" s="964" t="str">
        <f>開票立会人入力シート!R23</f>
        <v>平成02年09月08日</v>
      </c>
      <c r="J967" s="965"/>
      <c r="K967" s="965"/>
      <c r="L967" s="113" t="s">
        <v>426</v>
      </c>
      <c r="M967" s="114"/>
    </row>
    <row r="969" spans="1:14">
      <c r="A969" s="203"/>
      <c r="B969" s="203"/>
      <c r="C969" s="203"/>
      <c r="D969" s="203"/>
      <c r="E969" s="203"/>
      <c r="F969" s="203"/>
      <c r="G969" s="195"/>
      <c r="H969" s="203"/>
      <c r="I969" s="203"/>
      <c r="J969" s="203"/>
      <c r="K969" s="203"/>
      <c r="L969" s="203"/>
      <c r="M969" s="203"/>
      <c r="N969" s="203"/>
    </row>
    <row r="971" spans="1:14" ht="21" customHeight="1">
      <c r="A971" s="94" t="s">
        <v>424</v>
      </c>
      <c r="C971" s="111" t="str">
        <f>入力シート!C1</f>
        <v>令和8年2月8日執行衆議院小選挙区選出議員選挙</v>
      </c>
    </row>
    <row r="972" spans="1:14">
      <c r="C972" s="202" t="str">
        <f>開票立会人入力シート!B17</f>
        <v>青森県第２区</v>
      </c>
      <c r="D972" s="215"/>
    </row>
    <row r="973" spans="1:14">
      <c r="C973" s="111"/>
    </row>
    <row r="974" spans="1:14">
      <c r="A974" s="203"/>
      <c r="B974" s="203"/>
      <c r="C974" s="203"/>
      <c r="D974" s="203"/>
      <c r="E974" s="203"/>
      <c r="F974" s="203"/>
      <c r="G974" s="195"/>
      <c r="H974" s="203"/>
      <c r="I974" s="203"/>
      <c r="J974" s="195"/>
      <c r="K974" s="203"/>
      <c r="L974" s="203"/>
      <c r="M974" s="203"/>
      <c r="N974" s="203"/>
    </row>
    <row r="975" spans="1:14" ht="19">
      <c r="A975" s="94" t="s">
        <v>434</v>
      </c>
      <c r="F975" s="111" t="str">
        <f>開票立会人入力シート!D23</f>
        <v>おいらせ町</v>
      </c>
      <c r="G975" s="112"/>
      <c r="H975" s="94" t="s">
        <v>435</v>
      </c>
      <c r="J975" s="112"/>
    </row>
    <row r="976" spans="1:14">
      <c r="A976" s="203"/>
      <c r="B976" s="203"/>
      <c r="C976" s="203"/>
      <c r="D976" s="203"/>
      <c r="E976" s="203"/>
      <c r="F976" s="203"/>
      <c r="G976" s="195"/>
      <c r="H976" s="203"/>
      <c r="I976" s="203"/>
      <c r="J976" s="195"/>
      <c r="K976" s="203"/>
      <c r="L976" s="203"/>
      <c r="M976" s="203"/>
      <c r="N976" s="203"/>
    </row>
    <row r="978" spans="1:14">
      <c r="A978" s="94" t="s">
        <v>428</v>
      </c>
    </row>
    <row r="981" spans="1:14">
      <c r="A981" s="960">
        <f>開票立会人入力シート!$E$23</f>
        <v>46050</v>
      </c>
      <c r="B981" s="960"/>
      <c r="C981" s="960"/>
      <c r="D981" s="960"/>
      <c r="E981"/>
    </row>
    <row r="984" spans="1:14">
      <c r="C984" s="207" t="s">
        <v>571</v>
      </c>
      <c r="I984" s="961">
        <f>入力シート!C9</f>
        <v>0</v>
      </c>
      <c r="J984" s="961"/>
      <c r="K984" s="961"/>
      <c r="L984" s="961"/>
      <c r="M984" s="961"/>
    </row>
    <row r="985" spans="1:14">
      <c r="C985" s="203"/>
      <c r="I985" s="111"/>
    </row>
    <row r="986" spans="1:14">
      <c r="C986" s="203"/>
    </row>
    <row r="987" spans="1:14">
      <c r="C987" s="207" t="s">
        <v>640</v>
      </c>
      <c r="F987" s="104"/>
      <c r="G987" s="103"/>
      <c r="H987" s="789">
        <f>入力シート!C15</f>
        <v>0</v>
      </c>
      <c r="I987" s="789"/>
      <c r="J987" s="789"/>
      <c r="K987" s="789"/>
      <c r="L987" s="789"/>
    </row>
    <row r="988" spans="1:14">
      <c r="A988" s="203"/>
      <c r="B988" s="203"/>
      <c r="C988" s="203"/>
      <c r="D988" s="284"/>
      <c r="E988" s="284"/>
      <c r="F988" s="258"/>
      <c r="G988" s="284"/>
      <c r="H988" s="203"/>
      <c r="I988" s="203"/>
      <c r="J988" s="203"/>
      <c r="K988" s="206"/>
      <c r="L988" s="206"/>
      <c r="M988" s="203"/>
      <c r="N988" s="203"/>
    </row>
    <row r="989" spans="1:14">
      <c r="A989" s="203"/>
      <c r="B989" s="203"/>
      <c r="C989" s="203"/>
      <c r="D989" s="284"/>
      <c r="E989" s="284"/>
      <c r="F989" s="258"/>
      <c r="G989" s="284"/>
      <c r="H989" s="203"/>
      <c r="I989" s="203"/>
      <c r="J989" s="203"/>
      <c r="K989" s="206"/>
      <c r="L989" s="206"/>
      <c r="M989" s="203"/>
      <c r="N989" s="203"/>
    </row>
    <row r="990" spans="1:14">
      <c r="B990" s="963" t="str">
        <f>開票立会人入力シート!C23</f>
        <v>おいらせ町</v>
      </c>
      <c r="C990" s="963"/>
      <c r="D990" s="120" t="s">
        <v>441</v>
      </c>
      <c r="E990" s="103"/>
      <c r="F990" s="104"/>
      <c r="G990" s="103"/>
      <c r="H990" s="110" t="s">
        <v>387</v>
      </c>
      <c r="J990" s="111"/>
      <c r="L990" s="111"/>
    </row>
    <row r="991" spans="1:14">
      <c r="A991" s="107"/>
    </row>
    <row r="992" spans="1:14">
      <c r="M992" s="108"/>
    </row>
    <row r="996" spans="1:14">
      <c r="A996" s="272" t="s">
        <v>1428</v>
      </c>
      <c r="B996" s="124"/>
      <c r="C996" s="124"/>
      <c r="D996" s="124"/>
      <c r="E996" s="124"/>
      <c r="F996" s="124"/>
      <c r="G996" s="124"/>
      <c r="H996" s="124"/>
      <c r="I996" s="124"/>
      <c r="J996" s="124"/>
      <c r="K996" s="124"/>
      <c r="L996" s="124"/>
      <c r="M996" s="124"/>
      <c r="N996" s="124"/>
    </row>
    <row r="997" spans="1:14">
      <c r="A997" s="272" t="s">
        <v>1429</v>
      </c>
      <c r="B997" s="124"/>
      <c r="C997" s="124"/>
      <c r="D997" s="124"/>
      <c r="E997" s="124"/>
      <c r="F997" s="124"/>
      <c r="G997" s="124"/>
      <c r="H997" s="124"/>
      <c r="I997" s="124"/>
      <c r="J997" s="124"/>
      <c r="K997" s="124"/>
      <c r="L997" s="124"/>
      <c r="M997" s="124"/>
      <c r="N997" s="124"/>
    </row>
    <row r="998" spans="1:14">
      <c r="A998" s="272" t="s">
        <v>1430</v>
      </c>
      <c r="B998" s="124"/>
      <c r="C998" s="124"/>
      <c r="D998" s="124"/>
      <c r="E998" s="124"/>
      <c r="F998" s="124"/>
      <c r="G998" s="124"/>
      <c r="H998" s="124"/>
      <c r="I998" s="124"/>
      <c r="J998" s="124"/>
      <c r="K998" s="124"/>
      <c r="L998" s="124"/>
      <c r="M998" s="124"/>
      <c r="N998" s="124"/>
    </row>
    <row r="999" spans="1:14">
      <c r="A999" s="272" t="s">
        <v>1431</v>
      </c>
      <c r="B999" s="124"/>
      <c r="C999" s="124"/>
      <c r="D999" s="124"/>
      <c r="E999" s="124"/>
      <c r="F999" s="124"/>
      <c r="G999" s="124"/>
      <c r="H999" s="124"/>
      <c r="I999" s="124"/>
      <c r="J999" s="124"/>
      <c r="K999" s="124"/>
      <c r="L999" s="124"/>
      <c r="M999" s="124"/>
      <c r="N999" s="124"/>
    </row>
    <row r="1001" spans="1:14">
      <c r="N1001" s="204" t="s">
        <v>642</v>
      </c>
    </row>
    <row r="1005" spans="1:14" ht="28">
      <c r="A1005" s="955" t="s">
        <v>433</v>
      </c>
      <c r="B1005" s="955"/>
      <c r="C1005" s="955"/>
      <c r="D1005" s="955"/>
      <c r="E1005" s="955"/>
      <c r="F1005" s="955"/>
      <c r="G1005" s="955"/>
      <c r="H1005" s="955"/>
      <c r="I1005" s="955"/>
      <c r="J1005" s="955"/>
      <c r="K1005" s="955"/>
      <c r="L1005" s="955"/>
      <c r="M1005" s="955"/>
      <c r="N1005" s="955"/>
    </row>
    <row r="1007" spans="1:14" ht="18" customHeight="1"/>
    <row r="1008" spans="1:14" ht="18" customHeight="1"/>
    <row r="1009" spans="1:14" ht="18" customHeight="1">
      <c r="G1009" s="94" t="s">
        <v>423</v>
      </c>
    </row>
    <row r="1010" spans="1:14" ht="18" customHeight="1"/>
    <row r="1011" spans="1:14" ht="18" customHeight="1">
      <c r="G1011" s="94" t="s">
        <v>405</v>
      </c>
      <c r="H1011" s="112"/>
      <c r="I1011" s="962">
        <f>開票立会人入力シート!K24</f>
        <v>0</v>
      </c>
      <c r="J1011" s="962"/>
      <c r="K1011" s="962"/>
      <c r="L1011" s="962"/>
      <c r="M1011" s="962"/>
      <c r="N1011" s="962"/>
    </row>
    <row r="1012" spans="1:14" ht="19">
      <c r="H1012" s="112"/>
      <c r="I1012" s="112"/>
      <c r="J1012" s="112"/>
      <c r="K1012" s="112"/>
    </row>
    <row r="1013" spans="1:14" ht="19">
      <c r="G1013" s="94" t="s">
        <v>175</v>
      </c>
      <c r="H1013" s="112"/>
      <c r="I1013" s="111">
        <f>開票立会人入力シート!H24</f>
        <v>0</v>
      </c>
      <c r="J1013" s="112"/>
      <c r="K1013" s="111">
        <f>開票立会人入力シート!J24</f>
        <v>0</v>
      </c>
    </row>
    <row r="1014" spans="1:14" ht="19">
      <c r="H1014" s="112"/>
      <c r="I1014" s="111"/>
      <c r="J1014" s="112"/>
      <c r="K1014" s="112"/>
    </row>
    <row r="1015" spans="1:14">
      <c r="G1015" s="94" t="s">
        <v>406</v>
      </c>
      <c r="I1015" s="111">
        <f>開票立会人入力シート!G24</f>
        <v>0</v>
      </c>
      <c r="J1015" s="111"/>
      <c r="K1015" s="111">
        <f>開票立会人入力シート!I24</f>
        <v>0</v>
      </c>
    </row>
    <row r="1016" spans="1:14">
      <c r="I1016" s="111"/>
      <c r="J1016" s="111"/>
      <c r="K1016" s="111"/>
    </row>
    <row r="1017" spans="1:14">
      <c r="H1017" s="113" t="s">
        <v>30</v>
      </c>
      <c r="I1017" s="964" t="str">
        <f>開票立会人入力シート!R24</f>
        <v>平成02年09月08日</v>
      </c>
      <c r="J1017" s="965"/>
      <c r="K1017" s="965"/>
      <c r="L1017" s="113" t="s">
        <v>426</v>
      </c>
      <c r="M1017" s="114"/>
    </row>
    <row r="1019" spans="1:14">
      <c r="A1019" s="203"/>
      <c r="B1019" s="203"/>
      <c r="C1019" s="203"/>
      <c r="D1019" s="203"/>
      <c r="E1019" s="203"/>
      <c r="F1019" s="203"/>
      <c r="G1019" s="195"/>
      <c r="H1019" s="203"/>
      <c r="I1019" s="203"/>
      <c r="J1019" s="203"/>
      <c r="K1019" s="203"/>
      <c r="L1019" s="203"/>
      <c r="M1019" s="203"/>
      <c r="N1019" s="203"/>
    </row>
    <row r="1021" spans="1:14" ht="21" customHeight="1">
      <c r="A1021" s="94" t="s">
        <v>424</v>
      </c>
      <c r="C1021" s="111" t="str">
        <f>入力シート!C1</f>
        <v>令和8年2月8日執行衆議院小選挙区選出議員選挙</v>
      </c>
    </row>
    <row r="1022" spans="1:14">
      <c r="C1022" s="202" t="str">
        <f>開票立会人入力シート!B17</f>
        <v>青森県第２区</v>
      </c>
      <c r="D1022" s="215"/>
    </row>
    <row r="1023" spans="1:14">
      <c r="C1023" s="111"/>
    </row>
    <row r="1024" spans="1:14">
      <c r="A1024" s="203"/>
      <c r="B1024" s="203"/>
      <c r="C1024" s="203"/>
      <c r="D1024" s="203"/>
      <c r="E1024" s="203"/>
      <c r="F1024" s="203"/>
      <c r="G1024" s="195"/>
      <c r="H1024" s="203"/>
      <c r="I1024" s="203"/>
      <c r="J1024" s="195"/>
      <c r="K1024" s="203"/>
      <c r="L1024" s="203"/>
      <c r="M1024" s="203"/>
      <c r="N1024" s="203"/>
    </row>
    <row r="1025" spans="1:14" ht="19">
      <c r="A1025" s="94" t="s">
        <v>434</v>
      </c>
      <c r="F1025" s="111" t="str">
        <f>開票立会人入力シート!D24</f>
        <v>三戸町</v>
      </c>
      <c r="G1025" s="112"/>
      <c r="H1025" s="94" t="s">
        <v>435</v>
      </c>
      <c r="J1025" s="112"/>
    </row>
    <row r="1026" spans="1:14">
      <c r="A1026" s="203"/>
      <c r="B1026" s="203"/>
      <c r="C1026" s="203"/>
      <c r="D1026" s="203"/>
      <c r="E1026" s="203"/>
      <c r="F1026" s="203"/>
      <c r="G1026" s="195"/>
      <c r="H1026" s="203"/>
      <c r="I1026" s="203"/>
      <c r="J1026" s="195"/>
      <c r="K1026" s="203"/>
      <c r="L1026" s="203"/>
      <c r="M1026" s="203"/>
      <c r="N1026" s="203"/>
    </row>
    <row r="1028" spans="1:14">
      <c r="A1028" s="94" t="s">
        <v>428</v>
      </c>
    </row>
    <row r="1031" spans="1:14">
      <c r="A1031" s="960">
        <f>開票立会人入力シート!$E$24</f>
        <v>46050</v>
      </c>
      <c r="B1031" s="960"/>
      <c r="C1031" s="960"/>
      <c r="D1031" s="960"/>
      <c r="E1031"/>
    </row>
    <row r="1034" spans="1:14">
      <c r="C1034" s="207" t="s">
        <v>571</v>
      </c>
      <c r="I1034" s="961">
        <f>入力シート!C9</f>
        <v>0</v>
      </c>
      <c r="J1034" s="961"/>
      <c r="K1034" s="961"/>
      <c r="L1034" s="961"/>
      <c r="M1034" s="961"/>
    </row>
    <row r="1035" spans="1:14">
      <c r="C1035" s="203"/>
      <c r="I1035" s="111"/>
    </row>
    <row r="1036" spans="1:14">
      <c r="C1036" s="203"/>
    </row>
    <row r="1037" spans="1:14">
      <c r="C1037" s="207" t="s">
        <v>640</v>
      </c>
      <c r="F1037" s="104"/>
      <c r="G1037" s="103"/>
      <c r="H1037" s="789">
        <f>入力シート!C15</f>
        <v>0</v>
      </c>
      <c r="I1037" s="789"/>
      <c r="J1037" s="789"/>
      <c r="K1037" s="789"/>
      <c r="L1037" s="789"/>
    </row>
    <row r="1038" spans="1:14">
      <c r="A1038" s="203"/>
      <c r="B1038" s="203"/>
      <c r="C1038" s="203"/>
      <c r="D1038" s="284"/>
      <c r="E1038" s="284"/>
      <c r="F1038" s="258"/>
      <c r="G1038" s="284"/>
      <c r="H1038" s="203"/>
      <c r="I1038" s="203"/>
      <c r="J1038" s="203"/>
      <c r="K1038" s="206"/>
      <c r="L1038" s="206"/>
      <c r="M1038" s="203"/>
      <c r="N1038" s="203"/>
    </row>
    <row r="1039" spans="1:14">
      <c r="A1039" s="203"/>
      <c r="B1039" s="203"/>
      <c r="C1039" s="203"/>
      <c r="D1039" s="284"/>
      <c r="E1039" s="284"/>
      <c r="F1039" s="258"/>
      <c r="G1039" s="284"/>
      <c r="H1039" s="203"/>
      <c r="I1039" s="203"/>
      <c r="J1039" s="203"/>
      <c r="K1039" s="206"/>
      <c r="L1039" s="206"/>
      <c r="M1039" s="203"/>
      <c r="N1039" s="203"/>
    </row>
    <row r="1040" spans="1:14">
      <c r="B1040" s="963" t="str">
        <f>開票立会人入力シート!C24</f>
        <v>三戸町</v>
      </c>
      <c r="C1040" s="963"/>
      <c r="D1040" s="120" t="s">
        <v>441</v>
      </c>
      <c r="E1040" s="103"/>
      <c r="F1040" s="104"/>
      <c r="G1040" s="103"/>
      <c r="H1040" s="110" t="s">
        <v>387</v>
      </c>
      <c r="J1040" s="111"/>
      <c r="L1040" s="111"/>
    </row>
    <row r="1041" spans="1:14">
      <c r="A1041" s="107"/>
    </row>
    <row r="1042" spans="1:14">
      <c r="M1042" s="108"/>
    </row>
    <row r="1046" spans="1:14">
      <c r="A1046" s="272" t="s">
        <v>1428</v>
      </c>
      <c r="B1046" s="124"/>
      <c r="C1046" s="124"/>
      <c r="D1046" s="124"/>
      <c r="E1046" s="124"/>
      <c r="F1046" s="124"/>
      <c r="G1046" s="124"/>
      <c r="H1046" s="124"/>
      <c r="I1046" s="124"/>
      <c r="J1046" s="124"/>
      <c r="K1046" s="124"/>
      <c r="L1046" s="124"/>
      <c r="M1046" s="124"/>
      <c r="N1046" s="124"/>
    </row>
    <row r="1047" spans="1:14">
      <c r="A1047" s="272" t="s">
        <v>1429</v>
      </c>
      <c r="B1047" s="124"/>
      <c r="C1047" s="124"/>
      <c r="D1047" s="124"/>
      <c r="E1047" s="124"/>
      <c r="F1047" s="124"/>
      <c r="G1047" s="124"/>
      <c r="H1047" s="124"/>
      <c r="I1047" s="124"/>
      <c r="J1047" s="124"/>
      <c r="K1047" s="124"/>
      <c r="L1047" s="124"/>
      <c r="M1047" s="124"/>
      <c r="N1047" s="124"/>
    </row>
    <row r="1048" spans="1:14">
      <c r="A1048" s="272" t="s">
        <v>1430</v>
      </c>
      <c r="B1048" s="124"/>
      <c r="C1048" s="124"/>
      <c r="D1048" s="124"/>
      <c r="E1048" s="124"/>
      <c r="F1048" s="124"/>
      <c r="G1048" s="124"/>
      <c r="H1048" s="124"/>
      <c r="I1048" s="124"/>
      <c r="J1048" s="124"/>
      <c r="K1048" s="124"/>
      <c r="L1048" s="124"/>
      <c r="M1048" s="124"/>
      <c r="N1048" s="124"/>
    </row>
    <row r="1049" spans="1:14">
      <c r="A1049" s="272" t="s">
        <v>1431</v>
      </c>
      <c r="B1049" s="124"/>
      <c r="C1049" s="124"/>
      <c r="D1049" s="124"/>
      <c r="E1049" s="124"/>
      <c r="F1049" s="124"/>
      <c r="G1049" s="124"/>
      <c r="H1049" s="124"/>
      <c r="I1049" s="124"/>
      <c r="J1049" s="124"/>
      <c r="K1049" s="124"/>
      <c r="L1049" s="124"/>
      <c r="M1049" s="124"/>
      <c r="N1049" s="124"/>
    </row>
    <row r="1051" spans="1:14">
      <c r="N1051" s="204" t="s">
        <v>642</v>
      </c>
    </row>
    <row r="1055" spans="1:14" ht="28">
      <c r="A1055" s="955" t="s">
        <v>433</v>
      </c>
      <c r="B1055" s="955"/>
      <c r="C1055" s="955"/>
      <c r="D1055" s="955"/>
      <c r="E1055" s="955"/>
      <c r="F1055" s="955"/>
      <c r="G1055" s="955"/>
      <c r="H1055" s="955"/>
      <c r="I1055" s="955"/>
      <c r="J1055" s="955"/>
      <c r="K1055" s="955"/>
      <c r="L1055" s="955"/>
      <c r="M1055" s="955"/>
      <c r="N1055" s="955"/>
    </row>
    <row r="1057" spans="1:14" ht="18" customHeight="1"/>
    <row r="1058" spans="1:14" ht="18" customHeight="1"/>
    <row r="1059" spans="1:14" ht="18" customHeight="1">
      <c r="G1059" s="94" t="s">
        <v>423</v>
      </c>
    </row>
    <row r="1060" spans="1:14" ht="18" customHeight="1"/>
    <row r="1061" spans="1:14" ht="18" customHeight="1">
      <c r="G1061" s="94" t="s">
        <v>405</v>
      </c>
      <c r="H1061" s="112"/>
      <c r="I1061" s="962">
        <f>開票立会人入力シート!K25</f>
        <v>0</v>
      </c>
      <c r="J1061" s="962"/>
      <c r="K1061" s="962"/>
      <c r="L1061" s="962"/>
      <c r="M1061" s="962"/>
      <c r="N1061" s="962"/>
    </row>
    <row r="1062" spans="1:14" ht="19">
      <c r="H1062" s="112"/>
      <c r="I1062" s="112"/>
      <c r="J1062" s="112"/>
      <c r="K1062" s="112"/>
    </row>
    <row r="1063" spans="1:14" ht="19">
      <c r="G1063" s="94" t="s">
        <v>175</v>
      </c>
      <c r="H1063" s="112"/>
      <c r="I1063" s="111">
        <f>開票立会人入力シート!H25</f>
        <v>0</v>
      </c>
      <c r="J1063" s="112"/>
      <c r="K1063" s="111">
        <f>開票立会人入力シート!J25</f>
        <v>0</v>
      </c>
    </row>
    <row r="1064" spans="1:14" ht="19">
      <c r="H1064" s="112"/>
      <c r="I1064" s="111"/>
      <c r="J1064" s="112"/>
      <c r="K1064" s="112"/>
    </row>
    <row r="1065" spans="1:14">
      <c r="G1065" s="94" t="s">
        <v>406</v>
      </c>
      <c r="I1065" s="111">
        <f>開票立会人入力シート!G25</f>
        <v>0</v>
      </c>
      <c r="J1065" s="111"/>
      <c r="K1065" s="111">
        <f>開票立会人入力シート!I25</f>
        <v>0</v>
      </c>
    </row>
    <row r="1066" spans="1:14">
      <c r="I1066" s="111"/>
      <c r="J1066" s="111"/>
      <c r="K1066" s="111"/>
    </row>
    <row r="1067" spans="1:14">
      <c r="H1067" s="113" t="s">
        <v>30</v>
      </c>
      <c r="I1067" s="964" t="str">
        <f>開票立会人入力シート!R25</f>
        <v>平成02年09月08日</v>
      </c>
      <c r="J1067" s="965"/>
      <c r="K1067" s="965"/>
      <c r="L1067" s="113" t="s">
        <v>426</v>
      </c>
      <c r="M1067" s="114"/>
    </row>
    <row r="1069" spans="1:14">
      <c r="A1069" s="203"/>
      <c r="B1069" s="203"/>
      <c r="C1069" s="203"/>
      <c r="D1069" s="203"/>
      <c r="E1069" s="203"/>
      <c r="F1069" s="203"/>
      <c r="G1069" s="195"/>
      <c r="H1069" s="203"/>
      <c r="I1069" s="203"/>
      <c r="J1069" s="203"/>
      <c r="K1069" s="203"/>
      <c r="L1069" s="203"/>
      <c r="M1069" s="203"/>
      <c r="N1069" s="203"/>
    </row>
    <row r="1070" spans="1:14" s="203" customFormat="1" ht="14.25" customHeight="1">
      <c r="A1070" s="94"/>
      <c r="B1070" s="94"/>
      <c r="C1070" s="94"/>
      <c r="D1070" s="94"/>
      <c r="E1070" s="94"/>
      <c r="F1070" s="94"/>
      <c r="G1070" s="94"/>
      <c r="H1070" s="94"/>
      <c r="I1070" s="94"/>
      <c r="J1070" s="94"/>
      <c r="K1070" s="94"/>
      <c r="L1070" s="94"/>
      <c r="M1070" s="94"/>
      <c r="N1070" s="94"/>
    </row>
    <row r="1071" spans="1:14" ht="21" customHeight="1">
      <c r="A1071" s="94" t="s">
        <v>424</v>
      </c>
      <c r="C1071" s="111" t="str">
        <f>入力シート!C1</f>
        <v>令和8年2月8日執行衆議院小選挙区選出議員選挙</v>
      </c>
    </row>
    <row r="1072" spans="1:14" s="203" customFormat="1" ht="14.25" customHeight="1">
      <c r="A1072" s="94"/>
      <c r="B1072" s="94"/>
      <c r="C1072" s="202" t="str">
        <f>開票立会人入力シート!B17</f>
        <v>青森県第２区</v>
      </c>
      <c r="D1072" s="215"/>
      <c r="E1072" s="94"/>
      <c r="F1072" s="94"/>
      <c r="G1072" s="94"/>
      <c r="H1072" s="94"/>
      <c r="I1072" s="94"/>
      <c r="J1072" s="94"/>
      <c r="K1072" s="94"/>
      <c r="L1072" s="94"/>
      <c r="M1072" s="94"/>
      <c r="N1072" s="94"/>
    </row>
    <row r="1073" spans="1:14">
      <c r="C1073" s="111"/>
    </row>
    <row r="1074" spans="1:14">
      <c r="A1074" s="203"/>
      <c r="B1074" s="203"/>
      <c r="C1074" s="203"/>
      <c r="D1074" s="203"/>
      <c r="E1074" s="203"/>
      <c r="F1074" s="203"/>
      <c r="G1074" s="195"/>
      <c r="H1074" s="203"/>
      <c r="I1074" s="203"/>
      <c r="J1074" s="195"/>
      <c r="K1074" s="203"/>
      <c r="L1074" s="203"/>
      <c r="M1074" s="203"/>
      <c r="N1074" s="203"/>
    </row>
    <row r="1075" spans="1:14">
      <c r="A1075" s="94" t="s">
        <v>434</v>
      </c>
      <c r="F1075" s="111" t="str">
        <f>開票立会人入力シート!D25</f>
        <v>五戸町</v>
      </c>
      <c r="G1075" s="195"/>
      <c r="H1075" s="94" t="s">
        <v>435</v>
      </c>
      <c r="J1075" s="195"/>
      <c r="K1075" s="203"/>
      <c r="L1075" s="203"/>
      <c r="M1075" s="203"/>
      <c r="N1075" s="203"/>
    </row>
    <row r="1076" spans="1:14">
      <c r="A1076" s="203"/>
      <c r="B1076" s="203"/>
      <c r="C1076" s="203"/>
      <c r="D1076" s="203"/>
      <c r="E1076" s="203"/>
      <c r="F1076" s="203"/>
      <c r="G1076" s="195"/>
      <c r="H1076" s="203"/>
      <c r="I1076" s="203"/>
      <c r="J1076" s="195"/>
      <c r="K1076" s="203"/>
      <c r="L1076" s="203"/>
      <c r="M1076" s="203"/>
      <c r="N1076" s="203"/>
    </row>
    <row r="1078" spans="1:14">
      <c r="A1078" s="94" t="s">
        <v>428</v>
      </c>
    </row>
    <row r="1081" spans="1:14">
      <c r="A1081" s="960">
        <f>開票立会人入力シート!$E$25</f>
        <v>46050</v>
      </c>
      <c r="B1081" s="960"/>
      <c r="C1081" s="960"/>
      <c r="D1081" s="960"/>
      <c r="E1081"/>
    </row>
    <row r="1084" spans="1:14">
      <c r="C1084" s="207" t="s">
        <v>571</v>
      </c>
      <c r="I1084" s="961">
        <f>入力シート!C9</f>
        <v>0</v>
      </c>
      <c r="J1084" s="961"/>
      <c r="K1084" s="961"/>
      <c r="L1084" s="961"/>
      <c r="M1084" s="961"/>
    </row>
    <row r="1085" spans="1:14">
      <c r="C1085" s="203"/>
      <c r="I1085" s="111"/>
    </row>
    <row r="1086" spans="1:14">
      <c r="C1086" s="203"/>
    </row>
    <row r="1087" spans="1:14">
      <c r="C1087" s="207" t="s">
        <v>640</v>
      </c>
      <c r="F1087" s="104"/>
      <c r="G1087" s="103"/>
      <c r="H1087" s="789">
        <f>入力シート!C15</f>
        <v>0</v>
      </c>
      <c r="I1087" s="789"/>
      <c r="J1087" s="789"/>
      <c r="K1087" s="789"/>
      <c r="L1087" s="789"/>
    </row>
    <row r="1088" spans="1:14">
      <c r="A1088" s="203"/>
      <c r="B1088" s="203"/>
      <c r="C1088" s="203"/>
      <c r="D1088" s="284"/>
      <c r="E1088" s="284"/>
      <c r="F1088" s="258"/>
      <c r="G1088" s="284"/>
      <c r="H1088" s="203"/>
      <c r="I1088" s="203"/>
      <c r="J1088" s="203"/>
      <c r="K1088" s="206"/>
      <c r="L1088" s="206"/>
      <c r="M1088" s="203"/>
      <c r="N1088" s="203"/>
    </row>
    <row r="1089" spans="1:14">
      <c r="A1089" s="203"/>
      <c r="B1089" s="203"/>
      <c r="C1089" s="203"/>
      <c r="D1089" s="284"/>
      <c r="E1089" s="284"/>
      <c r="F1089" s="258"/>
      <c r="G1089" s="284"/>
      <c r="H1089" s="203"/>
      <c r="I1089" s="203"/>
      <c r="J1089" s="203"/>
      <c r="K1089" s="206"/>
      <c r="L1089" s="206"/>
      <c r="M1089" s="203"/>
      <c r="N1089" s="203"/>
    </row>
    <row r="1090" spans="1:14">
      <c r="B1090" s="963" t="str">
        <f>開票立会人入力シート!C25</f>
        <v>五戸町</v>
      </c>
      <c r="C1090" s="963"/>
      <c r="D1090" s="120" t="s">
        <v>441</v>
      </c>
      <c r="E1090" s="103"/>
      <c r="F1090" s="104"/>
      <c r="G1090" s="103"/>
      <c r="H1090" s="110" t="s">
        <v>387</v>
      </c>
      <c r="J1090" s="111"/>
      <c r="L1090" s="111"/>
    </row>
    <row r="1091" spans="1:14">
      <c r="A1091" s="107"/>
    </row>
    <row r="1092" spans="1:14">
      <c r="M1092" s="108"/>
    </row>
    <row r="1096" spans="1:14">
      <c r="A1096" s="272" t="s">
        <v>1428</v>
      </c>
      <c r="B1096" s="124"/>
      <c r="C1096" s="124"/>
      <c r="D1096" s="124"/>
      <c r="E1096" s="124"/>
      <c r="F1096" s="124"/>
      <c r="G1096" s="124"/>
      <c r="H1096" s="124"/>
      <c r="I1096" s="124"/>
      <c r="J1096" s="124"/>
      <c r="K1096" s="124"/>
      <c r="L1096" s="124"/>
      <c r="M1096" s="124"/>
      <c r="N1096" s="124"/>
    </row>
    <row r="1097" spans="1:14">
      <c r="A1097" s="272" t="s">
        <v>1429</v>
      </c>
      <c r="B1097" s="124"/>
      <c r="C1097" s="124"/>
      <c r="D1097" s="124"/>
      <c r="E1097" s="124"/>
      <c r="F1097" s="124"/>
      <c r="G1097" s="124"/>
      <c r="H1097" s="124"/>
      <c r="I1097" s="124"/>
      <c r="J1097" s="124"/>
      <c r="K1097" s="124"/>
      <c r="L1097" s="124"/>
      <c r="M1097" s="124"/>
      <c r="N1097" s="124"/>
    </row>
    <row r="1098" spans="1:14">
      <c r="A1098" s="272" t="s">
        <v>1430</v>
      </c>
      <c r="B1098" s="124"/>
      <c r="C1098" s="124"/>
      <c r="D1098" s="124"/>
      <c r="E1098" s="124"/>
      <c r="F1098" s="124"/>
      <c r="G1098" s="124"/>
      <c r="H1098" s="124"/>
      <c r="I1098" s="124"/>
      <c r="J1098" s="124"/>
      <c r="K1098" s="124"/>
      <c r="L1098" s="124"/>
      <c r="M1098" s="124"/>
      <c r="N1098" s="124"/>
    </row>
    <row r="1099" spans="1:14">
      <c r="A1099" s="272" t="s">
        <v>1431</v>
      </c>
      <c r="B1099" s="124"/>
      <c r="C1099" s="124"/>
      <c r="D1099" s="124"/>
      <c r="E1099" s="124"/>
      <c r="F1099" s="124"/>
      <c r="G1099" s="124"/>
      <c r="H1099" s="124"/>
      <c r="I1099" s="124"/>
      <c r="J1099" s="124"/>
      <c r="K1099" s="124"/>
      <c r="L1099" s="124"/>
      <c r="M1099" s="124"/>
      <c r="N1099" s="124"/>
    </row>
    <row r="1101" spans="1:14">
      <c r="N1101" s="204" t="s">
        <v>642</v>
      </c>
    </row>
    <row r="1105" spans="1:14" ht="28">
      <c r="A1105" s="955" t="s">
        <v>433</v>
      </c>
      <c r="B1105" s="955"/>
      <c r="C1105" s="955"/>
      <c r="D1105" s="955"/>
      <c r="E1105" s="955"/>
      <c r="F1105" s="955"/>
      <c r="G1105" s="955"/>
      <c r="H1105" s="955"/>
      <c r="I1105" s="955"/>
      <c r="J1105" s="955"/>
      <c r="K1105" s="955"/>
      <c r="L1105" s="955"/>
      <c r="M1105" s="955"/>
      <c r="N1105" s="955"/>
    </row>
    <row r="1107" spans="1:14" ht="18" customHeight="1"/>
    <row r="1108" spans="1:14" ht="18" customHeight="1"/>
    <row r="1109" spans="1:14" ht="18" customHeight="1">
      <c r="G1109" s="94" t="s">
        <v>423</v>
      </c>
    </row>
    <row r="1110" spans="1:14" ht="18" customHeight="1"/>
    <row r="1111" spans="1:14" ht="18" customHeight="1">
      <c r="G1111" s="94" t="s">
        <v>405</v>
      </c>
      <c r="H1111" s="112"/>
      <c r="I1111" s="962">
        <f>開票立会人入力シート!K26</f>
        <v>0</v>
      </c>
      <c r="J1111" s="962"/>
      <c r="K1111" s="962"/>
      <c r="L1111" s="962"/>
      <c r="M1111" s="962"/>
      <c r="N1111" s="962"/>
    </row>
    <row r="1112" spans="1:14" ht="19">
      <c r="H1112" s="112"/>
      <c r="I1112" s="112"/>
      <c r="J1112" s="112"/>
      <c r="K1112" s="112"/>
    </row>
    <row r="1113" spans="1:14" ht="19">
      <c r="G1113" s="94" t="s">
        <v>175</v>
      </c>
      <c r="H1113" s="112"/>
      <c r="I1113" s="111">
        <f>開票立会人入力シート!H26</f>
        <v>0</v>
      </c>
      <c r="J1113" s="112"/>
      <c r="K1113" s="111">
        <f>開票立会人入力シート!J26</f>
        <v>0</v>
      </c>
    </row>
    <row r="1114" spans="1:14" ht="19">
      <c r="H1114" s="112"/>
      <c r="I1114" s="111"/>
      <c r="J1114" s="112"/>
      <c r="K1114" s="112"/>
    </row>
    <row r="1115" spans="1:14">
      <c r="G1115" s="94" t="s">
        <v>406</v>
      </c>
      <c r="I1115" s="111">
        <f>開票立会人入力シート!G26</f>
        <v>0</v>
      </c>
      <c r="J1115" s="111"/>
      <c r="K1115" s="111">
        <f>開票立会人入力シート!I26</f>
        <v>0</v>
      </c>
    </row>
    <row r="1116" spans="1:14">
      <c r="I1116" s="111"/>
      <c r="J1116" s="111"/>
      <c r="K1116" s="111"/>
    </row>
    <row r="1117" spans="1:14">
      <c r="H1117" s="113" t="s">
        <v>30</v>
      </c>
      <c r="I1117" s="964" t="str">
        <f>開票立会人入力シート!R26</f>
        <v>平成02年09月08日</v>
      </c>
      <c r="J1117" s="965"/>
      <c r="K1117" s="965"/>
      <c r="L1117" s="113" t="s">
        <v>426</v>
      </c>
      <c r="M1117" s="114"/>
    </row>
    <row r="1119" spans="1:14">
      <c r="A1119" s="203"/>
      <c r="B1119" s="203"/>
      <c r="C1119" s="203"/>
      <c r="D1119" s="203"/>
      <c r="E1119" s="203"/>
      <c r="F1119" s="203"/>
      <c r="G1119" s="195"/>
      <c r="H1119" s="203"/>
      <c r="I1119" s="203"/>
      <c r="J1119" s="203"/>
      <c r="K1119" s="203"/>
      <c r="L1119" s="203"/>
      <c r="M1119" s="203"/>
      <c r="N1119" s="203"/>
    </row>
    <row r="1120" spans="1:14" s="203" customFormat="1">
      <c r="A1120" s="94"/>
      <c r="B1120" s="94"/>
      <c r="C1120" s="94"/>
      <c r="D1120" s="94"/>
      <c r="E1120" s="94"/>
      <c r="F1120" s="94"/>
      <c r="G1120" s="94"/>
      <c r="H1120" s="94"/>
      <c r="I1120" s="94"/>
      <c r="J1120" s="94"/>
      <c r="K1120" s="94"/>
      <c r="L1120" s="94"/>
      <c r="M1120" s="94"/>
      <c r="N1120" s="94"/>
    </row>
    <row r="1121" spans="1:14" ht="21" customHeight="1">
      <c r="A1121" s="94" t="s">
        <v>424</v>
      </c>
      <c r="C1121" s="111" t="str">
        <f>入力シート!C1</f>
        <v>令和8年2月8日執行衆議院小選挙区選出議員選挙</v>
      </c>
    </row>
    <row r="1122" spans="1:14" s="203" customFormat="1">
      <c r="A1122" s="94"/>
      <c r="B1122" s="94"/>
      <c r="C1122" s="202" t="str">
        <f>開票立会人入力シート!B17</f>
        <v>青森県第２区</v>
      </c>
      <c r="D1122" s="215"/>
      <c r="E1122" s="94"/>
      <c r="F1122" s="94"/>
      <c r="G1122" s="94"/>
      <c r="H1122" s="94"/>
      <c r="I1122" s="94"/>
      <c r="J1122" s="94"/>
      <c r="K1122" s="94"/>
      <c r="L1122" s="94"/>
      <c r="M1122" s="94"/>
      <c r="N1122" s="94"/>
    </row>
    <row r="1123" spans="1:14">
      <c r="C1123" s="111"/>
    </row>
    <row r="1124" spans="1:14">
      <c r="A1124" s="203"/>
      <c r="B1124" s="203"/>
      <c r="C1124" s="203"/>
      <c r="D1124" s="203"/>
      <c r="E1124" s="203"/>
      <c r="F1124" s="203"/>
      <c r="G1124" s="195"/>
      <c r="H1124" s="203"/>
      <c r="I1124" s="203"/>
      <c r="J1124" s="195"/>
      <c r="K1124" s="203"/>
      <c r="L1124" s="203"/>
      <c r="M1124" s="203"/>
      <c r="N1124" s="203"/>
    </row>
    <row r="1125" spans="1:14" ht="19">
      <c r="A1125" s="94" t="s">
        <v>434</v>
      </c>
      <c r="F1125" s="111" t="str">
        <f>開票立会人入力シート!D26</f>
        <v>田子町</v>
      </c>
      <c r="G1125" s="112"/>
      <c r="H1125" s="94" t="s">
        <v>435</v>
      </c>
      <c r="J1125" s="112"/>
    </row>
    <row r="1126" spans="1:14">
      <c r="A1126" s="203"/>
      <c r="B1126" s="203"/>
      <c r="C1126" s="203"/>
      <c r="D1126" s="203"/>
      <c r="E1126" s="203"/>
      <c r="F1126" s="203"/>
      <c r="G1126" s="195"/>
      <c r="H1126" s="203"/>
      <c r="I1126" s="203"/>
      <c r="J1126" s="195"/>
      <c r="K1126" s="203"/>
      <c r="L1126" s="203"/>
      <c r="M1126" s="203"/>
      <c r="N1126" s="203"/>
    </row>
    <row r="1128" spans="1:14">
      <c r="A1128" s="94" t="s">
        <v>428</v>
      </c>
    </row>
    <row r="1131" spans="1:14">
      <c r="A1131" s="960">
        <f>開票立会人入力シート!$E$26</f>
        <v>46050</v>
      </c>
      <c r="B1131" s="960"/>
      <c r="C1131" s="960"/>
      <c r="D1131" s="960"/>
      <c r="E1131"/>
    </row>
    <row r="1134" spans="1:14" s="203" customFormat="1">
      <c r="A1134" s="94"/>
      <c r="B1134" s="94"/>
      <c r="C1134" s="207" t="s">
        <v>571</v>
      </c>
      <c r="D1134" s="94"/>
      <c r="E1134" s="94"/>
      <c r="F1134" s="94"/>
      <c r="G1134" s="94"/>
      <c r="H1134" s="94"/>
      <c r="I1134" s="961">
        <f>入力シート!C9</f>
        <v>0</v>
      </c>
      <c r="J1134" s="961"/>
      <c r="K1134" s="961"/>
      <c r="L1134" s="961"/>
      <c r="M1134" s="961"/>
      <c r="N1134" s="94"/>
    </row>
    <row r="1135" spans="1:14" s="203" customFormat="1">
      <c r="A1135" s="94"/>
      <c r="B1135" s="94"/>
      <c r="D1135" s="94"/>
      <c r="E1135" s="94"/>
      <c r="F1135" s="94"/>
      <c r="G1135" s="94"/>
      <c r="H1135" s="94"/>
      <c r="I1135" s="111"/>
      <c r="J1135" s="94"/>
      <c r="K1135" s="94"/>
      <c r="L1135" s="94"/>
      <c r="M1135" s="94"/>
      <c r="N1135" s="94"/>
    </row>
    <row r="1136" spans="1:14">
      <c r="C1136" s="203"/>
    </row>
    <row r="1137" spans="1:14">
      <c r="C1137" s="207" t="s">
        <v>640</v>
      </c>
      <c r="F1137" s="104"/>
      <c r="G1137" s="103"/>
      <c r="H1137" s="789">
        <f>入力シート!C15</f>
        <v>0</v>
      </c>
      <c r="I1137" s="789"/>
      <c r="J1137" s="789"/>
      <c r="K1137" s="789"/>
      <c r="L1137" s="789"/>
    </row>
    <row r="1138" spans="1:14">
      <c r="A1138" s="203"/>
      <c r="B1138" s="203"/>
      <c r="C1138" s="203"/>
      <c r="D1138" s="284"/>
      <c r="E1138" s="284"/>
      <c r="F1138" s="258"/>
      <c r="G1138" s="284"/>
      <c r="H1138" s="203"/>
      <c r="I1138" s="203"/>
      <c r="J1138" s="203"/>
      <c r="K1138" s="206"/>
      <c r="L1138" s="206"/>
      <c r="M1138" s="203"/>
      <c r="N1138" s="203"/>
    </row>
    <row r="1139" spans="1:14">
      <c r="A1139" s="203"/>
      <c r="B1139" s="203"/>
      <c r="C1139" s="203"/>
      <c r="D1139" s="284"/>
      <c r="E1139" s="284"/>
      <c r="F1139" s="258"/>
      <c r="G1139" s="284"/>
      <c r="H1139" s="203"/>
      <c r="I1139" s="203"/>
      <c r="J1139" s="203"/>
      <c r="K1139" s="206"/>
      <c r="L1139" s="206"/>
      <c r="M1139" s="203"/>
      <c r="N1139" s="203"/>
    </row>
    <row r="1140" spans="1:14">
      <c r="B1140" s="963" t="str">
        <f>開票立会人入力シート!C26</f>
        <v>田子町</v>
      </c>
      <c r="C1140" s="963"/>
      <c r="D1140" s="120" t="s">
        <v>441</v>
      </c>
      <c r="E1140" s="103"/>
      <c r="F1140" s="104"/>
      <c r="G1140" s="103"/>
      <c r="H1140" s="110" t="s">
        <v>387</v>
      </c>
      <c r="J1140" s="111"/>
      <c r="L1140" s="111"/>
    </row>
    <row r="1141" spans="1:14">
      <c r="A1141" s="107"/>
    </row>
    <row r="1142" spans="1:14">
      <c r="M1142" s="108"/>
    </row>
    <row r="1146" spans="1:14">
      <c r="A1146" s="272" t="s">
        <v>1428</v>
      </c>
      <c r="B1146" s="124"/>
      <c r="C1146" s="124"/>
      <c r="D1146" s="124"/>
      <c r="E1146" s="124"/>
      <c r="F1146" s="124"/>
      <c r="G1146" s="124"/>
      <c r="H1146" s="124"/>
      <c r="I1146" s="124"/>
      <c r="J1146" s="124"/>
      <c r="K1146" s="124"/>
      <c r="L1146" s="124"/>
      <c r="M1146" s="124"/>
      <c r="N1146" s="124"/>
    </row>
    <row r="1147" spans="1:14">
      <c r="A1147" s="272" t="s">
        <v>1429</v>
      </c>
      <c r="B1147" s="124"/>
      <c r="C1147" s="124"/>
      <c r="D1147" s="124"/>
      <c r="E1147" s="124"/>
      <c r="F1147" s="124"/>
      <c r="G1147" s="124"/>
      <c r="H1147" s="124"/>
      <c r="I1147" s="124"/>
      <c r="J1147" s="124"/>
      <c r="K1147" s="124"/>
      <c r="L1147" s="124"/>
      <c r="M1147" s="124"/>
      <c r="N1147" s="124"/>
    </row>
    <row r="1148" spans="1:14">
      <c r="A1148" s="272" t="s">
        <v>1430</v>
      </c>
      <c r="B1148" s="124"/>
      <c r="C1148" s="124"/>
      <c r="D1148" s="124"/>
      <c r="E1148" s="124"/>
      <c r="F1148" s="124"/>
      <c r="G1148" s="124"/>
      <c r="H1148" s="124"/>
      <c r="I1148" s="124"/>
      <c r="J1148" s="124"/>
      <c r="K1148" s="124"/>
      <c r="L1148" s="124"/>
      <c r="M1148" s="124"/>
      <c r="N1148" s="124"/>
    </row>
    <row r="1149" spans="1:14">
      <c r="A1149" s="272" t="s">
        <v>1431</v>
      </c>
      <c r="B1149" s="124"/>
      <c r="C1149" s="124"/>
      <c r="D1149" s="124"/>
      <c r="E1149" s="124"/>
      <c r="F1149" s="124"/>
      <c r="G1149" s="124"/>
      <c r="H1149" s="124"/>
      <c r="I1149" s="124"/>
      <c r="J1149" s="124"/>
      <c r="K1149" s="124"/>
      <c r="L1149" s="124"/>
      <c r="M1149" s="124"/>
      <c r="N1149" s="124"/>
    </row>
    <row r="1151" spans="1:14">
      <c r="N1151" s="204" t="s">
        <v>642</v>
      </c>
    </row>
    <row r="1155" spans="1:14" ht="28">
      <c r="A1155" s="955" t="s">
        <v>433</v>
      </c>
      <c r="B1155" s="955"/>
      <c r="C1155" s="955"/>
      <c r="D1155" s="955"/>
      <c r="E1155" s="955"/>
      <c r="F1155" s="955"/>
      <c r="G1155" s="955"/>
      <c r="H1155" s="955"/>
      <c r="I1155" s="955"/>
      <c r="J1155" s="955"/>
      <c r="K1155" s="955"/>
      <c r="L1155" s="955"/>
      <c r="M1155" s="955"/>
      <c r="N1155" s="955"/>
    </row>
    <row r="1159" spans="1:14">
      <c r="G1159" s="94" t="s">
        <v>423</v>
      </c>
    </row>
    <row r="1161" spans="1:14" ht="19">
      <c r="G1161" s="94" t="s">
        <v>405</v>
      </c>
      <c r="H1161" s="112"/>
      <c r="I1161" s="962">
        <f>開票立会人入力シート!K27</f>
        <v>0</v>
      </c>
      <c r="J1161" s="962"/>
      <c r="K1161" s="962"/>
      <c r="L1161" s="962"/>
      <c r="M1161" s="962"/>
      <c r="N1161" s="962"/>
    </row>
    <row r="1162" spans="1:14" ht="19">
      <c r="H1162" s="112"/>
      <c r="I1162" s="112"/>
      <c r="J1162" s="112"/>
      <c r="K1162" s="112"/>
    </row>
    <row r="1163" spans="1:14" ht="19">
      <c r="G1163" s="94" t="s">
        <v>175</v>
      </c>
      <c r="H1163" s="112"/>
      <c r="I1163" s="111">
        <f>開票立会人入力シート!H27</f>
        <v>0</v>
      </c>
      <c r="J1163" s="112"/>
      <c r="K1163" s="111">
        <f>開票立会人入力シート!J27</f>
        <v>0</v>
      </c>
    </row>
    <row r="1164" spans="1:14" ht="19">
      <c r="H1164" s="112"/>
      <c r="I1164" s="111"/>
      <c r="J1164" s="112"/>
      <c r="K1164" s="112"/>
    </row>
    <row r="1165" spans="1:14">
      <c r="G1165" s="94" t="s">
        <v>406</v>
      </c>
      <c r="I1165" s="111">
        <f>開票立会人入力シート!G27</f>
        <v>0</v>
      </c>
      <c r="J1165" s="111"/>
      <c r="K1165" s="111">
        <f>開票立会人入力シート!I27</f>
        <v>0</v>
      </c>
    </row>
    <row r="1166" spans="1:14">
      <c r="I1166" s="111"/>
      <c r="J1166" s="111"/>
      <c r="K1166" s="111"/>
    </row>
    <row r="1167" spans="1:14">
      <c r="H1167" s="113" t="s">
        <v>30</v>
      </c>
      <c r="I1167" s="964" t="str">
        <f>開票立会人入力シート!R27</f>
        <v>平成02年09月08日</v>
      </c>
      <c r="J1167" s="965"/>
      <c r="K1167" s="965"/>
      <c r="L1167" s="113" t="s">
        <v>426</v>
      </c>
      <c r="M1167" s="114"/>
    </row>
    <row r="1169" spans="1:14">
      <c r="A1169" s="203"/>
      <c r="B1169" s="203"/>
      <c r="C1169" s="203"/>
      <c r="D1169" s="203"/>
      <c r="E1169" s="203"/>
      <c r="F1169" s="203"/>
      <c r="G1169" s="195"/>
      <c r="H1169" s="203"/>
      <c r="I1169" s="203"/>
      <c r="J1169" s="203"/>
      <c r="K1169" s="203"/>
      <c r="L1169" s="203"/>
      <c r="M1169" s="203"/>
      <c r="N1169" s="203"/>
    </row>
    <row r="1171" spans="1:14">
      <c r="A1171" s="94" t="s">
        <v>424</v>
      </c>
      <c r="C1171" s="111" t="str">
        <f>入力シート!C1</f>
        <v>令和8年2月8日執行衆議院小選挙区選出議員選挙</v>
      </c>
    </row>
    <row r="1172" spans="1:14">
      <c r="C1172" s="202" t="str">
        <f>開票立会人入力シート!B17</f>
        <v>青森県第２区</v>
      </c>
      <c r="D1172" s="215"/>
    </row>
    <row r="1173" spans="1:14">
      <c r="C1173" s="111"/>
    </row>
    <row r="1174" spans="1:14">
      <c r="A1174" s="203"/>
      <c r="B1174" s="203"/>
      <c r="C1174" s="203"/>
      <c r="D1174" s="203"/>
      <c r="E1174" s="203"/>
      <c r="F1174" s="203"/>
      <c r="G1174" s="195"/>
      <c r="H1174" s="203"/>
      <c r="I1174" s="203"/>
      <c r="J1174" s="195"/>
      <c r="K1174" s="203"/>
      <c r="L1174" s="203"/>
      <c r="M1174" s="203"/>
      <c r="N1174" s="203"/>
    </row>
    <row r="1175" spans="1:14" ht="19">
      <c r="A1175" s="94" t="s">
        <v>434</v>
      </c>
      <c r="F1175" s="111" t="str">
        <f>開票立会人入力シート!D27</f>
        <v>南部町</v>
      </c>
      <c r="G1175" s="112"/>
      <c r="H1175" s="94" t="s">
        <v>435</v>
      </c>
      <c r="J1175" s="112"/>
    </row>
    <row r="1176" spans="1:14">
      <c r="A1176" s="203"/>
      <c r="B1176" s="203"/>
      <c r="C1176" s="203"/>
      <c r="D1176" s="203"/>
      <c r="E1176" s="203"/>
      <c r="F1176" s="203"/>
      <c r="G1176" s="195"/>
      <c r="H1176" s="203"/>
      <c r="I1176" s="203"/>
      <c r="J1176" s="195"/>
      <c r="K1176" s="203"/>
      <c r="L1176" s="203"/>
      <c r="M1176" s="203"/>
      <c r="N1176" s="203"/>
    </row>
    <row r="1178" spans="1:14">
      <c r="A1178" s="94" t="s">
        <v>428</v>
      </c>
    </row>
    <row r="1181" spans="1:14">
      <c r="A1181" s="960">
        <f>開票立会人入力シート!$E$27</f>
        <v>46050</v>
      </c>
      <c r="B1181" s="960"/>
      <c r="C1181" s="960"/>
      <c r="D1181" s="960"/>
      <c r="E1181"/>
    </row>
    <row r="1184" spans="1:14">
      <c r="C1184" s="207" t="s">
        <v>571</v>
      </c>
      <c r="I1184" s="961">
        <f>入力シート!C9</f>
        <v>0</v>
      </c>
      <c r="J1184" s="961"/>
      <c r="K1184" s="961"/>
      <c r="L1184" s="961"/>
      <c r="M1184" s="961"/>
    </row>
    <row r="1185" spans="1:14">
      <c r="C1185" s="203"/>
      <c r="I1185" s="111"/>
    </row>
    <row r="1186" spans="1:14">
      <c r="C1186" s="203"/>
    </row>
    <row r="1187" spans="1:14">
      <c r="C1187" s="207" t="s">
        <v>640</v>
      </c>
      <c r="F1187" s="104"/>
      <c r="G1187" s="103"/>
      <c r="H1187" s="789">
        <f>入力シート!C15</f>
        <v>0</v>
      </c>
      <c r="I1187" s="789"/>
      <c r="J1187" s="789"/>
      <c r="K1187" s="789"/>
      <c r="L1187" s="789"/>
    </row>
    <row r="1188" spans="1:14">
      <c r="A1188" s="203"/>
      <c r="B1188" s="203"/>
      <c r="C1188" s="203"/>
      <c r="D1188" s="284"/>
      <c r="E1188" s="284"/>
      <c r="F1188" s="258"/>
      <c r="G1188" s="284"/>
      <c r="H1188" s="203"/>
      <c r="I1188" s="203"/>
      <c r="J1188" s="203"/>
      <c r="K1188" s="206"/>
      <c r="L1188" s="206"/>
      <c r="M1188" s="203"/>
      <c r="N1188" s="203"/>
    </row>
    <row r="1189" spans="1:14">
      <c r="A1189" s="203"/>
      <c r="B1189" s="203"/>
      <c r="C1189" s="203"/>
      <c r="D1189" s="284"/>
      <c r="E1189" s="284"/>
      <c r="F1189" s="258"/>
      <c r="G1189" s="284"/>
      <c r="H1189" s="203"/>
      <c r="I1189" s="203"/>
      <c r="J1189" s="203"/>
      <c r="K1189" s="206"/>
      <c r="L1189" s="206"/>
      <c r="M1189" s="203"/>
      <c r="N1189" s="203"/>
    </row>
    <row r="1190" spans="1:14">
      <c r="B1190" s="963" t="str">
        <f>開票立会人入力シート!C27</f>
        <v>南部町</v>
      </c>
      <c r="C1190" s="963"/>
      <c r="D1190" s="120" t="s">
        <v>441</v>
      </c>
      <c r="E1190" s="103"/>
      <c r="F1190" s="104"/>
      <c r="G1190" s="103"/>
      <c r="H1190" s="110" t="s">
        <v>387</v>
      </c>
      <c r="J1190" s="111"/>
      <c r="L1190" s="111"/>
    </row>
    <row r="1191" spans="1:14">
      <c r="A1191" s="107"/>
    </row>
    <row r="1192" spans="1:14">
      <c r="M1192" s="108"/>
    </row>
    <row r="1196" spans="1:14">
      <c r="A1196" s="272" t="s">
        <v>1428</v>
      </c>
      <c r="B1196" s="124"/>
      <c r="C1196" s="124"/>
      <c r="D1196" s="124"/>
      <c r="E1196" s="124"/>
      <c r="F1196" s="124"/>
      <c r="G1196" s="124"/>
      <c r="H1196" s="124"/>
      <c r="I1196" s="124"/>
      <c r="J1196" s="124"/>
      <c r="K1196" s="124"/>
      <c r="L1196" s="124"/>
      <c r="M1196" s="124"/>
      <c r="N1196" s="124"/>
    </row>
    <row r="1197" spans="1:14">
      <c r="A1197" s="272" t="s">
        <v>1429</v>
      </c>
      <c r="B1197" s="124"/>
      <c r="C1197" s="124"/>
      <c r="D1197" s="124"/>
      <c r="E1197" s="124"/>
      <c r="F1197" s="124"/>
      <c r="G1197" s="124"/>
      <c r="H1197" s="124"/>
      <c r="I1197" s="124"/>
      <c r="J1197" s="124"/>
      <c r="K1197" s="124"/>
      <c r="L1197" s="124"/>
      <c r="M1197" s="124"/>
      <c r="N1197" s="124"/>
    </row>
    <row r="1198" spans="1:14">
      <c r="A1198" s="272" t="s">
        <v>1430</v>
      </c>
      <c r="B1198" s="124"/>
      <c r="C1198" s="124"/>
      <c r="D1198" s="124"/>
      <c r="E1198" s="124"/>
      <c r="F1198" s="124"/>
      <c r="G1198" s="124"/>
      <c r="H1198" s="124"/>
      <c r="I1198" s="124"/>
      <c r="J1198" s="124"/>
      <c r="K1198" s="124"/>
      <c r="L1198" s="124"/>
      <c r="M1198" s="124"/>
      <c r="N1198" s="124"/>
    </row>
    <row r="1199" spans="1:14">
      <c r="A1199" s="272" t="s">
        <v>1431</v>
      </c>
      <c r="B1199" s="124"/>
      <c r="C1199" s="124"/>
      <c r="D1199" s="124"/>
      <c r="E1199" s="124"/>
      <c r="F1199" s="124"/>
      <c r="G1199" s="124"/>
      <c r="H1199" s="124"/>
      <c r="I1199" s="124"/>
      <c r="J1199" s="124"/>
      <c r="K1199" s="124"/>
      <c r="L1199" s="124"/>
      <c r="M1199" s="124"/>
      <c r="N1199" s="124"/>
    </row>
    <row r="1202" spans="1:14">
      <c r="N1202" s="204" t="s">
        <v>642</v>
      </c>
    </row>
    <row r="1206" spans="1:14" ht="28">
      <c r="A1206" s="955" t="s">
        <v>433</v>
      </c>
      <c r="B1206" s="955"/>
      <c r="C1206" s="955"/>
      <c r="D1206" s="955"/>
      <c r="E1206" s="955"/>
      <c r="F1206" s="955"/>
      <c r="G1206" s="955"/>
      <c r="H1206" s="955"/>
      <c r="I1206" s="955"/>
      <c r="J1206" s="955"/>
      <c r="K1206" s="955"/>
      <c r="L1206" s="955"/>
      <c r="M1206" s="955"/>
      <c r="N1206" s="955"/>
    </row>
    <row r="1208" spans="1:14" ht="18" customHeight="1"/>
    <row r="1209" spans="1:14" ht="18" customHeight="1"/>
    <row r="1210" spans="1:14" ht="18" customHeight="1">
      <c r="G1210" s="94" t="s">
        <v>423</v>
      </c>
    </row>
    <row r="1211" spans="1:14" ht="18" customHeight="1"/>
    <row r="1212" spans="1:14" ht="18" customHeight="1">
      <c r="G1212" s="94" t="s">
        <v>405</v>
      </c>
      <c r="H1212" s="112"/>
      <c r="I1212" s="962">
        <f>開票立会人入力シート!K28</f>
        <v>0</v>
      </c>
      <c r="J1212" s="962"/>
      <c r="K1212" s="962"/>
      <c r="L1212" s="962"/>
      <c r="M1212" s="962"/>
      <c r="N1212" s="962"/>
    </row>
    <row r="1213" spans="1:14" ht="19">
      <c r="H1213" s="112"/>
      <c r="I1213" s="112"/>
      <c r="J1213" s="112"/>
      <c r="K1213" s="112"/>
    </row>
    <row r="1214" spans="1:14" ht="19">
      <c r="G1214" s="94" t="s">
        <v>175</v>
      </c>
      <c r="H1214" s="112"/>
      <c r="I1214" s="111">
        <f>開票立会人入力シート!H28</f>
        <v>0</v>
      </c>
      <c r="J1214" s="112"/>
      <c r="K1214" s="111">
        <f>開票立会人入力シート!J28</f>
        <v>0</v>
      </c>
    </row>
    <row r="1215" spans="1:14" ht="19">
      <c r="H1215" s="112"/>
      <c r="I1215" s="111"/>
      <c r="J1215" s="112"/>
      <c r="K1215" s="112"/>
    </row>
    <row r="1216" spans="1:14">
      <c r="G1216" s="94" t="s">
        <v>406</v>
      </c>
      <c r="I1216" s="111">
        <f>開票立会人入力シート!G28</f>
        <v>0</v>
      </c>
      <c r="J1216" s="111"/>
      <c r="K1216" s="111">
        <f>開票立会人入力シート!I28</f>
        <v>0</v>
      </c>
    </row>
    <row r="1217" spans="1:14">
      <c r="I1217" s="111"/>
      <c r="J1217" s="111"/>
      <c r="K1217" s="111"/>
    </row>
    <row r="1218" spans="1:14">
      <c r="H1218" s="113" t="s">
        <v>30</v>
      </c>
      <c r="I1218" s="964" t="str">
        <f>開票立会人入力シート!R28</f>
        <v>平成02年09月08日</v>
      </c>
      <c r="J1218" s="965"/>
      <c r="K1218" s="965"/>
      <c r="L1218" s="113" t="s">
        <v>426</v>
      </c>
      <c r="M1218" s="114"/>
    </row>
    <row r="1220" spans="1:14">
      <c r="A1220" s="203"/>
      <c r="B1220" s="203"/>
      <c r="C1220" s="203"/>
      <c r="D1220" s="203"/>
      <c r="E1220" s="203"/>
      <c r="F1220" s="203"/>
      <c r="G1220" s="195"/>
      <c r="H1220" s="203"/>
      <c r="I1220" s="203"/>
      <c r="J1220" s="203"/>
      <c r="K1220" s="203"/>
      <c r="L1220" s="203"/>
      <c r="M1220" s="203"/>
      <c r="N1220" s="203"/>
    </row>
    <row r="1222" spans="1:14" ht="21" customHeight="1">
      <c r="A1222" s="94" t="s">
        <v>424</v>
      </c>
      <c r="C1222" s="111" t="str">
        <f>入力シート!C1</f>
        <v>令和8年2月8日執行衆議院小選挙区選出議員選挙</v>
      </c>
    </row>
    <row r="1223" spans="1:14">
      <c r="C1223" s="202" t="str">
        <f>開票立会人入力シート!B17</f>
        <v>青森県第２区</v>
      </c>
      <c r="D1223" s="215"/>
    </row>
    <row r="1224" spans="1:14">
      <c r="C1224" s="111"/>
    </row>
    <row r="1225" spans="1:14">
      <c r="A1225" s="203"/>
      <c r="B1225" s="203"/>
      <c r="C1225" s="203"/>
      <c r="D1225" s="203"/>
      <c r="E1225" s="203"/>
      <c r="F1225" s="203"/>
      <c r="G1225" s="195"/>
      <c r="H1225" s="203"/>
      <c r="I1225" s="203"/>
      <c r="J1225" s="195"/>
      <c r="K1225" s="203"/>
      <c r="L1225" s="203"/>
      <c r="M1225" s="203"/>
      <c r="N1225" s="203"/>
    </row>
    <row r="1226" spans="1:14" ht="19">
      <c r="A1226" s="94" t="s">
        <v>434</v>
      </c>
      <c r="F1226" s="111" t="str">
        <f>開票立会人入力シート!D28</f>
        <v>階上町</v>
      </c>
      <c r="G1226" s="112"/>
      <c r="H1226" s="94" t="s">
        <v>435</v>
      </c>
      <c r="J1226" s="112"/>
    </row>
    <row r="1227" spans="1:14">
      <c r="A1227" s="203"/>
      <c r="B1227" s="203"/>
      <c r="C1227" s="203"/>
      <c r="D1227" s="203"/>
      <c r="E1227" s="203"/>
      <c r="F1227" s="203"/>
      <c r="G1227" s="195"/>
      <c r="H1227" s="203"/>
      <c r="I1227" s="203"/>
      <c r="J1227" s="195"/>
      <c r="K1227" s="203"/>
      <c r="L1227" s="203"/>
      <c r="M1227" s="203"/>
      <c r="N1227" s="203"/>
    </row>
    <row r="1229" spans="1:14">
      <c r="A1229" s="94" t="s">
        <v>428</v>
      </c>
    </row>
    <row r="1232" spans="1:14">
      <c r="A1232" s="960">
        <f>開票立会人入力シート!$E$28</f>
        <v>46050</v>
      </c>
      <c r="B1232" s="960"/>
      <c r="C1232" s="960"/>
      <c r="D1232" s="960"/>
      <c r="E1232"/>
    </row>
    <row r="1235" spans="1:14">
      <c r="C1235" s="207" t="s">
        <v>571</v>
      </c>
      <c r="I1235" s="961">
        <f>入力シート!C9</f>
        <v>0</v>
      </c>
      <c r="J1235" s="961"/>
      <c r="K1235" s="961"/>
      <c r="L1235" s="961"/>
      <c r="M1235" s="961"/>
    </row>
    <row r="1236" spans="1:14">
      <c r="C1236" s="203"/>
      <c r="I1236" s="111"/>
    </row>
    <row r="1237" spans="1:14">
      <c r="C1237" s="203"/>
    </row>
    <row r="1238" spans="1:14">
      <c r="C1238" s="207" t="s">
        <v>640</v>
      </c>
      <c r="F1238" s="104"/>
      <c r="G1238" s="103"/>
      <c r="H1238" s="789">
        <f>入力シート!C15</f>
        <v>0</v>
      </c>
      <c r="I1238" s="789"/>
      <c r="J1238" s="789"/>
      <c r="K1238" s="789"/>
      <c r="L1238" s="789"/>
    </row>
    <row r="1239" spans="1:14">
      <c r="A1239" s="203"/>
      <c r="B1239" s="203"/>
      <c r="C1239" s="203"/>
      <c r="D1239" s="284"/>
      <c r="E1239" s="284"/>
      <c r="F1239" s="258"/>
      <c r="G1239" s="284"/>
      <c r="H1239" s="203"/>
      <c r="I1239" s="203"/>
      <c r="J1239" s="203"/>
      <c r="K1239" s="206"/>
      <c r="L1239" s="206"/>
      <c r="M1239" s="203"/>
      <c r="N1239" s="203"/>
    </row>
    <row r="1240" spans="1:14">
      <c r="A1240" s="203"/>
      <c r="B1240" s="203"/>
      <c r="C1240" s="203"/>
      <c r="D1240" s="284"/>
      <c r="E1240" s="284"/>
      <c r="F1240" s="258"/>
      <c r="G1240" s="284"/>
      <c r="H1240" s="203"/>
      <c r="I1240" s="203"/>
      <c r="J1240" s="203"/>
      <c r="K1240" s="206"/>
      <c r="L1240" s="206"/>
      <c r="M1240" s="203"/>
      <c r="N1240" s="203"/>
    </row>
    <row r="1241" spans="1:14">
      <c r="B1241" s="963" t="str">
        <f>開票立会人入力シート!C28</f>
        <v>階上町</v>
      </c>
      <c r="C1241" s="963"/>
      <c r="D1241" s="120" t="s">
        <v>441</v>
      </c>
      <c r="E1241" s="103"/>
      <c r="F1241" s="104"/>
      <c r="G1241" s="103"/>
      <c r="H1241" s="110" t="s">
        <v>387</v>
      </c>
      <c r="J1241" s="111"/>
      <c r="L1241" s="111"/>
    </row>
    <row r="1242" spans="1:14">
      <c r="A1242" s="107"/>
    </row>
    <row r="1243" spans="1:14">
      <c r="M1243" s="108"/>
    </row>
    <row r="1244" spans="1:14">
      <c r="M1244" s="108"/>
    </row>
    <row r="1245" spans="1:14">
      <c r="M1245" s="108"/>
    </row>
    <row r="1246" spans="1:14">
      <c r="M1246" s="108"/>
    </row>
    <row r="1247" spans="1:14">
      <c r="A1247" s="272" t="s">
        <v>1428</v>
      </c>
      <c r="B1247" s="124"/>
      <c r="C1247" s="124"/>
      <c r="D1247" s="124"/>
      <c r="E1247" s="124"/>
      <c r="F1247" s="124"/>
      <c r="G1247" s="124"/>
      <c r="H1247" s="124"/>
      <c r="I1247" s="124"/>
      <c r="J1247" s="124"/>
      <c r="K1247" s="124"/>
      <c r="L1247" s="124"/>
      <c r="M1247" s="124"/>
      <c r="N1247" s="124"/>
    </row>
    <row r="1248" spans="1:14">
      <c r="A1248" s="272" t="s">
        <v>1429</v>
      </c>
      <c r="B1248" s="124"/>
      <c r="C1248" s="124"/>
      <c r="D1248" s="124"/>
      <c r="E1248" s="124"/>
      <c r="F1248" s="124"/>
      <c r="G1248" s="124"/>
      <c r="H1248" s="124"/>
      <c r="I1248" s="124"/>
      <c r="J1248" s="124"/>
      <c r="K1248" s="124"/>
      <c r="L1248" s="124"/>
      <c r="M1248" s="124"/>
      <c r="N1248" s="124"/>
    </row>
    <row r="1249" spans="1:14">
      <c r="A1249" s="272" t="s">
        <v>1430</v>
      </c>
      <c r="B1249" s="124"/>
      <c r="C1249" s="124"/>
      <c r="D1249" s="124"/>
      <c r="E1249" s="124"/>
      <c r="F1249" s="124"/>
      <c r="G1249" s="124"/>
      <c r="H1249" s="124"/>
      <c r="I1249" s="124"/>
      <c r="J1249" s="124"/>
      <c r="K1249" s="124"/>
      <c r="L1249" s="124"/>
      <c r="M1249" s="124"/>
      <c r="N1249" s="124"/>
    </row>
    <row r="1250" spans="1:14">
      <c r="A1250" s="272" t="s">
        <v>1431</v>
      </c>
      <c r="B1250" s="124"/>
      <c r="C1250" s="124"/>
      <c r="D1250" s="124"/>
      <c r="E1250" s="124"/>
      <c r="F1250" s="124"/>
      <c r="G1250" s="124"/>
      <c r="H1250" s="124"/>
      <c r="I1250" s="124"/>
      <c r="J1250" s="124"/>
      <c r="K1250" s="124"/>
      <c r="L1250" s="124"/>
      <c r="M1250" s="124"/>
      <c r="N1250" s="124"/>
    </row>
    <row r="1252" spans="1:14">
      <c r="N1252" s="204" t="s">
        <v>642</v>
      </c>
    </row>
    <row r="1256" spans="1:14" ht="28">
      <c r="A1256" s="955" t="s">
        <v>433</v>
      </c>
      <c r="B1256" s="955"/>
      <c r="C1256" s="955"/>
      <c r="D1256" s="955"/>
      <c r="E1256" s="955"/>
      <c r="F1256" s="955"/>
      <c r="G1256" s="955"/>
      <c r="H1256" s="955"/>
      <c r="I1256" s="955"/>
      <c r="J1256" s="955"/>
      <c r="K1256" s="955"/>
      <c r="L1256" s="955"/>
      <c r="M1256" s="955"/>
      <c r="N1256" s="955"/>
    </row>
    <row r="1258" spans="1:14" ht="18" customHeight="1"/>
    <row r="1259" spans="1:14" ht="18" customHeight="1"/>
    <row r="1260" spans="1:14" ht="18" customHeight="1">
      <c r="G1260" s="94" t="s">
        <v>423</v>
      </c>
    </row>
    <row r="1261" spans="1:14" ht="18" customHeight="1"/>
    <row r="1262" spans="1:14" ht="18" customHeight="1">
      <c r="G1262" s="94" t="s">
        <v>405</v>
      </c>
      <c r="H1262" s="112"/>
      <c r="I1262" s="962">
        <f>開票立会人入力シート!K29</f>
        <v>0</v>
      </c>
      <c r="J1262" s="962"/>
      <c r="K1262" s="962"/>
      <c r="L1262" s="962"/>
      <c r="M1262" s="962"/>
      <c r="N1262" s="962"/>
    </row>
    <row r="1263" spans="1:14" ht="19">
      <c r="H1263" s="112"/>
      <c r="I1263" s="112"/>
      <c r="J1263" s="112"/>
      <c r="K1263" s="112"/>
    </row>
    <row r="1264" spans="1:14" ht="19">
      <c r="G1264" s="94" t="s">
        <v>175</v>
      </c>
      <c r="H1264" s="112"/>
      <c r="I1264" s="111">
        <f>開票立会人入力シート!H29</f>
        <v>0</v>
      </c>
      <c r="J1264" s="112"/>
      <c r="K1264" s="111">
        <f>開票立会人入力シート!J29</f>
        <v>0</v>
      </c>
    </row>
    <row r="1265" spans="1:14" ht="19">
      <c r="H1265" s="112"/>
      <c r="I1265" s="111"/>
      <c r="J1265" s="112"/>
      <c r="K1265" s="112"/>
    </row>
    <row r="1266" spans="1:14">
      <c r="G1266" s="94" t="s">
        <v>406</v>
      </c>
      <c r="I1266" s="111">
        <f>開票立会人入力シート!G29</f>
        <v>0</v>
      </c>
      <c r="J1266" s="111"/>
      <c r="K1266" s="111">
        <f>開票立会人入力シート!I29</f>
        <v>0</v>
      </c>
    </row>
    <row r="1267" spans="1:14">
      <c r="I1267" s="111"/>
      <c r="J1267" s="111"/>
      <c r="K1267" s="111"/>
    </row>
    <row r="1268" spans="1:14">
      <c r="H1268" s="113" t="s">
        <v>30</v>
      </c>
      <c r="I1268" s="964" t="str">
        <f>開票立会人入力シート!R29</f>
        <v>平成02年09月08日</v>
      </c>
      <c r="J1268" s="965"/>
      <c r="K1268" s="965"/>
      <c r="L1268" s="113" t="s">
        <v>426</v>
      </c>
      <c r="M1268" s="114"/>
    </row>
    <row r="1270" spans="1:14">
      <c r="A1270" s="203"/>
      <c r="B1270" s="203"/>
      <c r="C1270" s="203"/>
      <c r="D1270" s="203"/>
      <c r="E1270" s="203"/>
      <c r="F1270" s="203"/>
      <c r="G1270" s="195"/>
      <c r="H1270" s="203"/>
      <c r="I1270" s="203"/>
      <c r="J1270" s="203"/>
      <c r="K1270" s="203"/>
      <c r="L1270" s="203"/>
      <c r="M1270" s="203"/>
      <c r="N1270" s="203"/>
    </row>
    <row r="1272" spans="1:14" ht="21" customHeight="1">
      <c r="A1272" s="94" t="s">
        <v>424</v>
      </c>
      <c r="C1272" s="111" t="str">
        <f>入力シート!C1</f>
        <v>令和8年2月8日執行衆議院小選挙区選出議員選挙</v>
      </c>
    </row>
    <row r="1273" spans="1:14">
      <c r="C1273" s="202" t="str">
        <f>開票立会人入力シート!B17</f>
        <v>青森県第２区</v>
      </c>
      <c r="D1273" s="215"/>
    </row>
    <row r="1274" spans="1:14">
      <c r="C1274" s="111"/>
    </row>
    <row r="1275" spans="1:14">
      <c r="A1275" s="203"/>
      <c r="B1275" s="203"/>
      <c r="C1275" s="203"/>
      <c r="D1275" s="203"/>
      <c r="E1275" s="203"/>
      <c r="F1275" s="203"/>
      <c r="G1275" s="195"/>
      <c r="H1275" s="203"/>
      <c r="I1275" s="203"/>
      <c r="J1275" s="195"/>
      <c r="K1275" s="203"/>
      <c r="L1275" s="203"/>
      <c r="M1275" s="203"/>
      <c r="N1275" s="203"/>
    </row>
    <row r="1276" spans="1:14" ht="19">
      <c r="A1276" s="94" t="s">
        <v>434</v>
      </c>
      <c r="F1276" s="111" t="str">
        <f>開票立会人入力シート!D29</f>
        <v>新郷村</v>
      </c>
      <c r="G1276" s="112"/>
      <c r="H1276" s="94" t="s">
        <v>435</v>
      </c>
      <c r="J1276" s="112"/>
    </row>
    <row r="1277" spans="1:14">
      <c r="A1277" s="203"/>
      <c r="B1277" s="203"/>
      <c r="C1277" s="203"/>
      <c r="D1277" s="203"/>
      <c r="E1277" s="203"/>
      <c r="F1277" s="203"/>
      <c r="G1277" s="195"/>
      <c r="H1277" s="203"/>
      <c r="I1277" s="203"/>
      <c r="J1277" s="195"/>
      <c r="K1277" s="203"/>
      <c r="L1277" s="203"/>
      <c r="M1277" s="203"/>
      <c r="N1277" s="203"/>
    </row>
    <row r="1279" spans="1:14">
      <c r="A1279" s="94" t="s">
        <v>428</v>
      </c>
    </row>
    <row r="1282" spans="1:14">
      <c r="A1282" s="960">
        <f>開票立会人入力シート!$E$29</f>
        <v>46050</v>
      </c>
      <c r="B1282" s="960"/>
      <c r="C1282" s="960"/>
      <c r="D1282" s="960"/>
      <c r="E1282"/>
    </row>
    <row r="1285" spans="1:14">
      <c r="C1285" s="207" t="s">
        <v>571</v>
      </c>
      <c r="I1285" s="961">
        <f>入力シート!C9</f>
        <v>0</v>
      </c>
      <c r="J1285" s="961"/>
      <c r="K1285" s="961"/>
      <c r="L1285" s="961"/>
      <c r="M1285" s="961"/>
    </row>
    <row r="1286" spans="1:14">
      <c r="C1286" s="203"/>
      <c r="I1286" s="111"/>
    </row>
    <row r="1287" spans="1:14">
      <c r="C1287" s="203"/>
    </row>
    <row r="1288" spans="1:14">
      <c r="C1288" s="207" t="s">
        <v>640</v>
      </c>
      <c r="F1288" s="104"/>
      <c r="G1288" s="103"/>
      <c r="H1288" s="789">
        <f>入力シート!C15</f>
        <v>0</v>
      </c>
      <c r="I1288" s="789"/>
      <c r="J1288" s="789"/>
      <c r="K1288" s="789"/>
      <c r="L1288" s="789"/>
    </row>
    <row r="1289" spans="1:14">
      <c r="A1289" s="203"/>
      <c r="B1289" s="203"/>
      <c r="C1289" s="203"/>
      <c r="D1289" s="284"/>
      <c r="E1289" s="284"/>
      <c r="F1289" s="258"/>
      <c r="G1289" s="284"/>
      <c r="H1289" s="203"/>
      <c r="I1289" s="203"/>
      <c r="J1289" s="203"/>
      <c r="K1289" s="206"/>
      <c r="L1289" s="206"/>
      <c r="M1289" s="203"/>
      <c r="N1289" s="203"/>
    </row>
    <row r="1290" spans="1:14">
      <c r="A1290" s="203"/>
      <c r="B1290" s="203"/>
      <c r="C1290" s="203"/>
      <c r="D1290" s="284"/>
      <c r="E1290" s="284"/>
      <c r="F1290" s="258"/>
      <c r="G1290" s="284"/>
      <c r="H1290" s="203"/>
      <c r="I1290" s="203"/>
      <c r="J1290" s="203"/>
      <c r="K1290" s="206"/>
      <c r="L1290" s="206"/>
      <c r="M1290" s="203"/>
      <c r="N1290" s="203"/>
    </row>
    <row r="1291" spans="1:14">
      <c r="B1291" s="963" t="str">
        <f>開票立会人入力シート!C29</f>
        <v>新郷村</v>
      </c>
      <c r="C1291" s="963"/>
      <c r="D1291" s="120" t="s">
        <v>441</v>
      </c>
      <c r="E1291" s="103"/>
      <c r="F1291" s="104"/>
      <c r="G1291" s="103"/>
      <c r="H1291" s="110" t="s">
        <v>387</v>
      </c>
      <c r="J1291" s="111"/>
      <c r="L1291" s="111"/>
    </row>
    <row r="1292" spans="1:14">
      <c r="A1292" s="107"/>
    </row>
    <row r="1293" spans="1:14">
      <c r="M1293" s="108"/>
    </row>
    <row r="1294" spans="1:14">
      <c r="M1294" s="108"/>
    </row>
    <row r="1295" spans="1:14">
      <c r="M1295" s="108"/>
    </row>
    <row r="1296" spans="1:14">
      <c r="M1296" s="108"/>
    </row>
    <row r="1297" spans="1:14">
      <c r="A1297" s="272" t="s">
        <v>1428</v>
      </c>
      <c r="B1297" s="124"/>
      <c r="C1297" s="124"/>
      <c r="D1297" s="124"/>
      <c r="E1297" s="124"/>
      <c r="F1297" s="124"/>
      <c r="G1297" s="124"/>
      <c r="H1297" s="124"/>
      <c r="I1297" s="124"/>
      <c r="J1297" s="124"/>
      <c r="K1297" s="124"/>
      <c r="L1297" s="124"/>
      <c r="M1297" s="124"/>
      <c r="N1297" s="124"/>
    </row>
    <row r="1298" spans="1:14">
      <c r="A1298" s="272" t="s">
        <v>1429</v>
      </c>
      <c r="B1298" s="124"/>
      <c r="C1298" s="124"/>
      <c r="D1298" s="124"/>
      <c r="E1298" s="124"/>
      <c r="F1298" s="124"/>
      <c r="G1298" s="124"/>
      <c r="H1298" s="124"/>
      <c r="I1298" s="124"/>
      <c r="J1298" s="124"/>
      <c r="K1298" s="124"/>
      <c r="L1298" s="124"/>
      <c r="M1298" s="124"/>
      <c r="N1298" s="124"/>
    </row>
    <row r="1299" spans="1:14">
      <c r="A1299" s="272" t="s">
        <v>1430</v>
      </c>
      <c r="B1299" s="124"/>
      <c r="C1299" s="124"/>
      <c r="D1299" s="124"/>
      <c r="E1299" s="124"/>
      <c r="F1299" s="124"/>
      <c r="G1299" s="124"/>
      <c r="H1299" s="124"/>
      <c r="I1299" s="124"/>
      <c r="J1299" s="124"/>
      <c r="K1299" s="124"/>
      <c r="L1299" s="124"/>
      <c r="M1299" s="124"/>
      <c r="N1299" s="124"/>
    </row>
    <row r="1300" spans="1:14">
      <c r="A1300" s="272" t="s">
        <v>1431</v>
      </c>
      <c r="B1300" s="124"/>
      <c r="C1300" s="124"/>
      <c r="D1300" s="124"/>
      <c r="E1300" s="124"/>
      <c r="F1300" s="124"/>
      <c r="G1300" s="124"/>
      <c r="H1300" s="124"/>
      <c r="I1300" s="124"/>
      <c r="J1300" s="124"/>
      <c r="K1300" s="124"/>
      <c r="L1300" s="124"/>
      <c r="M1300" s="124"/>
      <c r="N1300" s="124"/>
    </row>
    <row r="1302" spans="1:14">
      <c r="N1302" s="204" t="s">
        <v>642</v>
      </c>
    </row>
    <row r="1306" spans="1:14" ht="28">
      <c r="A1306" s="955" t="s">
        <v>433</v>
      </c>
      <c r="B1306" s="955"/>
      <c r="C1306" s="955"/>
      <c r="D1306" s="955"/>
      <c r="E1306" s="955"/>
      <c r="F1306" s="955"/>
      <c r="G1306" s="955"/>
      <c r="H1306" s="955"/>
      <c r="I1306" s="955"/>
      <c r="J1306" s="955"/>
      <c r="K1306" s="955"/>
      <c r="L1306" s="955"/>
      <c r="M1306" s="955"/>
      <c r="N1306" s="955"/>
    </row>
    <row r="1308" spans="1:14" ht="18" customHeight="1"/>
    <row r="1309" spans="1:14" ht="18" customHeight="1"/>
    <row r="1310" spans="1:14" ht="18" customHeight="1">
      <c r="G1310" s="94" t="s">
        <v>423</v>
      </c>
    </row>
    <row r="1311" spans="1:14" ht="18" customHeight="1"/>
    <row r="1312" spans="1:14" ht="18" customHeight="1">
      <c r="G1312" s="94" t="s">
        <v>405</v>
      </c>
      <c r="H1312" s="112"/>
      <c r="I1312" s="962">
        <f>開票立会人入力シート!K30</f>
        <v>0</v>
      </c>
      <c r="J1312" s="962"/>
      <c r="K1312" s="962"/>
      <c r="L1312" s="962"/>
      <c r="M1312" s="962"/>
      <c r="N1312" s="962"/>
    </row>
    <row r="1313" spans="1:14" ht="19">
      <c r="H1313" s="112"/>
      <c r="I1313" s="112"/>
      <c r="J1313" s="112"/>
      <c r="K1313" s="112"/>
    </row>
    <row r="1314" spans="1:14" ht="19">
      <c r="G1314" s="94" t="s">
        <v>175</v>
      </c>
      <c r="H1314" s="112"/>
      <c r="I1314" s="111">
        <f>開票立会人入力シート!H30</f>
        <v>0</v>
      </c>
      <c r="J1314" s="112"/>
      <c r="K1314" s="111">
        <f>開票立会人入力シート!J30</f>
        <v>0</v>
      </c>
    </row>
    <row r="1315" spans="1:14" ht="19">
      <c r="H1315" s="112"/>
      <c r="I1315" s="111"/>
      <c r="J1315" s="112"/>
      <c r="K1315" s="112"/>
    </row>
    <row r="1316" spans="1:14">
      <c r="G1316" s="94" t="s">
        <v>406</v>
      </c>
      <c r="I1316" s="111">
        <f>開票立会人入力シート!G30</f>
        <v>0</v>
      </c>
      <c r="J1316" s="111"/>
      <c r="K1316" s="111">
        <f>開票立会人入力シート!I30</f>
        <v>0</v>
      </c>
    </row>
    <row r="1317" spans="1:14">
      <c r="I1317" s="111"/>
      <c r="J1317" s="111"/>
      <c r="K1317" s="111"/>
    </row>
    <row r="1318" spans="1:14">
      <c r="H1318" s="113" t="s">
        <v>30</v>
      </c>
      <c r="I1318" s="964" t="str">
        <f>開票立会人入力シート!R30</f>
        <v>平成02年09月08日</v>
      </c>
      <c r="J1318" s="965"/>
      <c r="K1318" s="965"/>
      <c r="L1318" s="113" t="s">
        <v>426</v>
      </c>
      <c r="M1318" s="114"/>
    </row>
    <row r="1320" spans="1:14">
      <c r="A1320" s="203"/>
      <c r="B1320" s="203"/>
      <c r="C1320" s="203"/>
      <c r="D1320" s="203"/>
      <c r="E1320" s="203"/>
      <c r="F1320" s="203"/>
      <c r="G1320" s="195"/>
      <c r="H1320" s="203"/>
      <c r="I1320" s="203"/>
      <c r="J1320" s="203"/>
      <c r="K1320" s="203"/>
      <c r="L1320" s="203"/>
      <c r="M1320" s="203"/>
      <c r="N1320" s="203"/>
    </row>
    <row r="1322" spans="1:14" ht="21" customHeight="1">
      <c r="A1322" s="94" t="s">
        <v>424</v>
      </c>
      <c r="C1322" s="111" t="str">
        <f>入力シート!C1</f>
        <v>令和8年2月8日執行衆議院小選挙区選出議員選挙</v>
      </c>
    </row>
    <row r="1323" spans="1:14">
      <c r="C1323" s="202" t="str">
        <f>開票立会人入力シート!B30</f>
        <v>青森県第３区</v>
      </c>
      <c r="D1323" s="215"/>
    </row>
    <row r="1324" spans="1:14">
      <c r="C1324" s="111"/>
    </row>
    <row r="1325" spans="1:14">
      <c r="A1325" s="203"/>
      <c r="B1325" s="203"/>
      <c r="C1325" s="203"/>
      <c r="D1325" s="203"/>
      <c r="E1325" s="203"/>
      <c r="F1325" s="203"/>
      <c r="G1325" s="195"/>
      <c r="H1325" s="203"/>
      <c r="I1325" s="203"/>
      <c r="J1325" s="195"/>
      <c r="K1325" s="203"/>
      <c r="L1325" s="203"/>
      <c r="M1325" s="203"/>
      <c r="N1325" s="203"/>
    </row>
    <row r="1326" spans="1:14" ht="19">
      <c r="A1326" s="94" t="s">
        <v>434</v>
      </c>
      <c r="F1326" s="111" t="str">
        <f>開票立会人入力シート!D30</f>
        <v>弘前市</v>
      </c>
      <c r="G1326" s="112"/>
      <c r="H1326" s="94" t="s">
        <v>435</v>
      </c>
      <c r="J1326" s="112"/>
    </row>
    <row r="1327" spans="1:14">
      <c r="A1327" s="203"/>
      <c r="B1327" s="203"/>
      <c r="C1327" s="203"/>
      <c r="D1327" s="203"/>
      <c r="E1327" s="203"/>
      <c r="F1327" s="203"/>
      <c r="G1327" s="195"/>
      <c r="H1327" s="203"/>
      <c r="I1327" s="203"/>
      <c r="J1327" s="195"/>
      <c r="K1327" s="203"/>
      <c r="L1327" s="203"/>
      <c r="M1327" s="203"/>
      <c r="N1327" s="203"/>
    </row>
    <row r="1329" spans="1:14">
      <c r="A1329" s="94" t="s">
        <v>428</v>
      </c>
    </row>
    <row r="1332" spans="1:14">
      <c r="A1332" s="960">
        <f>開票立会人入力シート!$E$30</f>
        <v>46050</v>
      </c>
      <c r="B1332" s="960"/>
      <c r="C1332" s="960"/>
      <c r="D1332" s="960"/>
      <c r="E1332"/>
    </row>
    <row r="1335" spans="1:14">
      <c r="C1335" s="207" t="s">
        <v>571</v>
      </c>
      <c r="I1335" s="961">
        <f>入力シート!C9</f>
        <v>0</v>
      </c>
      <c r="J1335" s="961"/>
      <c r="K1335" s="961"/>
      <c r="L1335" s="961"/>
      <c r="M1335" s="961"/>
    </row>
    <row r="1336" spans="1:14">
      <c r="C1336" s="203"/>
      <c r="I1336" s="111"/>
    </row>
    <row r="1337" spans="1:14">
      <c r="C1337" s="203"/>
    </row>
    <row r="1338" spans="1:14">
      <c r="C1338" s="207" t="s">
        <v>640</v>
      </c>
      <c r="F1338" s="104"/>
      <c r="G1338" s="103"/>
      <c r="H1338" s="789">
        <f>入力シート!C15</f>
        <v>0</v>
      </c>
      <c r="I1338" s="789"/>
      <c r="J1338" s="789"/>
      <c r="K1338" s="789"/>
      <c r="L1338" s="789"/>
    </row>
    <row r="1339" spans="1:14">
      <c r="A1339" s="203"/>
      <c r="B1339" s="203"/>
      <c r="C1339" s="203"/>
      <c r="D1339" s="284"/>
      <c r="E1339" s="284"/>
      <c r="F1339" s="258"/>
      <c r="G1339" s="284"/>
      <c r="H1339" s="203"/>
      <c r="I1339" s="203"/>
      <c r="J1339" s="203"/>
      <c r="K1339" s="206"/>
      <c r="L1339" s="206"/>
      <c r="M1339" s="203"/>
      <c r="N1339" s="203"/>
    </row>
    <row r="1340" spans="1:14">
      <c r="A1340" s="203"/>
      <c r="B1340" s="203"/>
      <c r="C1340" s="203"/>
      <c r="D1340" s="284"/>
      <c r="E1340" s="284"/>
      <c r="F1340" s="258"/>
      <c r="G1340" s="284"/>
      <c r="H1340" s="203"/>
      <c r="I1340" s="203"/>
      <c r="J1340" s="203"/>
      <c r="K1340" s="206"/>
      <c r="L1340" s="206"/>
      <c r="M1340" s="203"/>
      <c r="N1340" s="203"/>
    </row>
    <row r="1341" spans="1:14">
      <c r="B1341" s="963" t="str">
        <f>開票立会人入力シート!C30</f>
        <v>弘前市</v>
      </c>
      <c r="C1341" s="963"/>
      <c r="D1341" s="120" t="s">
        <v>441</v>
      </c>
      <c r="E1341" s="103"/>
      <c r="F1341" s="104"/>
      <c r="G1341" s="103"/>
      <c r="H1341" s="110" t="s">
        <v>387</v>
      </c>
      <c r="J1341" s="111"/>
      <c r="L1341" s="111"/>
    </row>
    <row r="1342" spans="1:14">
      <c r="A1342" s="107"/>
    </row>
    <row r="1343" spans="1:14">
      <c r="M1343" s="108"/>
    </row>
    <row r="1344" spans="1:14">
      <c r="M1344" s="108"/>
    </row>
    <row r="1345" spans="1:14">
      <c r="M1345" s="108"/>
    </row>
    <row r="1346" spans="1:14">
      <c r="M1346" s="108"/>
    </row>
    <row r="1347" spans="1:14">
      <c r="A1347" s="272" t="s">
        <v>1428</v>
      </c>
      <c r="B1347" s="124"/>
      <c r="C1347" s="124"/>
      <c r="D1347" s="124"/>
      <c r="E1347" s="124"/>
      <c r="F1347" s="124"/>
      <c r="G1347" s="124"/>
      <c r="H1347" s="124"/>
      <c r="I1347" s="124"/>
      <c r="J1347" s="124"/>
      <c r="K1347" s="124"/>
      <c r="L1347" s="124"/>
      <c r="M1347" s="124"/>
      <c r="N1347" s="124"/>
    </row>
    <row r="1348" spans="1:14">
      <c r="A1348" s="272" t="s">
        <v>1429</v>
      </c>
      <c r="B1348" s="124"/>
      <c r="C1348" s="124"/>
      <c r="D1348" s="124"/>
      <c r="E1348" s="124"/>
      <c r="F1348" s="124"/>
      <c r="G1348" s="124"/>
      <c r="H1348" s="124"/>
      <c r="I1348" s="124"/>
      <c r="J1348" s="124"/>
      <c r="K1348" s="124"/>
      <c r="L1348" s="124"/>
      <c r="M1348" s="124"/>
      <c r="N1348" s="124"/>
    </row>
    <row r="1349" spans="1:14">
      <c r="A1349" s="272" t="s">
        <v>1430</v>
      </c>
      <c r="B1349" s="124"/>
      <c r="C1349" s="124"/>
      <c r="D1349" s="124"/>
      <c r="E1349" s="124"/>
      <c r="F1349" s="124"/>
      <c r="G1349" s="124"/>
      <c r="H1349" s="124"/>
      <c r="I1349" s="124"/>
      <c r="J1349" s="124"/>
      <c r="K1349" s="124"/>
      <c r="L1349" s="124"/>
      <c r="M1349" s="124"/>
      <c r="N1349" s="124"/>
    </row>
    <row r="1350" spans="1:14">
      <c r="A1350" s="272" t="s">
        <v>1431</v>
      </c>
      <c r="B1350" s="124"/>
      <c r="C1350" s="124"/>
      <c r="D1350" s="124"/>
      <c r="E1350" s="124"/>
      <c r="F1350" s="124"/>
      <c r="G1350" s="124"/>
      <c r="H1350" s="124"/>
      <c r="I1350" s="124"/>
      <c r="J1350" s="124"/>
      <c r="K1350" s="124"/>
      <c r="L1350" s="124"/>
      <c r="M1350" s="124"/>
      <c r="N1350" s="124"/>
    </row>
    <row r="1352" spans="1:14">
      <c r="N1352" s="204" t="s">
        <v>642</v>
      </c>
    </row>
    <row r="1356" spans="1:14" ht="28">
      <c r="A1356" s="955" t="s">
        <v>433</v>
      </c>
      <c r="B1356" s="955"/>
      <c r="C1356" s="955"/>
      <c r="D1356" s="955"/>
      <c r="E1356" s="955"/>
      <c r="F1356" s="955"/>
      <c r="G1356" s="955"/>
      <c r="H1356" s="955"/>
      <c r="I1356" s="955"/>
      <c r="J1356" s="955"/>
      <c r="K1356" s="955"/>
      <c r="L1356" s="955"/>
      <c r="M1356" s="955"/>
      <c r="N1356" s="955"/>
    </row>
    <row r="1358" spans="1:14" ht="18" customHeight="1"/>
    <row r="1359" spans="1:14" ht="18" customHeight="1"/>
    <row r="1360" spans="1:14" ht="18" customHeight="1">
      <c r="G1360" s="94" t="s">
        <v>423</v>
      </c>
    </row>
    <row r="1361" spans="1:14" ht="18" customHeight="1"/>
    <row r="1362" spans="1:14" ht="18" customHeight="1">
      <c r="G1362" s="94" t="s">
        <v>405</v>
      </c>
      <c r="H1362" s="112"/>
      <c r="I1362" s="962">
        <f>開票立会人入力シート!K31</f>
        <v>0</v>
      </c>
      <c r="J1362" s="962"/>
      <c r="K1362" s="962"/>
      <c r="L1362" s="962"/>
      <c r="M1362" s="962"/>
      <c r="N1362" s="962"/>
    </row>
    <row r="1363" spans="1:14" ht="19">
      <c r="H1363" s="112"/>
      <c r="I1363" s="112"/>
      <c r="J1363" s="112"/>
      <c r="K1363" s="112"/>
    </row>
    <row r="1364" spans="1:14" ht="19">
      <c r="G1364" s="94" t="s">
        <v>175</v>
      </c>
      <c r="H1364" s="112"/>
      <c r="I1364" s="111">
        <f>開票立会人入力シート!H31</f>
        <v>0</v>
      </c>
      <c r="J1364" s="112"/>
      <c r="K1364" s="111">
        <f>開票立会人入力シート!J31</f>
        <v>0</v>
      </c>
    </row>
    <row r="1365" spans="1:14" ht="19">
      <c r="H1365" s="112"/>
      <c r="I1365" s="111"/>
      <c r="J1365" s="112"/>
      <c r="K1365" s="112"/>
    </row>
    <row r="1366" spans="1:14">
      <c r="G1366" s="94" t="s">
        <v>406</v>
      </c>
      <c r="I1366" s="111">
        <f>開票立会人入力シート!G31</f>
        <v>0</v>
      </c>
      <c r="J1366" s="111"/>
      <c r="K1366" s="111">
        <f>開票立会人入力シート!I31</f>
        <v>0</v>
      </c>
    </row>
    <row r="1367" spans="1:14">
      <c r="I1367" s="111"/>
      <c r="J1367" s="111"/>
      <c r="K1367" s="111"/>
    </row>
    <row r="1368" spans="1:14">
      <c r="H1368" s="113" t="s">
        <v>30</v>
      </c>
      <c r="I1368" s="964" t="str">
        <f>開票立会人入力シート!R31</f>
        <v>平成02年09月08日</v>
      </c>
      <c r="J1368" s="965"/>
      <c r="K1368" s="965"/>
      <c r="L1368" s="113" t="s">
        <v>426</v>
      </c>
      <c r="M1368" s="114"/>
    </row>
    <row r="1370" spans="1:14">
      <c r="A1370" s="203"/>
      <c r="B1370" s="203"/>
      <c r="C1370" s="203"/>
      <c r="D1370" s="203"/>
      <c r="E1370" s="203"/>
      <c r="F1370" s="203"/>
      <c r="G1370" s="195"/>
      <c r="H1370" s="203"/>
      <c r="I1370" s="203"/>
      <c r="J1370" s="203"/>
      <c r="K1370" s="203"/>
      <c r="L1370" s="203"/>
      <c r="M1370" s="203"/>
      <c r="N1370" s="203"/>
    </row>
    <row r="1372" spans="1:14" ht="21" customHeight="1">
      <c r="A1372" s="94" t="s">
        <v>424</v>
      </c>
      <c r="C1372" s="111" t="str">
        <f>入力シート!C1</f>
        <v>令和8年2月8日執行衆議院小選挙区選出議員選挙</v>
      </c>
    </row>
    <row r="1373" spans="1:14">
      <c r="C1373" s="202" t="str">
        <f>開票立会人入力シート!B30</f>
        <v>青森県第３区</v>
      </c>
      <c r="D1373" s="215"/>
    </row>
    <row r="1374" spans="1:14">
      <c r="C1374" s="111"/>
    </row>
    <row r="1375" spans="1:14">
      <c r="A1375" s="203"/>
      <c r="B1375" s="203"/>
      <c r="C1375" s="203"/>
      <c r="D1375" s="203"/>
      <c r="E1375" s="203"/>
      <c r="F1375" s="203"/>
      <c r="G1375" s="195"/>
      <c r="H1375" s="203"/>
      <c r="I1375" s="203"/>
      <c r="J1375" s="195"/>
      <c r="K1375" s="203"/>
      <c r="L1375" s="203"/>
      <c r="M1375" s="203"/>
      <c r="N1375" s="203"/>
    </row>
    <row r="1376" spans="1:14" ht="19">
      <c r="A1376" s="94" t="s">
        <v>434</v>
      </c>
      <c r="F1376" s="111" t="str">
        <f>開票立会人入力シート!D31</f>
        <v>黒石市</v>
      </c>
      <c r="G1376" s="112"/>
      <c r="H1376" s="94" t="s">
        <v>435</v>
      </c>
      <c r="J1376" s="112"/>
    </row>
    <row r="1377" spans="1:14">
      <c r="A1377" s="203"/>
      <c r="B1377" s="203"/>
      <c r="C1377" s="203"/>
      <c r="D1377" s="203"/>
      <c r="E1377" s="203"/>
      <c r="F1377" s="203"/>
      <c r="G1377" s="195"/>
      <c r="H1377" s="203"/>
      <c r="I1377" s="203"/>
      <c r="J1377" s="195"/>
      <c r="K1377" s="203"/>
      <c r="L1377" s="203"/>
      <c r="M1377" s="203"/>
      <c r="N1377" s="203"/>
    </row>
    <row r="1379" spans="1:14">
      <c r="A1379" s="94" t="s">
        <v>428</v>
      </c>
    </row>
    <row r="1382" spans="1:14">
      <c r="A1382" s="960">
        <f>開票立会人入力シート!$E$31</f>
        <v>46050</v>
      </c>
      <c r="B1382" s="960"/>
      <c r="C1382" s="960"/>
      <c r="D1382" s="960"/>
      <c r="E1382"/>
    </row>
    <row r="1385" spans="1:14">
      <c r="C1385" s="207" t="s">
        <v>571</v>
      </c>
      <c r="I1385" s="961">
        <f>入力シート!C9</f>
        <v>0</v>
      </c>
      <c r="J1385" s="961"/>
      <c r="K1385" s="961"/>
      <c r="L1385" s="961"/>
      <c r="M1385" s="961"/>
    </row>
    <row r="1386" spans="1:14">
      <c r="C1386" s="203"/>
      <c r="I1386" s="111"/>
    </row>
    <row r="1387" spans="1:14">
      <c r="C1387" s="203"/>
    </row>
    <row r="1388" spans="1:14">
      <c r="C1388" s="207" t="s">
        <v>640</v>
      </c>
      <c r="F1388" s="104"/>
      <c r="G1388" s="103"/>
      <c r="H1388" s="789">
        <f>入力シート!C15</f>
        <v>0</v>
      </c>
      <c r="I1388" s="789"/>
      <c r="J1388" s="789"/>
      <c r="K1388" s="789"/>
      <c r="L1388" s="789"/>
    </row>
    <row r="1389" spans="1:14">
      <c r="A1389" s="203"/>
      <c r="B1389" s="203"/>
      <c r="C1389" s="203"/>
      <c r="D1389" s="284"/>
      <c r="E1389" s="284"/>
      <c r="F1389" s="258"/>
      <c r="G1389" s="284"/>
      <c r="H1389" s="203"/>
      <c r="I1389" s="203"/>
      <c r="J1389" s="203"/>
      <c r="K1389" s="206"/>
      <c r="L1389" s="206"/>
      <c r="M1389" s="203"/>
      <c r="N1389" s="203"/>
    </row>
    <row r="1390" spans="1:14">
      <c r="A1390" s="203"/>
      <c r="B1390" s="203"/>
      <c r="C1390" s="203"/>
      <c r="D1390" s="284"/>
      <c r="E1390" s="284"/>
      <c r="F1390" s="258"/>
      <c r="G1390" s="284"/>
      <c r="H1390" s="203"/>
      <c r="I1390" s="203"/>
      <c r="J1390" s="203"/>
      <c r="K1390" s="206"/>
      <c r="L1390" s="206"/>
      <c r="M1390" s="203"/>
      <c r="N1390" s="203"/>
    </row>
    <row r="1391" spans="1:14">
      <c r="B1391" s="963" t="str">
        <f>開票立会人入力シート!C31</f>
        <v>黒石市</v>
      </c>
      <c r="C1391" s="963"/>
      <c r="D1391" s="120" t="s">
        <v>441</v>
      </c>
      <c r="E1391" s="103"/>
      <c r="F1391" s="104"/>
      <c r="G1391" s="103"/>
      <c r="H1391" s="110" t="s">
        <v>387</v>
      </c>
      <c r="J1391" s="111"/>
      <c r="L1391" s="111"/>
    </row>
    <row r="1392" spans="1:14">
      <c r="A1392" s="107"/>
    </row>
    <row r="1393" spans="1:14">
      <c r="M1393" s="108"/>
    </row>
    <row r="1394" spans="1:14">
      <c r="M1394" s="108"/>
    </row>
    <row r="1395" spans="1:14">
      <c r="M1395" s="108"/>
    </row>
    <row r="1396" spans="1:14">
      <c r="M1396" s="108"/>
    </row>
    <row r="1397" spans="1:14">
      <c r="A1397" s="272" t="s">
        <v>1428</v>
      </c>
      <c r="B1397" s="124"/>
      <c r="C1397" s="124"/>
      <c r="D1397" s="124"/>
      <c r="E1397" s="124"/>
      <c r="F1397" s="124"/>
      <c r="G1397" s="124"/>
      <c r="H1397" s="124"/>
      <c r="I1397" s="124"/>
      <c r="J1397" s="124"/>
      <c r="K1397" s="124"/>
      <c r="L1397" s="124"/>
      <c r="M1397" s="124"/>
      <c r="N1397" s="124"/>
    </row>
    <row r="1398" spans="1:14">
      <c r="A1398" s="272" t="s">
        <v>1429</v>
      </c>
      <c r="B1398" s="124"/>
      <c r="C1398" s="124"/>
      <c r="D1398" s="124"/>
      <c r="E1398" s="124"/>
      <c r="F1398" s="124"/>
      <c r="G1398" s="124"/>
      <c r="H1398" s="124"/>
      <c r="I1398" s="124"/>
      <c r="J1398" s="124"/>
      <c r="K1398" s="124"/>
      <c r="L1398" s="124"/>
      <c r="M1398" s="124"/>
      <c r="N1398" s="124"/>
    </row>
    <row r="1399" spans="1:14">
      <c r="A1399" s="272" t="s">
        <v>1430</v>
      </c>
      <c r="B1399" s="124"/>
      <c r="C1399" s="124"/>
      <c r="D1399" s="124"/>
      <c r="E1399" s="124"/>
      <c r="F1399" s="124"/>
      <c r="G1399" s="124"/>
      <c r="H1399" s="124"/>
      <c r="I1399" s="124"/>
      <c r="J1399" s="124"/>
      <c r="K1399" s="124"/>
      <c r="L1399" s="124"/>
      <c r="M1399" s="124"/>
      <c r="N1399" s="124"/>
    </row>
    <row r="1400" spans="1:14">
      <c r="A1400" s="272" t="s">
        <v>1431</v>
      </c>
      <c r="B1400" s="124"/>
      <c r="C1400" s="124"/>
      <c r="D1400" s="124"/>
      <c r="E1400" s="124"/>
      <c r="F1400" s="124"/>
      <c r="G1400" s="124"/>
      <c r="H1400" s="124"/>
      <c r="I1400" s="124"/>
      <c r="J1400" s="124"/>
      <c r="K1400" s="124"/>
      <c r="L1400" s="124"/>
      <c r="M1400" s="124"/>
      <c r="N1400" s="124"/>
    </row>
    <row r="1402" spans="1:14">
      <c r="N1402" s="204" t="s">
        <v>642</v>
      </c>
    </row>
    <row r="1406" spans="1:14" ht="28">
      <c r="A1406" s="955" t="s">
        <v>433</v>
      </c>
      <c r="B1406" s="955"/>
      <c r="C1406" s="955"/>
      <c r="D1406" s="955"/>
      <c r="E1406" s="955"/>
      <c r="F1406" s="955"/>
      <c r="G1406" s="955"/>
      <c r="H1406" s="955"/>
      <c r="I1406" s="955"/>
      <c r="J1406" s="955"/>
      <c r="K1406" s="955"/>
      <c r="L1406" s="955"/>
      <c r="M1406" s="955"/>
      <c r="N1406" s="955"/>
    </row>
    <row r="1408" spans="1:14" ht="18" customHeight="1"/>
    <row r="1409" spans="1:14" ht="18" customHeight="1"/>
    <row r="1410" spans="1:14" ht="18" customHeight="1">
      <c r="G1410" s="94" t="s">
        <v>423</v>
      </c>
    </row>
    <row r="1411" spans="1:14" ht="18" customHeight="1"/>
    <row r="1412" spans="1:14" ht="18" customHeight="1">
      <c r="G1412" s="94" t="s">
        <v>405</v>
      </c>
      <c r="H1412" s="112"/>
      <c r="I1412" s="962">
        <f>開票立会人入力シート!K32</f>
        <v>0</v>
      </c>
      <c r="J1412" s="962"/>
      <c r="K1412" s="962"/>
      <c r="L1412" s="962"/>
      <c r="M1412" s="962"/>
      <c r="N1412" s="962"/>
    </row>
    <row r="1413" spans="1:14" ht="19">
      <c r="H1413" s="112"/>
      <c r="I1413" s="112"/>
      <c r="J1413" s="112"/>
      <c r="K1413" s="112"/>
    </row>
    <row r="1414" spans="1:14" ht="19">
      <c r="G1414" s="94" t="s">
        <v>175</v>
      </c>
      <c r="H1414" s="112"/>
      <c r="I1414" s="111">
        <f>開票立会人入力シート!H32</f>
        <v>0</v>
      </c>
      <c r="J1414" s="112"/>
      <c r="K1414" s="111">
        <f>開票立会人入力シート!J32</f>
        <v>0</v>
      </c>
    </row>
    <row r="1415" spans="1:14" ht="19">
      <c r="H1415" s="112"/>
      <c r="I1415" s="111"/>
      <c r="J1415" s="112"/>
      <c r="K1415" s="112"/>
    </row>
    <row r="1416" spans="1:14">
      <c r="G1416" s="94" t="s">
        <v>406</v>
      </c>
      <c r="I1416" s="111">
        <f>開票立会人入力シート!G32</f>
        <v>0</v>
      </c>
      <c r="J1416" s="111"/>
      <c r="K1416" s="111">
        <f>開票立会人入力シート!I32</f>
        <v>0</v>
      </c>
    </row>
    <row r="1417" spans="1:14">
      <c r="I1417" s="111"/>
      <c r="J1417" s="111"/>
      <c r="K1417" s="111"/>
    </row>
    <row r="1418" spans="1:14">
      <c r="H1418" s="113" t="s">
        <v>30</v>
      </c>
      <c r="I1418" s="964" t="str">
        <f>開票立会人入力シート!R32</f>
        <v>平成02年09月08日</v>
      </c>
      <c r="J1418" s="965"/>
      <c r="K1418" s="965"/>
      <c r="L1418" s="113" t="s">
        <v>426</v>
      </c>
      <c r="M1418" s="114"/>
    </row>
    <row r="1420" spans="1:14">
      <c r="A1420" s="203"/>
      <c r="B1420" s="203"/>
      <c r="C1420" s="203"/>
      <c r="D1420" s="203"/>
      <c r="E1420" s="203"/>
      <c r="F1420" s="203"/>
      <c r="G1420" s="195"/>
      <c r="H1420" s="203"/>
      <c r="I1420" s="203"/>
      <c r="J1420" s="203"/>
      <c r="K1420" s="203"/>
      <c r="L1420" s="203"/>
      <c r="M1420" s="203"/>
      <c r="N1420" s="203"/>
    </row>
    <row r="1422" spans="1:14" ht="21" customHeight="1">
      <c r="A1422" s="94" t="s">
        <v>424</v>
      </c>
      <c r="C1422" s="111" t="str">
        <f>入力シート!C1</f>
        <v>令和8年2月8日執行衆議院小選挙区選出議員選挙</v>
      </c>
    </row>
    <row r="1423" spans="1:14">
      <c r="C1423" s="202" t="str">
        <f>開票立会人入力シート!B30</f>
        <v>青森県第３区</v>
      </c>
      <c r="D1423" s="215"/>
    </row>
    <row r="1424" spans="1:14">
      <c r="C1424" s="111"/>
    </row>
    <row r="1425" spans="1:14">
      <c r="A1425" s="203"/>
      <c r="B1425" s="203"/>
      <c r="C1425" s="203"/>
      <c r="D1425" s="203"/>
      <c r="E1425" s="203"/>
      <c r="F1425" s="203"/>
      <c r="G1425" s="195"/>
      <c r="H1425" s="203"/>
      <c r="I1425" s="203"/>
      <c r="J1425" s="195"/>
      <c r="K1425" s="203"/>
      <c r="L1425" s="203"/>
      <c r="M1425" s="203"/>
      <c r="N1425" s="203"/>
    </row>
    <row r="1426" spans="1:14">
      <c r="A1426" s="94" t="s">
        <v>434</v>
      </c>
      <c r="F1426" s="111" t="str">
        <f>開票立会人入力シート!D32</f>
        <v>五所川原市</v>
      </c>
      <c r="G1426" s="195"/>
      <c r="H1426" s="94" t="s">
        <v>435</v>
      </c>
      <c r="J1426" s="195"/>
      <c r="K1426" s="203"/>
      <c r="L1426" s="203"/>
      <c r="M1426" s="203"/>
      <c r="N1426" s="203"/>
    </row>
    <row r="1427" spans="1:14">
      <c r="A1427" s="203"/>
      <c r="B1427" s="203"/>
      <c r="C1427" s="203"/>
      <c r="D1427" s="203"/>
      <c r="E1427" s="203"/>
      <c r="F1427" s="203"/>
      <c r="G1427" s="195"/>
      <c r="H1427" s="203"/>
      <c r="I1427" s="203"/>
      <c r="J1427" s="195"/>
      <c r="K1427" s="203"/>
      <c r="L1427" s="203"/>
      <c r="M1427" s="203"/>
      <c r="N1427" s="203"/>
    </row>
    <row r="1429" spans="1:14">
      <c r="A1429" s="94" t="s">
        <v>428</v>
      </c>
    </row>
    <row r="1432" spans="1:14">
      <c r="A1432" s="960">
        <f>開票立会人入力シート!$E$32</f>
        <v>46050</v>
      </c>
      <c r="B1432" s="960"/>
      <c r="C1432" s="960"/>
      <c r="D1432" s="960"/>
      <c r="E1432"/>
    </row>
    <row r="1435" spans="1:14">
      <c r="C1435" s="207" t="s">
        <v>571</v>
      </c>
      <c r="I1435" s="961">
        <f>入力シート!C9</f>
        <v>0</v>
      </c>
      <c r="J1435" s="961"/>
      <c r="K1435" s="961"/>
      <c r="L1435" s="961"/>
      <c r="M1435" s="961"/>
    </row>
    <row r="1436" spans="1:14">
      <c r="C1436" s="203"/>
      <c r="I1436" s="111"/>
    </row>
    <row r="1437" spans="1:14">
      <c r="C1437" s="203"/>
    </row>
    <row r="1438" spans="1:14">
      <c r="C1438" s="207" t="s">
        <v>640</v>
      </c>
      <c r="F1438" s="104"/>
      <c r="G1438" s="103"/>
      <c r="H1438" s="789">
        <f>入力シート!C15</f>
        <v>0</v>
      </c>
      <c r="I1438" s="789"/>
      <c r="J1438" s="789"/>
      <c r="K1438" s="789"/>
      <c r="L1438" s="789"/>
    </row>
    <row r="1439" spans="1:14">
      <c r="A1439" s="203"/>
      <c r="B1439" s="203"/>
      <c r="C1439" s="203"/>
      <c r="D1439" s="284"/>
      <c r="E1439" s="284"/>
      <c r="F1439" s="258"/>
      <c r="G1439" s="284"/>
      <c r="H1439" s="203"/>
      <c r="I1439" s="203"/>
      <c r="J1439" s="203"/>
      <c r="K1439" s="206"/>
      <c r="L1439" s="206"/>
      <c r="M1439" s="203"/>
      <c r="N1439" s="203"/>
    </row>
    <row r="1440" spans="1:14">
      <c r="A1440" s="203"/>
      <c r="B1440" s="203"/>
      <c r="C1440" s="203"/>
      <c r="D1440" s="284"/>
      <c r="E1440" s="284"/>
      <c r="F1440" s="258"/>
      <c r="G1440" s="284"/>
      <c r="H1440" s="203"/>
      <c r="I1440" s="203"/>
      <c r="J1440" s="203"/>
      <c r="K1440" s="206"/>
      <c r="L1440" s="206"/>
      <c r="M1440" s="203"/>
      <c r="N1440" s="203"/>
    </row>
    <row r="1441" spans="1:14">
      <c r="B1441" s="963" t="str">
        <f>開票立会人入力シート!C32</f>
        <v>五所川原市</v>
      </c>
      <c r="C1441" s="963"/>
      <c r="D1441" s="120" t="s">
        <v>441</v>
      </c>
      <c r="E1441" s="103"/>
      <c r="F1441" s="104"/>
      <c r="G1441" s="103"/>
      <c r="H1441" s="110" t="s">
        <v>387</v>
      </c>
      <c r="J1441" s="111"/>
      <c r="L1441" s="111"/>
    </row>
    <row r="1442" spans="1:14">
      <c r="A1442" s="107"/>
    </row>
    <row r="1443" spans="1:14">
      <c r="M1443" s="108"/>
    </row>
    <row r="1444" spans="1:14">
      <c r="M1444" s="108"/>
    </row>
    <row r="1445" spans="1:14">
      <c r="M1445" s="108"/>
    </row>
    <row r="1446" spans="1:14">
      <c r="M1446" s="108"/>
    </row>
    <row r="1447" spans="1:14">
      <c r="A1447" s="272" t="s">
        <v>1428</v>
      </c>
      <c r="B1447" s="124"/>
      <c r="C1447" s="124"/>
      <c r="D1447" s="124"/>
      <c r="E1447" s="124"/>
      <c r="F1447" s="124"/>
      <c r="G1447" s="124"/>
      <c r="H1447" s="124"/>
      <c r="I1447" s="124"/>
      <c r="J1447" s="124"/>
      <c r="K1447" s="124"/>
      <c r="L1447" s="124"/>
      <c r="M1447" s="124"/>
      <c r="N1447" s="124"/>
    </row>
    <row r="1448" spans="1:14">
      <c r="A1448" s="272" t="s">
        <v>1429</v>
      </c>
      <c r="B1448" s="124"/>
      <c r="C1448" s="124"/>
      <c r="D1448" s="124"/>
      <c r="E1448" s="124"/>
      <c r="F1448" s="124"/>
      <c r="G1448" s="124"/>
      <c r="H1448" s="124"/>
      <c r="I1448" s="124"/>
      <c r="J1448" s="124"/>
      <c r="K1448" s="124"/>
      <c r="L1448" s="124"/>
      <c r="M1448" s="124"/>
      <c r="N1448" s="124"/>
    </row>
    <row r="1449" spans="1:14">
      <c r="A1449" s="272" t="s">
        <v>1430</v>
      </c>
      <c r="B1449" s="124"/>
      <c r="C1449" s="124"/>
      <c r="D1449" s="124"/>
      <c r="E1449" s="124"/>
      <c r="F1449" s="124"/>
      <c r="G1449" s="124"/>
      <c r="H1449" s="124"/>
      <c r="I1449" s="124"/>
      <c r="J1449" s="124"/>
      <c r="K1449" s="124"/>
      <c r="L1449" s="124"/>
      <c r="M1449" s="124"/>
      <c r="N1449" s="124"/>
    </row>
    <row r="1450" spans="1:14">
      <c r="A1450" s="272" t="s">
        <v>1431</v>
      </c>
      <c r="B1450" s="124"/>
      <c r="C1450" s="124"/>
      <c r="D1450" s="124"/>
      <c r="E1450" s="124"/>
      <c r="F1450" s="124"/>
      <c r="G1450" s="124"/>
      <c r="H1450" s="124"/>
      <c r="I1450" s="124"/>
      <c r="J1450" s="124"/>
      <c r="K1450" s="124"/>
      <c r="L1450" s="124"/>
      <c r="M1450" s="124"/>
      <c r="N1450" s="124"/>
    </row>
    <row r="1452" spans="1:14">
      <c r="N1452" s="204" t="s">
        <v>642</v>
      </c>
    </row>
    <row r="1456" spans="1:14" ht="28">
      <c r="A1456" s="955" t="s">
        <v>433</v>
      </c>
      <c r="B1456" s="955"/>
      <c r="C1456" s="955"/>
      <c r="D1456" s="955"/>
      <c r="E1456" s="955"/>
      <c r="F1456" s="955"/>
      <c r="G1456" s="955"/>
      <c r="H1456" s="955"/>
      <c r="I1456" s="955"/>
      <c r="J1456" s="955"/>
      <c r="K1456" s="955"/>
      <c r="L1456" s="955"/>
      <c r="M1456" s="955"/>
      <c r="N1456" s="955"/>
    </row>
    <row r="1458" spans="1:14" ht="18" customHeight="1"/>
    <row r="1459" spans="1:14" ht="18" customHeight="1"/>
    <row r="1460" spans="1:14" ht="18" customHeight="1">
      <c r="G1460" s="94" t="s">
        <v>423</v>
      </c>
    </row>
    <row r="1461" spans="1:14" ht="18" customHeight="1"/>
    <row r="1462" spans="1:14" ht="18" customHeight="1">
      <c r="G1462" s="94" t="s">
        <v>405</v>
      </c>
      <c r="H1462" s="112"/>
      <c r="I1462" s="962">
        <f>開票立会人入力シート!K33</f>
        <v>0</v>
      </c>
      <c r="J1462" s="962"/>
      <c r="K1462" s="962"/>
      <c r="L1462" s="962"/>
      <c r="M1462" s="962"/>
      <c r="N1462" s="962"/>
    </row>
    <row r="1463" spans="1:14" ht="19">
      <c r="H1463" s="112"/>
      <c r="I1463" s="112"/>
      <c r="J1463" s="112"/>
      <c r="K1463" s="112"/>
    </row>
    <row r="1464" spans="1:14" ht="19">
      <c r="G1464" s="94" t="s">
        <v>175</v>
      </c>
      <c r="H1464" s="112"/>
      <c r="I1464" s="111">
        <f>開票立会人入力シート!H33</f>
        <v>0</v>
      </c>
      <c r="J1464" s="112"/>
      <c r="K1464" s="111">
        <f>開票立会人入力シート!J33</f>
        <v>0</v>
      </c>
    </row>
    <row r="1465" spans="1:14" ht="19">
      <c r="H1465" s="112"/>
      <c r="I1465" s="111"/>
      <c r="J1465" s="112"/>
      <c r="K1465" s="112"/>
    </row>
    <row r="1466" spans="1:14">
      <c r="G1466" s="94" t="s">
        <v>406</v>
      </c>
      <c r="I1466" s="111">
        <f>開票立会人入力シート!G33</f>
        <v>0</v>
      </c>
      <c r="J1466" s="111"/>
      <c r="K1466" s="111">
        <f>開票立会人入力シート!I33</f>
        <v>0</v>
      </c>
    </row>
    <row r="1467" spans="1:14">
      <c r="I1467" s="111"/>
      <c r="J1467" s="111"/>
      <c r="K1467" s="111"/>
    </row>
    <row r="1468" spans="1:14">
      <c r="H1468" s="113" t="s">
        <v>30</v>
      </c>
      <c r="I1468" s="964" t="str">
        <f>開票立会人入力シート!R33</f>
        <v>平成02年09月08日</v>
      </c>
      <c r="J1468" s="965"/>
      <c r="K1468" s="965"/>
      <c r="L1468" s="113" t="s">
        <v>426</v>
      </c>
      <c r="M1468" s="114"/>
    </row>
    <row r="1470" spans="1:14">
      <c r="A1470" s="203"/>
      <c r="B1470" s="203"/>
      <c r="C1470" s="203"/>
      <c r="D1470" s="203"/>
      <c r="E1470" s="203"/>
      <c r="F1470" s="203"/>
      <c r="G1470" s="195"/>
      <c r="H1470" s="203"/>
      <c r="I1470" s="203"/>
      <c r="J1470" s="203"/>
      <c r="K1470" s="203"/>
      <c r="L1470" s="203"/>
      <c r="M1470" s="203"/>
      <c r="N1470" s="203"/>
    </row>
    <row r="1472" spans="1:14" ht="21" customHeight="1">
      <c r="A1472" s="94" t="s">
        <v>424</v>
      </c>
      <c r="C1472" s="111" t="str">
        <f>入力シート!C1</f>
        <v>令和8年2月8日執行衆議院小選挙区選出議員選挙</v>
      </c>
    </row>
    <row r="1473" spans="1:14">
      <c r="C1473" s="202" t="str">
        <f>開票立会人入力シート!B30</f>
        <v>青森県第３区</v>
      </c>
      <c r="D1473" s="215"/>
    </row>
    <row r="1474" spans="1:14">
      <c r="C1474" s="111"/>
    </row>
    <row r="1475" spans="1:14">
      <c r="A1475" s="203"/>
      <c r="B1475" s="203"/>
      <c r="C1475" s="203"/>
      <c r="D1475" s="203"/>
      <c r="E1475" s="203"/>
      <c r="F1475" s="203"/>
      <c r="G1475" s="195"/>
      <c r="H1475" s="203"/>
      <c r="I1475" s="203"/>
      <c r="J1475" s="195"/>
      <c r="K1475" s="203"/>
      <c r="L1475" s="203"/>
      <c r="M1475" s="203"/>
      <c r="N1475" s="203"/>
    </row>
    <row r="1476" spans="1:14">
      <c r="A1476" s="94" t="s">
        <v>434</v>
      </c>
      <c r="F1476" s="111" t="str">
        <f>開票立会人入力シート!D33</f>
        <v>つがる市</v>
      </c>
      <c r="G1476" s="195"/>
      <c r="H1476" s="94" t="s">
        <v>435</v>
      </c>
      <c r="J1476" s="195"/>
      <c r="K1476" s="203"/>
      <c r="L1476" s="203"/>
      <c r="M1476" s="203"/>
      <c r="N1476" s="203"/>
    </row>
    <row r="1477" spans="1:14">
      <c r="A1477" s="203"/>
      <c r="B1477" s="203"/>
      <c r="C1477" s="203"/>
      <c r="D1477" s="203"/>
      <c r="E1477" s="203"/>
      <c r="F1477" s="203"/>
      <c r="G1477" s="195"/>
      <c r="H1477" s="203"/>
      <c r="I1477" s="203"/>
      <c r="J1477" s="195"/>
      <c r="K1477" s="203"/>
      <c r="L1477" s="203"/>
      <c r="M1477" s="203"/>
      <c r="N1477" s="203"/>
    </row>
    <row r="1479" spans="1:14">
      <c r="A1479" s="94" t="s">
        <v>428</v>
      </c>
    </row>
    <row r="1482" spans="1:14">
      <c r="A1482" s="960">
        <f>開票立会人入力シート!$E$33</f>
        <v>46050</v>
      </c>
      <c r="B1482" s="960"/>
      <c r="C1482" s="960"/>
      <c r="D1482" s="960"/>
      <c r="E1482"/>
    </row>
    <row r="1485" spans="1:14">
      <c r="C1485" s="207" t="s">
        <v>571</v>
      </c>
      <c r="I1485" s="961">
        <f>入力シート!C9</f>
        <v>0</v>
      </c>
      <c r="J1485" s="961"/>
      <c r="K1485" s="961"/>
      <c r="L1485" s="961"/>
      <c r="M1485" s="961"/>
    </row>
    <row r="1486" spans="1:14">
      <c r="C1486" s="203"/>
      <c r="I1486" s="111"/>
    </row>
    <row r="1487" spans="1:14">
      <c r="C1487" s="203"/>
    </row>
    <row r="1488" spans="1:14">
      <c r="C1488" s="207" t="s">
        <v>640</v>
      </c>
      <c r="F1488" s="104"/>
      <c r="G1488" s="103"/>
      <c r="H1488" s="789">
        <f>入力シート!C15</f>
        <v>0</v>
      </c>
      <c r="I1488" s="789"/>
      <c r="J1488" s="789"/>
      <c r="K1488" s="789"/>
      <c r="L1488" s="789"/>
    </row>
    <row r="1489" spans="1:14">
      <c r="A1489" s="203"/>
      <c r="B1489" s="203"/>
      <c r="C1489" s="203"/>
      <c r="D1489" s="284"/>
      <c r="E1489" s="284"/>
      <c r="F1489" s="258"/>
      <c r="G1489" s="284"/>
      <c r="H1489" s="203"/>
      <c r="I1489" s="203"/>
      <c r="J1489" s="203"/>
      <c r="K1489" s="206"/>
      <c r="L1489" s="206"/>
      <c r="M1489" s="203"/>
      <c r="N1489" s="203"/>
    </row>
    <row r="1490" spans="1:14">
      <c r="A1490" s="203"/>
      <c r="B1490" s="203"/>
      <c r="C1490" s="203"/>
      <c r="D1490" s="284"/>
      <c r="E1490" s="284"/>
      <c r="F1490" s="258"/>
      <c r="G1490" s="284"/>
      <c r="H1490" s="203"/>
      <c r="I1490" s="203"/>
      <c r="J1490" s="203"/>
      <c r="K1490" s="206"/>
      <c r="L1490" s="206"/>
      <c r="M1490" s="203"/>
      <c r="N1490" s="203"/>
    </row>
    <row r="1491" spans="1:14">
      <c r="B1491" s="963" t="str">
        <f>開票立会人入力シート!C33</f>
        <v>つがる市</v>
      </c>
      <c r="C1491" s="963"/>
      <c r="D1491" s="120" t="s">
        <v>441</v>
      </c>
      <c r="E1491" s="103"/>
      <c r="F1491" s="104"/>
      <c r="G1491" s="103"/>
      <c r="H1491" s="110" t="s">
        <v>387</v>
      </c>
      <c r="J1491" s="111"/>
      <c r="L1491" s="111"/>
    </row>
    <row r="1492" spans="1:14">
      <c r="A1492" s="107"/>
    </row>
    <row r="1493" spans="1:14">
      <c r="M1493" s="108"/>
    </row>
    <row r="1497" spans="1:14">
      <c r="A1497" s="272" t="s">
        <v>1428</v>
      </c>
      <c r="B1497" s="124"/>
      <c r="C1497" s="124"/>
      <c r="D1497" s="124"/>
      <c r="E1497" s="124"/>
      <c r="F1497" s="124"/>
      <c r="G1497" s="124"/>
      <c r="H1497" s="124"/>
      <c r="I1497" s="124"/>
      <c r="J1497" s="124"/>
      <c r="K1497" s="124"/>
      <c r="L1497" s="124"/>
      <c r="M1497" s="124"/>
      <c r="N1497" s="124"/>
    </row>
    <row r="1498" spans="1:14">
      <c r="A1498" s="272" t="s">
        <v>1429</v>
      </c>
      <c r="B1498" s="124"/>
      <c r="C1498" s="124"/>
      <c r="D1498" s="124"/>
      <c r="E1498" s="124"/>
      <c r="F1498" s="124"/>
      <c r="G1498" s="124"/>
      <c r="H1498" s="124"/>
      <c r="I1498" s="124"/>
      <c r="J1498" s="124"/>
      <c r="K1498" s="124"/>
      <c r="L1498" s="124"/>
      <c r="M1498" s="124"/>
      <c r="N1498" s="124"/>
    </row>
    <row r="1499" spans="1:14">
      <c r="A1499" s="272" t="s">
        <v>1430</v>
      </c>
      <c r="B1499" s="124"/>
      <c r="C1499" s="124"/>
      <c r="D1499" s="124"/>
      <c r="E1499" s="124"/>
      <c r="F1499" s="124"/>
      <c r="G1499" s="124"/>
      <c r="H1499" s="124"/>
      <c r="I1499" s="124"/>
      <c r="J1499" s="124"/>
      <c r="K1499" s="124"/>
      <c r="L1499" s="124"/>
      <c r="M1499" s="124"/>
      <c r="N1499" s="124"/>
    </row>
    <row r="1500" spans="1:14">
      <c r="A1500" s="272" t="s">
        <v>1431</v>
      </c>
      <c r="B1500" s="124"/>
      <c r="C1500" s="124"/>
      <c r="D1500" s="124"/>
      <c r="E1500" s="124"/>
      <c r="F1500" s="124"/>
      <c r="G1500" s="124"/>
      <c r="H1500" s="124"/>
      <c r="I1500" s="124"/>
      <c r="J1500" s="124"/>
      <c r="K1500" s="124"/>
      <c r="L1500" s="124"/>
      <c r="M1500" s="124"/>
      <c r="N1500" s="124"/>
    </row>
    <row r="1502" spans="1:14">
      <c r="N1502" s="204" t="s">
        <v>642</v>
      </c>
    </row>
    <row r="1506" spans="1:14" ht="28">
      <c r="A1506" s="955" t="s">
        <v>433</v>
      </c>
      <c r="B1506" s="955"/>
      <c r="C1506" s="955"/>
      <c r="D1506" s="955"/>
      <c r="E1506" s="955"/>
      <c r="F1506" s="955"/>
      <c r="G1506" s="955"/>
      <c r="H1506" s="955"/>
      <c r="I1506" s="955"/>
      <c r="J1506" s="955"/>
      <c r="K1506" s="955"/>
      <c r="L1506" s="955"/>
      <c r="M1506" s="955"/>
      <c r="N1506" s="955"/>
    </row>
    <row r="1508" spans="1:14" ht="18" customHeight="1"/>
    <row r="1509" spans="1:14" ht="18" customHeight="1"/>
    <row r="1510" spans="1:14" ht="18" customHeight="1">
      <c r="G1510" s="94" t="s">
        <v>423</v>
      </c>
    </row>
    <row r="1511" spans="1:14" ht="18" customHeight="1"/>
    <row r="1512" spans="1:14" ht="18" customHeight="1">
      <c r="G1512" s="94" t="s">
        <v>405</v>
      </c>
      <c r="H1512" s="112"/>
      <c r="I1512" s="962">
        <f>開票立会人入力シート!K34</f>
        <v>0</v>
      </c>
      <c r="J1512" s="962"/>
      <c r="K1512" s="962"/>
      <c r="L1512" s="962"/>
      <c r="M1512" s="962"/>
      <c r="N1512" s="962"/>
    </row>
    <row r="1513" spans="1:14" ht="19">
      <c r="H1513" s="112"/>
      <c r="I1513" s="112"/>
      <c r="J1513" s="112"/>
      <c r="K1513" s="112"/>
    </row>
    <row r="1514" spans="1:14" ht="19">
      <c r="G1514" s="94" t="s">
        <v>175</v>
      </c>
      <c r="H1514" s="112"/>
      <c r="I1514" s="111">
        <f>開票立会人入力シート!H34</f>
        <v>0</v>
      </c>
      <c r="J1514" s="112"/>
      <c r="K1514" s="111">
        <f>開票立会人入力シート!J34</f>
        <v>0</v>
      </c>
    </row>
    <row r="1515" spans="1:14" ht="19">
      <c r="H1515" s="112"/>
      <c r="I1515" s="111"/>
      <c r="J1515" s="112"/>
      <c r="K1515" s="112"/>
    </row>
    <row r="1516" spans="1:14">
      <c r="G1516" s="94" t="s">
        <v>406</v>
      </c>
      <c r="I1516" s="111">
        <f>開票立会人入力シート!G34</f>
        <v>0</v>
      </c>
      <c r="J1516" s="111"/>
      <c r="K1516" s="111">
        <f>開票立会人入力シート!I34</f>
        <v>0</v>
      </c>
    </row>
    <row r="1517" spans="1:14">
      <c r="I1517" s="111"/>
      <c r="J1517" s="111"/>
      <c r="K1517" s="111"/>
    </row>
    <row r="1518" spans="1:14">
      <c r="H1518" s="113" t="s">
        <v>30</v>
      </c>
      <c r="I1518" s="964" t="str">
        <f>開票立会人入力シート!R34</f>
        <v>平成02年09月08日</v>
      </c>
      <c r="J1518" s="965"/>
      <c r="K1518" s="965"/>
      <c r="L1518" s="113" t="s">
        <v>426</v>
      </c>
      <c r="M1518" s="114"/>
    </row>
    <row r="1520" spans="1:14">
      <c r="A1520" s="203"/>
      <c r="B1520" s="203"/>
      <c r="C1520" s="203"/>
      <c r="D1520" s="203"/>
      <c r="E1520" s="203"/>
      <c r="F1520" s="203"/>
      <c r="G1520" s="195"/>
      <c r="H1520" s="203"/>
      <c r="I1520" s="203"/>
      <c r="J1520" s="203"/>
      <c r="K1520" s="203"/>
      <c r="L1520" s="203"/>
      <c r="M1520" s="203"/>
      <c r="N1520" s="203"/>
    </row>
    <row r="1522" spans="1:14" ht="21" customHeight="1">
      <c r="A1522" s="94" t="s">
        <v>424</v>
      </c>
      <c r="C1522" s="111" t="str">
        <f>入力シート!C1</f>
        <v>令和8年2月8日執行衆議院小選挙区選出議員選挙</v>
      </c>
    </row>
    <row r="1523" spans="1:14">
      <c r="C1523" s="202" t="str">
        <f>開票立会人入力シート!B30</f>
        <v>青森県第３区</v>
      </c>
      <c r="D1523" s="215"/>
    </row>
    <row r="1524" spans="1:14">
      <c r="C1524" s="111"/>
    </row>
    <row r="1525" spans="1:14">
      <c r="A1525" s="203"/>
      <c r="B1525" s="203"/>
      <c r="C1525" s="203"/>
      <c r="D1525" s="203"/>
      <c r="E1525" s="203"/>
      <c r="F1525" s="203"/>
      <c r="G1525" s="195"/>
      <c r="H1525" s="203"/>
      <c r="I1525" s="203"/>
      <c r="J1525" s="195"/>
      <c r="K1525" s="203"/>
      <c r="L1525" s="203"/>
      <c r="M1525" s="203"/>
      <c r="N1525" s="203"/>
    </row>
    <row r="1526" spans="1:14" ht="19">
      <c r="A1526" s="94" t="s">
        <v>434</v>
      </c>
      <c r="F1526" s="111" t="str">
        <f>開票立会人入力シート!D34</f>
        <v>平川市</v>
      </c>
      <c r="G1526" s="112"/>
      <c r="H1526" s="94" t="s">
        <v>435</v>
      </c>
      <c r="J1526" s="112"/>
    </row>
    <row r="1527" spans="1:14">
      <c r="A1527" s="203"/>
      <c r="B1527" s="203"/>
      <c r="C1527" s="203"/>
      <c r="D1527" s="203"/>
      <c r="E1527" s="203"/>
      <c r="F1527" s="203"/>
      <c r="G1527" s="195"/>
      <c r="H1527" s="203"/>
      <c r="I1527" s="203"/>
      <c r="J1527" s="195"/>
      <c r="K1527" s="203"/>
      <c r="L1527" s="203"/>
      <c r="M1527" s="203"/>
      <c r="N1527" s="203"/>
    </row>
    <row r="1529" spans="1:14">
      <c r="A1529" s="94" t="s">
        <v>428</v>
      </c>
    </row>
    <row r="1532" spans="1:14">
      <c r="A1532" s="960">
        <f>開票立会人入力シート!$E$34</f>
        <v>46050</v>
      </c>
      <c r="B1532" s="960"/>
      <c r="C1532" s="960"/>
      <c r="D1532" s="960"/>
      <c r="E1532"/>
    </row>
    <row r="1535" spans="1:14" s="203" customFormat="1">
      <c r="A1535" s="94"/>
      <c r="B1535" s="94"/>
      <c r="C1535" s="207" t="s">
        <v>571</v>
      </c>
      <c r="D1535" s="94"/>
      <c r="E1535" s="94"/>
      <c r="F1535" s="94"/>
      <c r="G1535" s="94"/>
      <c r="H1535" s="94"/>
      <c r="I1535" s="961">
        <f>入力シート!C9</f>
        <v>0</v>
      </c>
      <c r="J1535" s="961"/>
      <c r="K1535" s="961"/>
      <c r="L1535" s="961"/>
      <c r="M1535" s="961"/>
      <c r="N1535" s="94"/>
    </row>
    <row r="1536" spans="1:14" s="203" customFormat="1">
      <c r="A1536" s="94"/>
      <c r="B1536" s="94"/>
      <c r="D1536" s="94"/>
      <c r="E1536" s="94"/>
      <c r="F1536" s="94"/>
      <c r="G1536" s="94"/>
      <c r="H1536" s="94"/>
      <c r="I1536" s="111"/>
      <c r="J1536" s="94"/>
      <c r="K1536" s="94"/>
      <c r="L1536" s="94"/>
      <c r="M1536" s="94"/>
      <c r="N1536" s="94"/>
    </row>
    <row r="1537" spans="1:14">
      <c r="C1537" s="203"/>
    </row>
    <row r="1538" spans="1:14">
      <c r="C1538" s="207" t="s">
        <v>640</v>
      </c>
      <c r="F1538" s="104"/>
      <c r="G1538" s="103"/>
      <c r="H1538" s="789">
        <f>入力シート!C15</f>
        <v>0</v>
      </c>
      <c r="I1538" s="789"/>
      <c r="J1538" s="789"/>
      <c r="K1538" s="789"/>
      <c r="L1538" s="789"/>
    </row>
    <row r="1539" spans="1:14">
      <c r="A1539" s="203"/>
      <c r="B1539" s="203"/>
      <c r="C1539" s="203"/>
      <c r="D1539" s="284"/>
      <c r="E1539" s="284"/>
      <c r="F1539" s="258"/>
      <c r="G1539" s="284"/>
      <c r="H1539" s="203"/>
      <c r="I1539" s="203"/>
      <c r="J1539" s="203"/>
      <c r="K1539" s="206"/>
      <c r="L1539" s="206"/>
      <c r="M1539" s="203"/>
      <c r="N1539" s="203"/>
    </row>
    <row r="1540" spans="1:14">
      <c r="A1540" s="203"/>
      <c r="B1540" s="203"/>
      <c r="C1540" s="203"/>
      <c r="D1540" s="284"/>
      <c r="E1540" s="284"/>
      <c r="F1540" s="258"/>
      <c r="G1540" s="284"/>
      <c r="H1540" s="203"/>
      <c r="I1540" s="203"/>
      <c r="J1540" s="203"/>
      <c r="K1540" s="206"/>
      <c r="L1540" s="206"/>
      <c r="M1540" s="203"/>
      <c r="N1540" s="203"/>
    </row>
    <row r="1541" spans="1:14">
      <c r="B1541" s="963" t="str">
        <f>開票立会人入力シート!C34</f>
        <v>平川市</v>
      </c>
      <c r="C1541" s="963"/>
      <c r="D1541" s="120" t="s">
        <v>441</v>
      </c>
      <c r="E1541" s="103"/>
      <c r="F1541" s="104"/>
      <c r="G1541" s="103"/>
      <c r="H1541" s="110" t="s">
        <v>387</v>
      </c>
      <c r="J1541" s="111"/>
      <c r="L1541" s="111"/>
    </row>
    <row r="1542" spans="1:14">
      <c r="A1542" s="107"/>
    </row>
    <row r="1543" spans="1:14">
      <c r="M1543" s="108"/>
    </row>
    <row r="1547" spans="1:14">
      <c r="A1547" s="272" t="s">
        <v>1428</v>
      </c>
      <c r="B1547" s="124"/>
      <c r="C1547" s="124"/>
      <c r="D1547" s="124"/>
      <c r="E1547" s="124"/>
      <c r="F1547" s="124"/>
      <c r="G1547" s="124"/>
      <c r="H1547" s="124"/>
      <c r="I1547" s="124"/>
      <c r="J1547" s="124"/>
      <c r="K1547" s="124"/>
      <c r="L1547" s="124"/>
      <c r="M1547" s="124"/>
      <c r="N1547" s="124"/>
    </row>
    <row r="1548" spans="1:14">
      <c r="A1548" s="272" t="s">
        <v>1429</v>
      </c>
      <c r="B1548" s="124"/>
      <c r="C1548" s="124"/>
      <c r="D1548" s="124"/>
      <c r="E1548" s="124"/>
      <c r="F1548" s="124"/>
      <c r="G1548" s="124"/>
      <c r="H1548" s="124"/>
      <c r="I1548" s="124"/>
      <c r="J1548" s="124"/>
      <c r="K1548" s="124"/>
      <c r="L1548" s="124"/>
      <c r="M1548" s="124"/>
      <c r="N1548" s="124"/>
    </row>
    <row r="1549" spans="1:14">
      <c r="A1549" s="272" t="s">
        <v>1430</v>
      </c>
      <c r="B1549" s="124"/>
      <c r="C1549" s="124"/>
      <c r="D1549" s="124"/>
      <c r="E1549" s="124"/>
      <c r="F1549" s="124"/>
      <c r="G1549" s="124"/>
      <c r="H1549" s="124"/>
      <c r="I1549" s="124"/>
      <c r="J1549" s="124"/>
      <c r="K1549" s="124"/>
      <c r="L1549" s="124"/>
      <c r="M1549" s="124"/>
      <c r="N1549" s="124"/>
    </row>
    <row r="1550" spans="1:14">
      <c r="A1550" s="272" t="s">
        <v>1431</v>
      </c>
      <c r="B1550" s="124"/>
      <c r="C1550" s="124"/>
      <c r="D1550" s="124"/>
      <c r="E1550" s="124"/>
      <c r="F1550" s="124"/>
      <c r="G1550" s="124"/>
      <c r="H1550" s="124"/>
      <c r="I1550" s="124"/>
      <c r="J1550" s="124"/>
      <c r="K1550" s="124"/>
      <c r="L1550" s="124"/>
      <c r="M1550" s="124"/>
      <c r="N1550" s="124"/>
    </row>
    <row r="1552" spans="1:14">
      <c r="N1552" s="204" t="s">
        <v>642</v>
      </c>
    </row>
    <row r="1556" spans="1:14" ht="28">
      <c r="A1556" s="955" t="s">
        <v>433</v>
      </c>
      <c r="B1556" s="955"/>
      <c r="C1556" s="955"/>
      <c r="D1556" s="955"/>
      <c r="E1556" s="955"/>
      <c r="F1556" s="955"/>
      <c r="G1556" s="955"/>
      <c r="H1556" s="955"/>
      <c r="I1556" s="955"/>
      <c r="J1556" s="955"/>
      <c r="K1556" s="955"/>
      <c r="L1556" s="955"/>
      <c r="M1556" s="955"/>
      <c r="N1556" s="955"/>
    </row>
    <row r="1558" spans="1:14" ht="18" customHeight="1"/>
    <row r="1559" spans="1:14" ht="18" customHeight="1"/>
    <row r="1560" spans="1:14" ht="18" customHeight="1">
      <c r="G1560" s="94" t="s">
        <v>423</v>
      </c>
    </row>
    <row r="1561" spans="1:14" ht="18" customHeight="1"/>
    <row r="1562" spans="1:14" ht="18" customHeight="1">
      <c r="G1562" s="94" t="s">
        <v>405</v>
      </c>
      <c r="H1562" s="112"/>
      <c r="I1562" s="962">
        <f>開票立会人入力シート!K35</f>
        <v>0</v>
      </c>
      <c r="J1562" s="962"/>
      <c r="K1562" s="962"/>
      <c r="L1562" s="962"/>
      <c r="M1562" s="962"/>
      <c r="N1562" s="962"/>
    </row>
    <row r="1563" spans="1:14" ht="19">
      <c r="H1563" s="112"/>
      <c r="I1563" s="112"/>
      <c r="J1563" s="112"/>
      <c r="K1563" s="112"/>
    </row>
    <row r="1564" spans="1:14" ht="19">
      <c r="G1564" s="94" t="s">
        <v>175</v>
      </c>
      <c r="H1564" s="112"/>
      <c r="I1564" s="111">
        <f>開票立会人入力シート!H35</f>
        <v>0</v>
      </c>
      <c r="J1564" s="112"/>
      <c r="K1564" s="111">
        <f>開票立会人入力シート!J35</f>
        <v>0</v>
      </c>
    </row>
    <row r="1565" spans="1:14" ht="19">
      <c r="H1565" s="112"/>
      <c r="I1565" s="111"/>
      <c r="J1565" s="112"/>
      <c r="K1565" s="112"/>
    </row>
    <row r="1566" spans="1:14">
      <c r="G1566" s="94" t="s">
        <v>406</v>
      </c>
      <c r="I1566" s="111">
        <f>開票立会人入力シート!G35</f>
        <v>0</v>
      </c>
      <c r="J1566" s="111"/>
      <c r="K1566" s="111">
        <f>開票立会人入力シート!I35</f>
        <v>0</v>
      </c>
    </row>
    <row r="1567" spans="1:14">
      <c r="I1567" s="111"/>
      <c r="J1567" s="111"/>
      <c r="K1567" s="111"/>
    </row>
    <row r="1568" spans="1:14">
      <c r="H1568" s="113" t="s">
        <v>30</v>
      </c>
      <c r="I1568" s="964" t="str">
        <f>開票立会人入力シート!R35</f>
        <v>平成02年09月08日</v>
      </c>
      <c r="J1568" s="965"/>
      <c r="K1568" s="965"/>
      <c r="L1568" s="113" t="s">
        <v>426</v>
      </c>
      <c r="M1568" s="114"/>
    </row>
    <row r="1570" spans="1:14">
      <c r="A1570" s="203"/>
      <c r="B1570" s="203"/>
      <c r="C1570" s="203"/>
      <c r="D1570" s="203"/>
      <c r="E1570" s="203"/>
      <c r="F1570" s="203"/>
      <c r="G1570" s="195"/>
      <c r="H1570" s="203"/>
      <c r="I1570" s="203"/>
      <c r="J1570" s="203"/>
      <c r="K1570" s="203"/>
      <c r="L1570" s="203"/>
      <c r="M1570" s="203"/>
      <c r="N1570" s="203"/>
    </row>
    <row r="1572" spans="1:14" ht="21" customHeight="1">
      <c r="A1572" s="94" t="s">
        <v>424</v>
      </c>
      <c r="C1572" s="111" t="str">
        <f>入力シート!C1</f>
        <v>令和8年2月8日執行衆議院小選挙区選出議員選挙</v>
      </c>
    </row>
    <row r="1573" spans="1:14">
      <c r="C1573" s="202" t="str">
        <f>開票立会人入力シート!B30</f>
        <v>青森県第３区</v>
      </c>
      <c r="D1573" s="215"/>
    </row>
    <row r="1574" spans="1:14">
      <c r="C1574" s="111"/>
    </row>
    <row r="1575" spans="1:14">
      <c r="A1575" s="203"/>
      <c r="B1575" s="203"/>
      <c r="C1575" s="203"/>
      <c r="D1575" s="203"/>
      <c r="E1575" s="203"/>
      <c r="F1575" s="203"/>
      <c r="G1575" s="195"/>
      <c r="H1575" s="203"/>
      <c r="I1575" s="203"/>
      <c r="J1575" s="195"/>
      <c r="K1575" s="203"/>
      <c r="L1575" s="203"/>
      <c r="M1575" s="203"/>
      <c r="N1575" s="203"/>
    </row>
    <row r="1576" spans="1:14" ht="19">
      <c r="A1576" s="94" t="s">
        <v>434</v>
      </c>
      <c r="F1576" s="111" t="str">
        <f>開票立会人入力シート!D35</f>
        <v>鰺ヶ沢町</v>
      </c>
      <c r="G1576" s="112"/>
      <c r="H1576" s="94" t="s">
        <v>435</v>
      </c>
      <c r="J1576" s="112"/>
    </row>
    <row r="1577" spans="1:14">
      <c r="A1577" s="203"/>
      <c r="B1577" s="203"/>
      <c r="C1577" s="203"/>
      <c r="D1577" s="203"/>
      <c r="E1577" s="203"/>
      <c r="F1577" s="203"/>
      <c r="G1577" s="195"/>
      <c r="H1577" s="203"/>
      <c r="I1577" s="203"/>
      <c r="J1577" s="195"/>
      <c r="K1577" s="203"/>
      <c r="L1577" s="203"/>
      <c r="M1577" s="203"/>
      <c r="N1577" s="203"/>
    </row>
    <row r="1579" spans="1:14">
      <c r="A1579" s="94" t="s">
        <v>428</v>
      </c>
    </row>
    <row r="1582" spans="1:14">
      <c r="A1582" s="960">
        <f>開票立会人入力シート!$E$35</f>
        <v>46050</v>
      </c>
      <c r="B1582" s="960"/>
      <c r="C1582" s="960"/>
      <c r="D1582" s="960"/>
      <c r="E1582"/>
    </row>
    <row r="1585" spans="1:14">
      <c r="C1585" s="207" t="s">
        <v>571</v>
      </c>
      <c r="I1585" s="961">
        <f>入力シート!C9</f>
        <v>0</v>
      </c>
      <c r="J1585" s="961"/>
      <c r="K1585" s="961"/>
      <c r="L1585" s="961"/>
      <c r="M1585" s="961"/>
    </row>
    <row r="1586" spans="1:14">
      <c r="C1586" s="203"/>
      <c r="I1586" s="111"/>
    </row>
    <row r="1587" spans="1:14">
      <c r="C1587" s="203"/>
    </row>
    <row r="1588" spans="1:14">
      <c r="C1588" s="207" t="s">
        <v>640</v>
      </c>
      <c r="F1588" s="104"/>
      <c r="G1588" s="103"/>
      <c r="H1588" s="789">
        <f>入力シート!C15</f>
        <v>0</v>
      </c>
      <c r="I1588" s="789"/>
      <c r="J1588" s="789"/>
      <c r="K1588" s="789"/>
      <c r="L1588" s="789"/>
    </row>
    <row r="1589" spans="1:14">
      <c r="A1589" s="203"/>
      <c r="B1589" s="203"/>
      <c r="C1589" s="203"/>
      <c r="D1589" s="284"/>
      <c r="E1589" s="284"/>
      <c r="F1589" s="258"/>
      <c r="G1589" s="284"/>
      <c r="H1589" s="203"/>
      <c r="I1589" s="203"/>
      <c r="J1589" s="203"/>
      <c r="K1589" s="206"/>
      <c r="L1589" s="206"/>
      <c r="M1589" s="203"/>
      <c r="N1589" s="203"/>
    </row>
    <row r="1590" spans="1:14">
      <c r="A1590" s="203"/>
      <c r="B1590" s="203"/>
      <c r="C1590" s="203"/>
      <c r="D1590" s="284"/>
      <c r="E1590" s="284"/>
      <c r="F1590" s="258"/>
      <c r="G1590" s="284"/>
      <c r="H1590" s="203"/>
      <c r="I1590" s="203"/>
      <c r="J1590" s="203"/>
      <c r="K1590" s="206"/>
      <c r="L1590" s="206"/>
      <c r="M1590" s="203"/>
      <c r="N1590" s="203"/>
    </row>
    <row r="1591" spans="1:14">
      <c r="B1591" s="963" t="str">
        <f>開票立会人入力シート!C35</f>
        <v>鰺ヶ沢町</v>
      </c>
      <c r="C1591" s="963"/>
      <c r="D1591" s="120" t="s">
        <v>441</v>
      </c>
      <c r="E1591" s="103"/>
      <c r="F1591" s="104"/>
      <c r="G1591" s="103"/>
      <c r="H1591" s="110" t="s">
        <v>387</v>
      </c>
      <c r="J1591" s="111"/>
      <c r="L1591" s="111"/>
    </row>
    <row r="1592" spans="1:14">
      <c r="A1592" s="107"/>
    </row>
    <row r="1593" spans="1:14">
      <c r="M1593" s="108"/>
    </row>
    <row r="1597" spans="1:14">
      <c r="A1597" s="272" t="s">
        <v>1428</v>
      </c>
      <c r="B1597" s="124"/>
      <c r="C1597" s="124"/>
      <c r="D1597" s="124"/>
      <c r="E1597" s="124"/>
      <c r="F1597" s="124"/>
      <c r="G1597" s="124"/>
      <c r="H1597" s="124"/>
      <c r="I1597" s="124"/>
      <c r="J1597" s="124"/>
      <c r="K1597" s="124"/>
      <c r="L1597" s="124"/>
      <c r="M1597" s="124"/>
      <c r="N1597" s="124"/>
    </row>
    <row r="1598" spans="1:14">
      <c r="A1598" s="272" t="s">
        <v>1429</v>
      </c>
      <c r="B1598" s="124"/>
      <c r="C1598" s="124"/>
      <c r="D1598" s="124"/>
      <c r="E1598" s="124"/>
      <c r="F1598" s="124"/>
      <c r="G1598" s="124"/>
      <c r="H1598" s="124"/>
      <c r="I1598" s="124"/>
      <c r="J1598" s="124"/>
      <c r="K1598" s="124"/>
      <c r="L1598" s="124"/>
      <c r="M1598" s="124"/>
      <c r="N1598" s="124"/>
    </row>
    <row r="1599" spans="1:14">
      <c r="A1599" s="272" t="s">
        <v>1430</v>
      </c>
      <c r="B1599" s="124"/>
      <c r="C1599" s="124"/>
      <c r="D1599" s="124"/>
      <c r="E1599" s="124"/>
      <c r="F1599" s="124"/>
      <c r="G1599" s="124"/>
      <c r="H1599" s="124"/>
      <c r="I1599" s="124"/>
      <c r="J1599" s="124"/>
      <c r="K1599" s="124"/>
      <c r="L1599" s="124"/>
      <c r="M1599" s="124"/>
      <c r="N1599" s="124"/>
    </row>
    <row r="1600" spans="1:14">
      <c r="A1600" s="272" t="s">
        <v>1431</v>
      </c>
      <c r="B1600" s="124"/>
      <c r="C1600" s="124"/>
      <c r="D1600" s="124"/>
      <c r="E1600" s="124"/>
      <c r="F1600" s="124"/>
      <c r="G1600" s="124"/>
      <c r="H1600" s="124"/>
      <c r="I1600" s="124"/>
      <c r="J1600" s="124"/>
      <c r="K1600" s="124"/>
      <c r="L1600" s="124"/>
      <c r="M1600" s="124"/>
      <c r="N1600" s="124"/>
    </row>
    <row r="1602" spans="1:14">
      <c r="N1602" s="204" t="s">
        <v>642</v>
      </c>
    </row>
    <row r="1606" spans="1:14" ht="28">
      <c r="A1606" s="955" t="s">
        <v>433</v>
      </c>
      <c r="B1606" s="955"/>
      <c r="C1606" s="955"/>
      <c r="D1606" s="955"/>
      <c r="E1606" s="955"/>
      <c r="F1606" s="955"/>
      <c r="G1606" s="955"/>
      <c r="H1606" s="955"/>
      <c r="I1606" s="955"/>
      <c r="J1606" s="955"/>
      <c r="K1606" s="955"/>
      <c r="L1606" s="955"/>
      <c r="M1606" s="955"/>
      <c r="N1606" s="955"/>
    </row>
    <row r="1608" spans="1:14" ht="18" customHeight="1"/>
    <row r="1609" spans="1:14" ht="18" customHeight="1"/>
    <row r="1610" spans="1:14" ht="18" customHeight="1">
      <c r="G1610" s="94" t="s">
        <v>423</v>
      </c>
    </row>
    <row r="1611" spans="1:14" ht="18" customHeight="1"/>
    <row r="1612" spans="1:14" ht="18" customHeight="1">
      <c r="G1612" s="94" t="s">
        <v>405</v>
      </c>
      <c r="H1612" s="112"/>
      <c r="I1612" s="962">
        <f>開票立会人入力シート!K36</f>
        <v>0</v>
      </c>
      <c r="J1612" s="962"/>
      <c r="K1612" s="962"/>
      <c r="L1612" s="962"/>
      <c r="M1612" s="962"/>
      <c r="N1612" s="962"/>
    </row>
    <row r="1613" spans="1:14" ht="19">
      <c r="H1613" s="112"/>
      <c r="I1613" s="112"/>
      <c r="J1613" s="112"/>
      <c r="K1613" s="112"/>
    </row>
    <row r="1614" spans="1:14" ht="19">
      <c r="G1614" s="94" t="s">
        <v>175</v>
      </c>
      <c r="H1614" s="112"/>
      <c r="I1614" s="111">
        <f>開票立会人入力シート!H36</f>
        <v>0</v>
      </c>
      <c r="J1614" s="112"/>
      <c r="K1614" s="111">
        <f>開票立会人入力シート!J36</f>
        <v>0</v>
      </c>
    </row>
    <row r="1615" spans="1:14" ht="19">
      <c r="H1615" s="112"/>
      <c r="I1615" s="111"/>
      <c r="J1615" s="112"/>
      <c r="K1615" s="112"/>
    </row>
    <row r="1616" spans="1:14">
      <c r="G1616" s="94" t="s">
        <v>406</v>
      </c>
      <c r="I1616" s="111">
        <f>開票立会人入力シート!G36</f>
        <v>0</v>
      </c>
      <c r="J1616" s="111"/>
      <c r="K1616" s="111">
        <f>開票立会人入力シート!I36</f>
        <v>0</v>
      </c>
    </row>
    <row r="1617" spans="1:14">
      <c r="I1617" s="111"/>
      <c r="J1617" s="111"/>
      <c r="K1617" s="111"/>
    </row>
    <row r="1618" spans="1:14">
      <c r="H1618" s="113" t="s">
        <v>30</v>
      </c>
      <c r="I1618" s="964" t="str">
        <f>開票立会人入力シート!R36</f>
        <v>平成02年09月08日</v>
      </c>
      <c r="J1618" s="965"/>
      <c r="K1618" s="965"/>
      <c r="L1618" s="113" t="s">
        <v>426</v>
      </c>
      <c r="M1618" s="114"/>
    </row>
    <row r="1620" spans="1:14">
      <c r="A1620" s="203"/>
      <c r="B1620" s="203"/>
      <c r="C1620" s="203"/>
      <c r="D1620" s="203"/>
      <c r="E1620" s="203"/>
      <c r="F1620" s="203"/>
      <c r="G1620" s="195"/>
      <c r="H1620" s="203"/>
      <c r="I1620" s="203"/>
      <c r="J1620" s="203"/>
      <c r="K1620" s="203"/>
      <c r="L1620" s="203"/>
      <c r="M1620" s="203"/>
      <c r="N1620" s="203"/>
    </row>
    <row r="1622" spans="1:14" ht="21" customHeight="1">
      <c r="A1622" s="94" t="s">
        <v>424</v>
      </c>
      <c r="C1622" s="111" t="str">
        <f>入力シート!C1</f>
        <v>令和8年2月8日執行衆議院小選挙区選出議員選挙</v>
      </c>
    </row>
    <row r="1623" spans="1:14">
      <c r="C1623" s="202" t="str">
        <f>開票立会人入力シート!B30</f>
        <v>青森県第３区</v>
      </c>
      <c r="D1623" s="215"/>
    </row>
    <row r="1624" spans="1:14">
      <c r="C1624" s="111"/>
    </row>
    <row r="1625" spans="1:14">
      <c r="A1625" s="203"/>
      <c r="B1625" s="203"/>
      <c r="C1625" s="203"/>
      <c r="D1625" s="203"/>
      <c r="E1625" s="203"/>
      <c r="F1625" s="203"/>
      <c r="G1625" s="195"/>
      <c r="H1625" s="203"/>
      <c r="I1625" s="203"/>
      <c r="J1625" s="195"/>
      <c r="K1625" s="203"/>
      <c r="L1625" s="203"/>
      <c r="M1625" s="203"/>
      <c r="N1625" s="203"/>
    </row>
    <row r="1626" spans="1:14" ht="19">
      <c r="A1626" s="94" t="s">
        <v>434</v>
      </c>
      <c r="F1626" s="111" t="str">
        <f>開票立会人入力シート!D36</f>
        <v>深浦町</v>
      </c>
      <c r="G1626" s="112"/>
      <c r="H1626" s="94" t="s">
        <v>435</v>
      </c>
      <c r="J1626" s="112"/>
    </row>
    <row r="1627" spans="1:14">
      <c r="A1627" s="203"/>
      <c r="B1627" s="203"/>
      <c r="C1627" s="203"/>
      <c r="D1627" s="203"/>
      <c r="E1627" s="203"/>
      <c r="F1627" s="203"/>
      <c r="G1627" s="195"/>
      <c r="H1627" s="203"/>
      <c r="I1627" s="203"/>
      <c r="J1627" s="195"/>
      <c r="K1627" s="203"/>
      <c r="L1627" s="203"/>
      <c r="M1627" s="203"/>
      <c r="N1627" s="203"/>
    </row>
    <row r="1629" spans="1:14">
      <c r="A1629" s="94" t="s">
        <v>428</v>
      </c>
    </row>
    <row r="1632" spans="1:14">
      <c r="A1632" s="960">
        <f>開票立会人入力シート!$E$36</f>
        <v>46050</v>
      </c>
      <c r="B1632" s="960"/>
      <c r="C1632" s="960"/>
      <c r="D1632" s="960"/>
      <c r="E1632"/>
    </row>
    <row r="1635" spans="1:14">
      <c r="C1635" s="207" t="s">
        <v>571</v>
      </c>
      <c r="I1635" s="961">
        <f>入力シート!C9</f>
        <v>0</v>
      </c>
      <c r="J1635" s="961"/>
      <c r="K1635" s="961"/>
      <c r="L1635" s="961"/>
      <c r="M1635" s="961"/>
    </row>
    <row r="1636" spans="1:14">
      <c r="C1636" s="203"/>
      <c r="I1636" s="111"/>
    </row>
    <row r="1637" spans="1:14">
      <c r="C1637" s="203"/>
    </row>
    <row r="1638" spans="1:14">
      <c r="C1638" s="207" t="s">
        <v>640</v>
      </c>
      <c r="F1638" s="104"/>
      <c r="G1638" s="103"/>
      <c r="H1638" s="789">
        <f>入力シート!C15</f>
        <v>0</v>
      </c>
      <c r="I1638" s="789"/>
      <c r="J1638" s="789"/>
      <c r="K1638" s="789"/>
      <c r="L1638" s="789"/>
    </row>
    <row r="1639" spans="1:14">
      <c r="A1639" s="203"/>
      <c r="B1639" s="203"/>
      <c r="C1639" s="203"/>
      <c r="D1639" s="284"/>
      <c r="E1639" s="284"/>
      <c r="F1639" s="258"/>
      <c r="G1639" s="284"/>
      <c r="H1639" s="203"/>
      <c r="I1639" s="203"/>
      <c r="J1639" s="203"/>
      <c r="K1639" s="206"/>
      <c r="L1639" s="206"/>
      <c r="M1639" s="203"/>
      <c r="N1639" s="203"/>
    </row>
    <row r="1640" spans="1:14">
      <c r="A1640" s="203"/>
      <c r="B1640" s="203"/>
      <c r="C1640" s="203"/>
      <c r="D1640" s="284"/>
      <c r="E1640" s="284"/>
      <c r="F1640" s="258"/>
      <c r="G1640" s="284"/>
      <c r="H1640" s="203"/>
      <c r="I1640" s="203"/>
      <c r="J1640" s="203"/>
      <c r="K1640" s="206"/>
      <c r="L1640" s="206"/>
      <c r="M1640" s="203"/>
      <c r="N1640" s="203"/>
    </row>
    <row r="1641" spans="1:14">
      <c r="B1641" s="963" t="str">
        <f>開票立会人入力シート!C36</f>
        <v>深浦町</v>
      </c>
      <c r="C1641" s="963"/>
      <c r="D1641" s="120" t="s">
        <v>441</v>
      </c>
      <c r="E1641" s="103"/>
      <c r="F1641" s="104"/>
      <c r="G1641" s="103"/>
      <c r="H1641" s="110" t="s">
        <v>387</v>
      </c>
      <c r="J1641" s="111"/>
      <c r="L1641" s="111"/>
    </row>
    <row r="1642" spans="1:14">
      <c r="A1642" s="107"/>
    </row>
    <row r="1643" spans="1:14">
      <c r="M1643" s="108"/>
    </row>
    <row r="1647" spans="1:14">
      <c r="A1647" s="272" t="s">
        <v>1428</v>
      </c>
      <c r="B1647" s="124"/>
      <c r="C1647" s="124"/>
      <c r="D1647" s="124"/>
      <c r="E1647" s="124"/>
      <c r="F1647" s="124"/>
      <c r="G1647" s="124"/>
      <c r="H1647" s="124"/>
      <c r="I1647" s="124"/>
      <c r="J1647" s="124"/>
      <c r="K1647" s="124"/>
      <c r="L1647" s="124"/>
      <c r="M1647" s="124"/>
      <c r="N1647" s="124"/>
    </row>
    <row r="1648" spans="1:14">
      <c r="A1648" s="272" t="s">
        <v>1429</v>
      </c>
      <c r="B1648" s="124"/>
      <c r="C1648" s="124"/>
      <c r="D1648" s="124"/>
      <c r="E1648" s="124"/>
      <c r="F1648" s="124"/>
      <c r="G1648" s="124"/>
      <c r="H1648" s="124"/>
      <c r="I1648" s="124"/>
      <c r="J1648" s="124"/>
      <c r="K1648" s="124"/>
      <c r="L1648" s="124"/>
      <c r="M1648" s="124"/>
      <c r="N1648" s="124"/>
    </row>
    <row r="1649" spans="1:14">
      <c r="A1649" s="272" t="s">
        <v>1430</v>
      </c>
      <c r="B1649" s="124"/>
      <c r="C1649" s="124"/>
      <c r="D1649" s="124"/>
      <c r="E1649" s="124"/>
      <c r="F1649" s="124"/>
      <c r="G1649" s="124"/>
      <c r="H1649" s="124"/>
      <c r="I1649" s="124"/>
      <c r="J1649" s="124"/>
      <c r="K1649" s="124"/>
      <c r="L1649" s="124"/>
      <c r="M1649" s="124"/>
      <c r="N1649" s="124"/>
    </row>
    <row r="1650" spans="1:14">
      <c r="A1650" s="272" t="s">
        <v>1431</v>
      </c>
      <c r="B1650" s="124"/>
      <c r="C1650" s="124"/>
      <c r="D1650" s="124"/>
      <c r="E1650" s="124"/>
      <c r="F1650" s="124"/>
      <c r="G1650" s="124"/>
      <c r="H1650" s="124"/>
      <c r="I1650" s="124"/>
      <c r="J1650" s="124"/>
      <c r="K1650" s="124"/>
      <c r="L1650" s="124"/>
      <c r="M1650" s="124"/>
      <c r="N1650" s="124"/>
    </row>
    <row r="1652" spans="1:14">
      <c r="N1652" s="204" t="s">
        <v>642</v>
      </c>
    </row>
    <row r="1656" spans="1:14" ht="28">
      <c r="A1656" s="955" t="s">
        <v>433</v>
      </c>
      <c r="B1656" s="955"/>
      <c r="C1656" s="955"/>
      <c r="D1656" s="955"/>
      <c r="E1656" s="955"/>
      <c r="F1656" s="955"/>
      <c r="G1656" s="955"/>
      <c r="H1656" s="955"/>
      <c r="I1656" s="955"/>
      <c r="J1656" s="955"/>
      <c r="K1656" s="955"/>
      <c r="L1656" s="955"/>
      <c r="M1656" s="955"/>
      <c r="N1656" s="955"/>
    </row>
    <row r="1658" spans="1:14" ht="18" customHeight="1"/>
    <row r="1659" spans="1:14" ht="18" customHeight="1"/>
    <row r="1660" spans="1:14" ht="18" customHeight="1">
      <c r="G1660" s="94" t="s">
        <v>423</v>
      </c>
    </row>
    <row r="1661" spans="1:14" ht="18" customHeight="1"/>
    <row r="1662" spans="1:14" ht="18" customHeight="1">
      <c r="G1662" s="94" t="s">
        <v>405</v>
      </c>
      <c r="H1662" s="112"/>
      <c r="I1662" s="962">
        <f>開票立会人入力シート!K37</f>
        <v>0</v>
      </c>
      <c r="J1662" s="962"/>
      <c r="K1662" s="962"/>
      <c r="L1662" s="962"/>
      <c r="M1662" s="962"/>
      <c r="N1662" s="962"/>
    </row>
    <row r="1663" spans="1:14" ht="19">
      <c r="H1663" s="112"/>
      <c r="I1663" s="112"/>
      <c r="J1663" s="112"/>
      <c r="K1663" s="112"/>
    </row>
    <row r="1664" spans="1:14" ht="19">
      <c r="G1664" s="94" t="s">
        <v>175</v>
      </c>
      <c r="H1664" s="112"/>
      <c r="I1664" s="111">
        <f>開票立会人入力シート!H37</f>
        <v>0</v>
      </c>
      <c r="J1664" s="112"/>
      <c r="K1664" s="111">
        <f>開票立会人入力シート!J37</f>
        <v>0</v>
      </c>
    </row>
    <row r="1665" spans="1:14" ht="19">
      <c r="H1665" s="112"/>
      <c r="I1665" s="111"/>
      <c r="J1665" s="112"/>
      <c r="K1665" s="112"/>
    </row>
    <row r="1666" spans="1:14">
      <c r="G1666" s="94" t="s">
        <v>406</v>
      </c>
      <c r="I1666" s="111">
        <f>開票立会人入力シート!G37</f>
        <v>0</v>
      </c>
      <c r="J1666" s="111"/>
      <c r="K1666" s="111">
        <f>開票立会人入力シート!I37</f>
        <v>0</v>
      </c>
    </row>
    <row r="1667" spans="1:14">
      <c r="I1667" s="111"/>
      <c r="J1667" s="111"/>
      <c r="K1667" s="111"/>
    </row>
    <row r="1668" spans="1:14">
      <c r="H1668" s="113" t="s">
        <v>30</v>
      </c>
      <c r="I1668" s="964" t="str">
        <f>開票立会人入力シート!R37</f>
        <v>平成02年09月08日</v>
      </c>
      <c r="J1668" s="965"/>
      <c r="K1668" s="965"/>
      <c r="L1668" s="113" t="s">
        <v>426</v>
      </c>
      <c r="M1668" s="114"/>
    </row>
    <row r="1670" spans="1:14">
      <c r="A1670" s="203"/>
      <c r="B1670" s="203"/>
      <c r="C1670" s="203"/>
      <c r="D1670" s="203"/>
      <c r="E1670" s="203"/>
      <c r="F1670" s="203"/>
      <c r="G1670" s="195"/>
      <c r="H1670" s="203"/>
      <c r="I1670" s="203"/>
      <c r="J1670" s="203"/>
      <c r="K1670" s="203"/>
      <c r="L1670" s="203"/>
      <c r="M1670" s="203"/>
      <c r="N1670" s="203"/>
    </row>
    <row r="1672" spans="1:14" ht="21" customHeight="1">
      <c r="A1672" s="94" t="s">
        <v>424</v>
      </c>
      <c r="C1672" s="111" t="str">
        <f>入力シート!C1</f>
        <v>令和8年2月8日執行衆議院小選挙区選出議員選挙</v>
      </c>
    </row>
    <row r="1673" spans="1:14">
      <c r="C1673" s="202" t="str">
        <f>開票立会人入力シート!B30</f>
        <v>青森県第３区</v>
      </c>
      <c r="D1673" s="215"/>
    </row>
    <row r="1674" spans="1:14">
      <c r="C1674" s="111"/>
    </row>
    <row r="1675" spans="1:14">
      <c r="A1675" s="203"/>
      <c r="B1675" s="203"/>
      <c r="C1675" s="203"/>
      <c r="D1675" s="203"/>
      <c r="E1675" s="203"/>
      <c r="F1675" s="203"/>
      <c r="G1675" s="195"/>
      <c r="H1675" s="203"/>
      <c r="I1675" s="203"/>
      <c r="J1675" s="195"/>
      <c r="K1675" s="203"/>
      <c r="L1675" s="203"/>
      <c r="M1675" s="203"/>
      <c r="N1675" s="203"/>
    </row>
    <row r="1676" spans="1:14" ht="19">
      <c r="A1676" s="94" t="s">
        <v>434</v>
      </c>
      <c r="F1676" s="111" t="str">
        <f>開票立会人入力シート!D37</f>
        <v>西目屋村</v>
      </c>
      <c r="G1676" s="112"/>
      <c r="H1676" s="94" t="s">
        <v>435</v>
      </c>
      <c r="J1676" s="112"/>
    </row>
    <row r="1677" spans="1:14">
      <c r="A1677" s="203"/>
      <c r="B1677" s="203"/>
      <c r="C1677" s="203"/>
      <c r="D1677" s="203"/>
      <c r="E1677" s="203"/>
      <c r="F1677" s="203"/>
      <c r="G1677" s="195"/>
      <c r="H1677" s="203"/>
      <c r="I1677" s="203"/>
      <c r="J1677" s="195"/>
      <c r="K1677" s="203"/>
      <c r="L1677" s="203"/>
      <c r="M1677" s="203"/>
      <c r="N1677" s="203"/>
    </row>
    <row r="1679" spans="1:14">
      <c r="A1679" s="94" t="s">
        <v>428</v>
      </c>
    </row>
    <row r="1682" spans="1:14">
      <c r="A1682" s="960">
        <f>開票立会人入力シート!$E$37</f>
        <v>46050</v>
      </c>
      <c r="B1682" s="960"/>
      <c r="C1682" s="960"/>
      <c r="D1682" s="960"/>
      <c r="E1682"/>
    </row>
    <row r="1685" spans="1:14">
      <c r="C1685" s="207" t="s">
        <v>571</v>
      </c>
      <c r="I1685" s="961">
        <f>入力シート!C9</f>
        <v>0</v>
      </c>
      <c r="J1685" s="961"/>
      <c r="K1685" s="961"/>
      <c r="L1685" s="961"/>
      <c r="M1685" s="961"/>
    </row>
    <row r="1686" spans="1:14">
      <c r="C1686" s="203"/>
      <c r="I1686" s="111"/>
    </row>
    <row r="1687" spans="1:14">
      <c r="C1687" s="203"/>
    </row>
    <row r="1688" spans="1:14">
      <c r="C1688" s="207" t="s">
        <v>640</v>
      </c>
      <c r="F1688" s="104"/>
      <c r="G1688" s="103"/>
      <c r="H1688" s="789">
        <f>入力シート!C15</f>
        <v>0</v>
      </c>
      <c r="I1688" s="789"/>
      <c r="J1688" s="789"/>
      <c r="K1688" s="789"/>
      <c r="L1688" s="789"/>
    </row>
    <row r="1689" spans="1:14">
      <c r="A1689" s="203"/>
      <c r="B1689" s="203"/>
      <c r="C1689" s="203"/>
      <c r="D1689" s="284"/>
      <c r="E1689" s="284"/>
      <c r="F1689" s="258"/>
      <c r="G1689" s="284"/>
      <c r="H1689" s="203"/>
      <c r="I1689" s="203"/>
      <c r="J1689" s="203"/>
      <c r="K1689" s="206"/>
      <c r="L1689" s="206"/>
      <c r="M1689" s="203"/>
      <c r="N1689" s="203"/>
    </row>
    <row r="1690" spans="1:14">
      <c r="A1690" s="203"/>
      <c r="B1690" s="203"/>
      <c r="C1690" s="203"/>
      <c r="D1690" s="284"/>
      <c r="E1690" s="284"/>
      <c r="F1690" s="258"/>
      <c r="G1690" s="284"/>
      <c r="H1690" s="203"/>
      <c r="I1690" s="203"/>
      <c r="J1690" s="203"/>
      <c r="K1690" s="206"/>
      <c r="L1690" s="206"/>
      <c r="M1690" s="203"/>
      <c r="N1690" s="203"/>
    </row>
    <row r="1691" spans="1:14">
      <c r="B1691" s="963" t="str">
        <f>開票立会人入力シート!C37</f>
        <v>西目屋村</v>
      </c>
      <c r="C1691" s="963"/>
      <c r="D1691" s="120" t="s">
        <v>441</v>
      </c>
      <c r="E1691" s="103"/>
      <c r="F1691" s="104"/>
      <c r="G1691" s="103"/>
      <c r="H1691" s="110" t="s">
        <v>387</v>
      </c>
      <c r="J1691" s="111"/>
      <c r="L1691" s="111"/>
    </row>
    <row r="1692" spans="1:14">
      <c r="A1692" s="107"/>
    </row>
    <row r="1693" spans="1:14">
      <c r="M1693" s="108"/>
    </row>
    <row r="1697" spans="1:14">
      <c r="A1697" s="272" t="s">
        <v>1428</v>
      </c>
      <c r="B1697" s="124"/>
      <c r="C1697" s="124"/>
      <c r="D1697" s="124"/>
      <c r="E1697" s="124"/>
      <c r="F1697" s="124"/>
      <c r="G1697" s="124"/>
      <c r="H1697" s="124"/>
      <c r="I1697" s="124"/>
      <c r="J1697" s="124"/>
      <c r="K1697" s="124"/>
      <c r="L1697" s="124"/>
      <c r="M1697" s="124"/>
      <c r="N1697" s="124"/>
    </row>
    <row r="1698" spans="1:14">
      <c r="A1698" s="272" t="s">
        <v>1429</v>
      </c>
      <c r="B1698" s="124"/>
      <c r="C1698" s="124"/>
      <c r="D1698" s="124"/>
      <c r="E1698" s="124"/>
      <c r="F1698" s="124"/>
      <c r="G1698" s="124"/>
      <c r="H1698" s="124"/>
      <c r="I1698" s="124"/>
      <c r="J1698" s="124"/>
      <c r="K1698" s="124"/>
      <c r="L1698" s="124"/>
      <c r="M1698" s="124"/>
      <c r="N1698" s="124"/>
    </row>
    <row r="1699" spans="1:14">
      <c r="A1699" s="272" t="s">
        <v>1430</v>
      </c>
      <c r="B1699" s="124"/>
      <c r="C1699" s="124"/>
      <c r="D1699" s="124"/>
      <c r="E1699" s="124"/>
      <c r="F1699" s="124"/>
      <c r="G1699" s="124"/>
      <c r="H1699" s="124"/>
      <c r="I1699" s="124"/>
      <c r="J1699" s="124"/>
      <c r="K1699" s="124"/>
      <c r="L1699" s="124"/>
      <c r="M1699" s="124"/>
      <c r="N1699" s="124"/>
    </row>
    <row r="1700" spans="1:14">
      <c r="A1700" s="272" t="s">
        <v>1431</v>
      </c>
      <c r="B1700" s="124"/>
      <c r="C1700" s="124"/>
      <c r="D1700" s="124"/>
      <c r="E1700" s="124"/>
      <c r="F1700" s="124"/>
      <c r="G1700" s="124"/>
      <c r="H1700" s="124"/>
      <c r="I1700" s="124"/>
      <c r="J1700" s="124"/>
      <c r="K1700" s="124"/>
      <c r="L1700" s="124"/>
      <c r="M1700" s="124"/>
      <c r="N1700" s="124"/>
    </row>
    <row r="1702" spans="1:14">
      <c r="N1702" s="204" t="s">
        <v>642</v>
      </c>
    </row>
    <row r="1706" spans="1:14" ht="28">
      <c r="A1706" s="955" t="s">
        <v>433</v>
      </c>
      <c r="B1706" s="955"/>
      <c r="C1706" s="955"/>
      <c r="D1706" s="955"/>
      <c r="E1706" s="955"/>
      <c r="F1706" s="955"/>
      <c r="G1706" s="955"/>
      <c r="H1706" s="955"/>
      <c r="I1706" s="955"/>
      <c r="J1706" s="955"/>
      <c r="K1706" s="955"/>
      <c r="L1706" s="955"/>
      <c r="M1706" s="955"/>
      <c r="N1706" s="955"/>
    </row>
    <row r="1708" spans="1:14" ht="18" customHeight="1"/>
    <row r="1709" spans="1:14" ht="18" customHeight="1"/>
    <row r="1710" spans="1:14" ht="18" customHeight="1">
      <c r="G1710" s="94" t="s">
        <v>423</v>
      </c>
    </row>
    <row r="1711" spans="1:14" ht="18" customHeight="1"/>
    <row r="1712" spans="1:14" ht="18" customHeight="1">
      <c r="G1712" s="94" t="s">
        <v>405</v>
      </c>
      <c r="H1712" s="112"/>
      <c r="I1712" s="962">
        <f>開票立会人入力シート!K38</f>
        <v>0</v>
      </c>
      <c r="J1712" s="962"/>
      <c r="K1712" s="962"/>
      <c r="L1712" s="962"/>
      <c r="M1712" s="962"/>
      <c r="N1712" s="962"/>
    </row>
    <row r="1713" spans="1:14" ht="19">
      <c r="H1713" s="112"/>
      <c r="I1713" s="112"/>
      <c r="J1713" s="112"/>
      <c r="K1713" s="112"/>
    </row>
    <row r="1714" spans="1:14" ht="19">
      <c r="G1714" s="94" t="s">
        <v>175</v>
      </c>
      <c r="H1714" s="112"/>
      <c r="I1714" s="111">
        <f>開票立会人入力シート!H38</f>
        <v>0</v>
      </c>
      <c r="J1714" s="112"/>
      <c r="K1714" s="111">
        <f>開票立会人入力シート!J38</f>
        <v>0</v>
      </c>
    </row>
    <row r="1715" spans="1:14" ht="19">
      <c r="H1715" s="112"/>
      <c r="I1715" s="111"/>
      <c r="J1715" s="112"/>
      <c r="K1715" s="112"/>
    </row>
    <row r="1716" spans="1:14">
      <c r="G1716" s="94" t="s">
        <v>406</v>
      </c>
      <c r="I1716" s="111">
        <f>開票立会人入力シート!G38</f>
        <v>0</v>
      </c>
      <c r="J1716" s="111"/>
      <c r="K1716" s="111">
        <f>開票立会人入力シート!I38</f>
        <v>0</v>
      </c>
    </row>
    <row r="1717" spans="1:14">
      <c r="I1717" s="111"/>
      <c r="J1717" s="111"/>
      <c r="K1717" s="111"/>
    </row>
    <row r="1718" spans="1:14">
      <c r="H1718" s="113" t="s">
        <v>30</v>
      </c>
      <c r="I1718" s="964" t="str">
        <f>開票立会人入力シート!R38</f>
        <v>平成02年09月08日</v>
      </c>
      <c r="J1718" s="965"/>
      <c r="K1718" s="965"/>
      <c r="L1718" s="113" t="s">
        <v>426</v>
      </c>
      <c r="M1718" s="114"/>
    </row>
    <row r="1720" spans="1:14">
      <c r="A1720" s="203"/>
      <c r="B1720" s="203"/>
      <c r="C1720" s="203"/>
      <c r="D1720" s="203"/>
      <c r="E1720" s="203"/>
      <c r="F1720" s="203"/>
      <c r="G1720" s="195"/>
      <c r="H1720" s="203"/>
      <c r="I1720" s="203"/>
      <c r="J1720" s="203"/>
      <c r="K1720" s="203"/>
      <c r="L1720" s="203"/>
      <c r="M1720" s="203"/>
      <c r="N1720" s="203"/>
    </row>
    <row r="1722" spans="1:14" ht="21" customHeight="1">
      <c r="A1722" s="94" t="s">
        <v>424</v>
      </c>
      <c r="C1722" s="111" t="str">
        <f>入力シート!C1</f>
        <v>令和8年2月8日執行衆議院小選挙区選出議員選挙</v>
      </c>
    </row>
    <row r="1723" spans="1:14">
      <c r="C1723" s="202" t="str">
        <f>開票立会人入力シート!B30</f>
        <v>青森県第３区</v>
      </c>
      <c r="D1723" s="215"/>
    </row>
    <row r="1724" spans="1:14">
      <c r="C1724" s="111"/>
    </row>
    <row r="1725" spans="1:14">
      <c r="A1725" s="203"/>
      <c r="B1725" s="203"/>
      <c r="C1725" s="203"/>
      <c r="D1725" s="203"/>
      <c r="E1725" s="203"/>
      <c r="F1725" s="203"/>
      <c r="G1725" s="195"/>
      <c r="H1725" s="203"/>
      <c r="I1725" s="203"/>
      <c r="J1725" s="195"/>
      <c r="K1725" s="203"/>
      <c r="L1725" s="203"/>
      <c r="M1725" s="203"/>
      <c r="N1725" s="203"/>
    </row>
    <row r="1726" spans="1:14" ht="19">
      <c r="A1726" s="94" t="s">
        <v>434</v>
      </c>
      <c r="F1726" s="111" t="str">
        <f>開票立会人入力シート!D38</f>
        <v>藤崎町</v>
      </c>
      <c r="G1726" s="112"/>
      <c r="H1726" s="94" t="s">
        <v>435</v>
      </c>
      <c r="J1726" s="112"/>
    </row>
    <row r="1727" spans="1:14">
      <c r="A1727" s="203"/>
      <c r="B1727" s="203"/>
      <c r="C1727" s="203"/>
      <c r="D1727" s="203"/>
      <c r="E1727" s="203"/>
      <c r="F1727" s="203"/>
      <c r="G1727" s="195"/>
      <c r="H1727" s="203"/>
      <c r="I1727" s="203"/>
      <c r="J1727" s="195"/>
      <c r="K1727" s="203"/>
      <c r="L1727" s="203"/>
      <c r="M1727" s="203"/>
      <c r="N1727" s="203"/>
    </row>
    <row r="1729" spans="1:14">
      <c r="A1729" s="94" t="s">
        <v>428</v>
      </c>
    </row>
    <row r="1732" spans="1:14">
      <c r="A1732" s="960">
        <f>開票立会人入力シート!$E$38</f>
        <v>46050</v>
      </c>
      <c r="B1732" s="960"/>
      <c r="C1732" s="960"/>
      <c r="D1732" s="960"/>
      <c r="E1732"/>
    </row>
    <row r="1735" spans="1:14">
      <c r="C1735" s="207" t="s">
        <v>571</v>
      </c>
      <c r="I1735" s="961">
        <f>入力シート!C9</f>
        <v>0</v>
      </c>
      <c r="J1735" s="961"/>
      <c r="K1735" s="961"/>
      <c r="L1735" s="961"/>
      <c r="M1735" s="961"/>
    </row>
    <row r="1736" spans="1:14">
      <c r="C1736" s="203"/>
      <c r="I1736" s="111"/>
    </row>
    <row r="1737" spans="1:14">
      <c r="C1737" s="203"/>
    </row>
    <row r="1738" spans="1:14">
      <c r="C1738" s="207" t="s">
        <v>640</v>
      </c>
      <c r="F1738" s="104"/>
      <c r="G1738" s="103"/>
      <c r="H1738" s="789">
        <f>入力シート!C15</f>
        <v>0</v>
      </c>
      <c r="I1738" s="789"/>
      <c r="J1738" s="789"/>
      <c r="K1738" s="789"/>
      <c r="L1738" s="789"/>
    </row>
    <row r="1739" spans="1:14">
      <c r="A1739" s="203"/>
      <c r="B1739" s="203"/>
      <c r="C1739" s="203"/>
      <c r="D1739" s="284"/>
      <c r="E1739" s="284"/>
      <c r="F1739" s="258"/>
      <c r="G1739" s="284"/>
      <c r="H1739" s="203"/>
      <c r="I1739" s="203"/>
      <c r="J1739" s="203"/>
      <c r="K1739" s="206"/>
      <c r="L1739" s="206"/>
      <c r="M1739" s="203"/>
      <c r="N1739" s="203"/>
    </row>
    <row r="1740" spans="1:14">
      <c r="A1740" s="203"/>
      <c r="B1740" s="203"/>
      <c r="C1740" s="203"/>
      <c r="D1740" s="284"/>
      <c r="E1740" s="284"/>
      <c r="F1740" s="258"/>
      <c r="G1740" s="284"/>
      <c r="H1740" s="203"/>
      <c r="I1740" s="203"/>
      <c r="J1740" s="203"/>
      <c r="K1740" s="206"/>
      <c r="L1740" s="206"/>
      <c r="M1740" s="203"/>
      <c r="N1740" s="203"/>
    </row>
    <row r="1741" spans="1:14">
      <c r="B1741" s="963" t="str">
        <f>開票立会人入力シート!C38</f>
        <v>藤崎町</v>
      </c>
      <c r="C1741" s="963"/>
      <c r="D1741" s="120" t="s">
        <v>441</v>
      </c>
      <c r="E1741" s="103"/>
      <c r="F1741" s="104"/>
      <c r="G1741" s="103"/>
      <c r="H1741" s="110" t="s">
        <v>387</v>
      </c>
      <c r="J1741" s="111"/>
      <c r="L1741" s="111"/>
    </row>
    <row r="1742" spans="1:14">
      <c r="A1742" s="107"/>
    </row>
    <row r="1743" spans="1:14">
      <c r="M1743" s="108"/>
    </row>
    <row r="1747" spans="1:14">
      <c r="A1747" s="272" t="s">
        <v>1428</v>
      </c>
      <c r="B1747" s="124"/>
      <c r="C1747" s="124"/>
      <c r="D1747" s="124"/>
      <c r="E1747" s="124"/>
      <c r="F1747" s="124"/>
      <c r="G1747" s="124"/>
      <c r="H1747" s="124"/>
      <c r="I1747" s="124"/>
      <c r="J1747" s="124"/>
      <c r="K1747" s="124"/>
      <c r="L1747" s="124"/>
      <c r="M1747" s="124"/>
      <c r="N1747" s="124"/>
    </row>
    <row r="1748" spans="1:14">
      <c r="A1748" s="272" t="s">
        <v>1429</v>
      </c>
      <c r="B1748" s="124"/>
      <c r="C1748" s="124"/>
      <c r="D1748" s="124"/>
      <c r="E1748" s="124"/>
      <c r="F1748" s="124"/>
      <c r="G1748" s="124"/>
      <c r="H1748" s="124"/>
      <c r="I1748" s="124"/>
      <c r="J1748" s="124"/>
      <c r="K1748" s="124"/>
      <c r="L1748" s="124"/>
      <c r="M1748" s="124"/>
      <c r="N1748" s="124"/>
    </row>
    <row r="1749" spans="1:14">
      <c r="A1749" s="272" t="s">
        <v>1430</v>
      </c>
      <c r="B1749" s="124"/>
      <c r="C1749" s="124"/>
      <c r="D1749" s="124"/>
      <c r="E1749" s="124"/>
      <c r="F1749" s="124"/>
      <c r="G1749" s="124"/>
      <c r="H1749" s="124"/>
      <c r="I1749" s="124"/>
      <c r="J1749" s="124"/>
      <c r="K1749" s="124"/>
      <c r="L1749" s="124"/>
      <c r="M1749" s="124"/>
      <c r="N1749" s="124"/>
    </row>
    <row r="1750" spans="1:14">
      <c r="A1750" s="272" t="s">
        <v>1431</v>
      </c>
      <c r="B1750" s="124"/>
      <c r="C1750" s="124"/>
      <c r="D1750" s="124"/>
      <c r="E1750" s="124"/>
      <c r="F1750" s="124"/>
      <c r="G1750" s="124"/>
      <c r="H1750" s="124"/>
      <c r="I1750" s="124"/>
      <c r="J1750" s="124"/>
      <c r="K1750" s="124"/>
      <c r="L1750" s="124"/>
      <c r="M1750" s="124"/>
      <c r="N1750" s="124"/>
    </row>
    <row r="1752" spans="1:14">
      <c r="N1752" s="204" t="s">
        <v>642</v>
      </c>
    </row>
    <row r="1756" spans="1:14" ht="28">
      <c r="A1756" s="955" t="s">
        <v>433</v>
      </c>
      <c r="B1756" s="955"/>
      <c r="C1756" s="955"/>
      <c r="D1756" s="955"/>
      <c r="E1756" s="955"/>
      <c r="F1756" s="955"/>
      <c r="G1756" s="955"/>
      <c r="H1756" s="955"/>
      <c r="I1756" s="955"/>
      <c r="J1756" s="955"/>
      <c r="K1756" s="955"/>
      <c r="L1756" s="955"/>
      <c r="M1756" s="955"/>
      <c r="N1756" s="955"/>
    </row>
    <row r="1758" spans="1:14" ht="18" customHeight="1"/>
    <row r="1759" spans="1:14" ht="18" customHeight="1"/>
    <row r="1760" spans="1:14" ht="18" customHeight="1">
      <c r="G1760" s="94" t="s">
        <v>423</v>
      </c>
    </row>
    <row r="1761" spans="1:14" ht="18" customHeight="1"/>
    <row r="1762" spans="1:14" ht="18" customHeight="1">
      <c r="G1762" s="94" t="s">
        <v>405</v>
      </c>
      <c r="H1762" s="112"/>
      <c r="I1762" s="962">
        <f>開票立会人入力シート!K39</f>
        <v>0</v>
      </c>
      <c r="J1762" s="962"/>
      <c r="K1762" s="962"/>
      <c r="L1762" s="962"/>
      <c r="M1762" s="962"/>
      <c r="N1762" s="962"/>
    </row>
    <row r="1763" spans="1:14" ht="19">
      <c r="H1763" s="112"/>
      <c r="I1763" s="112"/>
      <c r="J1763" s="112"/>
      <c r="K1763" s="112"/>
    </row>
    <row r="1764" spans="1:14" ht="19">
      <c r="G1764" s="94" t="s">
        <v>175</v>
      </c>
      <c r="H1764" s="112"/>
      <c r="I1764" s="111">
        <f>開票立会人入力シート!H39</f>
        <v>0</v>
      </c>
      <c r="J1764" s="112"/>
      <c r="K1764" s="111">
        <f>開票立会人入力シート!J39</f>
        <v>0</v>
      </c>
    </row>
    <row r="1765" spans="1:14" ht="19">
      <c r="H1765" s="112"/>
      <c r="I1765" s="111"/>
      <c r="J1765" s="112"/>
      <c r="K1765" s="112"/>
    </row>
    <row r="1766" spans="1:14">
      <c r="G1766" s="94" t="s">
        <v>406</v>
      </c>
      <c r="I1766" s="111">
        <f>開票立会人入力シート!G39</f>
        <v>0</v>
      </c>
      <c r="J1766" s="111"/>
      <c r="K1766" s="111">
        <f>開票立会人入力シート!I39</f>
        <v>0</v>
      </c>
    </row>
    <row r="1767" spans="1:14">
      <c r="I1767" s="111"/>
      <c r="J1767" s="111"/>
      <c r="K1767" s="111"/>
    </row>
    <row r="1768" spans="1:14">
      <c r="H1768" s="113" t="s">
        <v>30</v>
      </c>
      <c r="I1768" s="964" t="str">
        <f>開票立会人入力シート!R39</f>
        <v>平成02年09月08日</v>
      </c>
      <c r="J1768" s="965"/>
      <c r="K1768" s="965"/>
      <c r="L1768" s="113" t="s">
        <v>426</v>
      </c>
      <c r="M1768" s="114"/>
    </row>
    <row r="1770" spans="1:14">
      <c r="A1770" s="203"/>
      <c r="B1770" s="203"/>
      <c r="C1770" s="203"/>
      <c r="D1770" s="203"/>
      <c r="E1770" s="203"/>
      <c r="F1770" s="203"/>
      <c r="G1770" s="195"/>
      <c r="H1770" s="203"/>
      <c r="I1770" s="203"/>
      <c r="J1770" s="203"/>
      <c r="K1770" s="203"/>
      <c r="L1770" s="203"/>
      <c r="M1770" s="203"/>
      <c r="N1770" s="203"/>
    </row>
    <row r="1772" spans="1:14" ht="21" customHeight="1">
      <c r="A1772" s="94" t="s">
        <v>424</v>
      </c>
      <c r="C1772" s="111" t="str">
        <f>入力シート!C1</f>
        <v>令和8年2月8日執行衆議院小選挙区選出議員選挙</v>
      </c>
    </row>
    <row r="1773" spans="1:14">
      <c r="C1773" s="202" t="str">
        <f>開票立会人入力シート!B30</f>
        <v>青森県第３区</v>
      </c>
      <c r="D1773" s="215"/>
    </row>
    <row r="1774" spans="1:14">
      <c r="C1774" s="111"/>
    </row>
    <row r="1775" spans="1:14">
      <c r="A1775" s="203"/>
      <c r="B1775" s="203"/>
      <c r="C1775" s="203"/>
      <c r="D1775" s="203"/>
      <c r="E1775" s="203"/>
      <c r="F1775" s="203"/>
      <c r="G1775" s="195"/>
      <c r="H1775" s="203"/>
      <c r="I1775" s="203"/>
      <c r="J1775" s="195"/>
      <c r="K1775" s="203"/>
      <c r="L1775" s="203"/>
      <c r="M1775" s="203"/>
      <c r="N1775" s="203"/>
    </row>
    <row r="1776" spans="1:14">
      <c r="A1776" s="94" t="s">
        <v>434</v>
      </c>
      <c r="F1776" s="111" t="str">
        <f>開票立会人入力シート!D39</f>
        <v>大鰐町</v>
      </c>
      <c r="G1776" s="195"/>
      <c r="H1776" s="94" t="s">
        <v>435</v>
      </c>
      <c r="J1776" s="195"/>
      <c r="K1776" s="203"/>
      <c r="L1776" s="203"/>
      <c r="M1776" s="203"/>
      <c r="N1776" s="203"/>
    </row>
    <row r="1777" spans="1:14">
      <c r="A1777" s="203"/>
      <c r="B1777" s="203"/>
      <c r="C1777" s="203"/>
      <c r="D1777" s="203"/>
      <c r="E1777" s="203"/>
      <c r="F1777" s="203"/>
      <c r="G1777" s="195"/>
      <c r="H1777" s="203"/>
      <c r="I1777" s="203"/>
      <c r="J1777" s="195"/>
      <c r="K1777" s="203"/>
      <c r="L1777" s="203"/>
      <c r="M1777" s="203"/>
      <c r="N1777" s="203"/>
    </row>
    <row r="1779" spans="1:14">
      <c r="A1779" s="94" t="s">
        <v>428</v>
      </c>
    </row>
    <row r="1782" spans="1:14">
      <c r="A1782" s="960">
        <f>開票立会人入力シート!$E$39</f>
        <v>46050</v>
      </c>
      <c r="B1782" s="960"/>
      <c r="C1782" s="960"/>
      <c r="D1782" s="960"/>
      <c r="E1782"/>
    </row>
    <row r="1785" spans="1:14">
      <c r="C1785" s="207" t="s">
        <v>571</v>
      </c>
      <c r="I1785" s="961">
        <f>入力シート!C9</f>
        <v>0</v>
      </c>
      <c r="J1785" s="961"/>
      <c r="K1785" s="961"/>
      <c r="L1785" s="961"/>
      <c r="M1785" s="961"/>
    </row>
    <row r="1786" spans="1:14">
      <c r="C1786" s="203"/>
      <c r="I1786" s="111"/>
    </row>
    <row r="1787" spans="1:14">
      <c r="C1787" s="203"/>
    </row>
    <row r="1788" spans="1:14">
      <c r="C1788" s="207" t="s">
        <v>640</v>
      </c>
      <c r="F1788" s="104"/>
      <c r="G1788" s="103"/>
      <c r="H1788" s="789">
        <f>入力シート!C15</f>
        <v>0</v>
      </c>
      <c r="I1788" s="789"/>
      <c r="J1788" s="789"/>
      <c r="K1788" s="789"/>
      <c r="L1788" s="789"/>
    </row>
    <row r="1789" spans="1:14">
      <c r="A1789" s="203"/>
      <c r="B1789" s="203"/>
      <c r="C1789" s="203"/>
      <c r="D1789" s="284"/>
      <c r="E1789" s="284"/>
      <c r="F1789" s="258"/>
      <c r="G1789" s="284"/>
      <c r="H1789" s="203"/>
      <c r="I1789" s="203"/>
      <c r="J1789" s="203"/>
      <c r="K1789" s="206"/>
      <c r="L1789" s="206"/>
      <c r="M1789" s="203"/>
      <c r="N1789" s="203"/>
    </row>
    <row r="1790" spans="1:14">
      <c r="A1790" s="203"/>
      <c r="B1790" s="203"/>
      <c r="C1790" s="203"/>
      <c r="D1790" s="284"/>
      <c r="E1790" s="284"/>
      <c r="F1790" s="258"/>
      <c r="G1790" s="284"/>
      <c r="H1790" s="203"/>
      <c r="I1790" s="203"/>
      <c r="J1790" s="203"/>
      <c r="K1790" s="206"/>
      <c r="L1790" s="206"/>
      <c r="M1790" s="203"/>
      <c r="N1790" s="203"/>
    </row>
    <row r="1791" spans="1:14">
      <c r="B1791" s="963" t="str">
        <f>開票立会人入力シート!C39</f>
        <v>大鰐町</v>
      </c>
      <c r="C1791" s="963"/>
      <c r="D1791" s="120" t="s">
        <v>441</v>
      </c>
      <c r="E1791" s="103"/>
      <c r="F1791" s="104"/>
      <c r="G1791" s="103"/>
      <c r="H1791" s="110" t="s">
        <v>387</v>
      </c>
      <c r="J1791" s="111"/>
      <c r="L1791" s="111"/>
    </row>
    <row r="1792" spans="1:14">
      <c r="A1792" s="107"/>
    </row>
    <row r="1793" spans="1:14">
      <c r="M1793" s="108"/>
    </row>
    <row r="1797" spans="1:14">
      <c r="A1797" s="272" t="s">
        <v>1428</v>
      </c>
      <c r="B1797" s="124"/>
      <c r="C1797" s="124"/>
      <c r="D1797" s="124"/>
      <c r="E1797" s="124"/>
      <c r="F1797" s="124"/>
      <c r="G1797" s="124"/>
      <c r="H1797" s="124"/>
      <c r="I1797" s="124"/>
      <c r="J1797" s="124"/>
      <c r="K1797" s="124"/>
      <c r="L1797" s="124"/>
      <c r="M1797" s="124"/>
      <c r="N1797" s="124"/>
    </row>
    <row r="1798" spans="1:14">
      <c r="A1798" s="272" t="s">
        <v>1429</v>
      </c>
      <c r="B1798" s="124"/>
      <c r="C1798" s="124"/>
      <c r="D1798" s="124"/>
      <c r="E1798" s="124"/>
      <c r="F1798" s="124"/>
      <c r="G1798" s="124"/>
      <c r="H1798" s="124"/>
      <c r="I1798" s="124"/>
      <c r="J1798" s="124"/>
      <c r="K1798" s="124"/>
      <c r="L1798" s="124"/>
      <c r="M1798" s="124"/>
      <c r="N1798" s="124"/>
    </row>
    <row r="1799" spans="1:14">
      <c r="A1799" s="272" t="s">
        <v>1430</v>
      </c>
      <c r="B1799" s="124"/>
      <c r="C1799" s="124"/>
      <c r="D1799" s="124"/>
      <c r="E1799" s="124"/>
      <c r="F1799" s="124"/>
      <c r="G1799" s="124"/>
      <c r="H1799" s="124"/>
      <c r="I1799" s="124"/>
      <c r="J1799" s="124"/>
      <c r="K1799" s="124"/>
      <c r="L1799" s="124"/>
      <c r="M1799" s="124"/>
      <c r="N1799" s="124"/>
    </row>
    <row r="1800" spans="1:14">
      <c r="A1800" s="272" t="s">
        <v>1431</v>
      </c>
      <c r="B1800" s="124"/>
      <c r="C1800" s="124"/>
      <c r="D1800" s="124"/>
      <c r="E1800" s="124"/>
      <c r="F1800" s="124"/>
      <c r="G1800" s="124"/>
      <c r="H1800" s="124"/>
      <c r="I1800" s="124"/>
      <c r="J1800" s="124"/>
      <c r="K1800" s="124"/>
      <c r="L1800" s="124"/>
      <c r="M1800" s="124"/>
      <c r="N1800" s="124"/>
    </row>
    <row r="1802" spans="1:14">
      <c r="N1802" s="204" t="s">
        <v>642</v>
      </c>
    </row>
    <row r="1806" spans="1:14" ht="28">
      <c r="A1806" s="955" t="s">
        <v>433</v>
      </c>
      <c r="B1806" s="955"/>
      <c r="C1806" s="955"/>
      <c r="D1806" s="955"/>
      <c r="E1806" s="955"/>
      <c r="F1806" s="955"/>
      <c r="G1806" s="955"/>
      <c r="H1806" s="955"/>
      <c r="I1806" s="955"/>
      <c r="J1806" s="955"/>
      <c r="K1806" s="955"/>
      <c r="L1806" s="955"/>
      <c r="M1806" s="955"/>
      <c r="N1806" s="955"/>
    </row>
    <row r="1808" spans="1:14" ht="18" customHeight="1"/>
    <row r="1809" spans="1:14" ht="18" customHeight="1"/>
    <row r="1810" spans="1:14" ht="18" customHeight="1">
      <c r="G1810" s="94" t="s">
        <v>423</v>
      </c>
    </row>
    <row r="1811" spans="1:14" ht="18" customHeight="1"/>
    <row r="1812" spans="1:14" ht="18" customHeight="1">
      <c r="G1812" s="94" t="s">
        <v>405</v>
      </c>
      <c r="H1812" s="112"/>
      <c r="I1812" s="962">
        <f>開票立会人入力シート!K40</f>
        <v>0</v>
      </c>
      <c r="J1812" s="962"/>
      <c r="K1812" s="962"/>
      <c r="L1812" s="962"/>
      <c r="M1812" s="962"/>
      <c r="N1812" s="962"/>
    </row>
    <row r="1813" spans="1:14" ht="19">
      <c r="H1813" s="112"/>
      <c r="I1813" s="112"/>
      <c r="J1813" s="112"/>
      <c r="K1813" s="112"/>
    </row>
    <row r="1814" spans="1:14" ht="19">
      <c r="G1814" s="94" t="s">
        <v>175</v>
      </c>
      <c r="H1814" s="112"/>
      <c r="I1814" s="111">
        <f>開票立会人入力シート!H40</f>
        <v>0</v>
      </c>
      <c r="J1814" s="112"/>
      <c r="K1814" s="111">
        <f>開票立会人入力シート!J40</f>
        <v>0</v>
      </c>
    </row>
    <row r="1815" spans="1:14" ht="19">
      <c r="H1815" s="112"/>
      <c r="I1815" s="111"/>
      <c r="J1815" s="112"/>
      <c r="K1815" s="112"/>
    </row>
    <row r="1816" spans="1:14">
      <c r="G1816" s="94" t="s">
        <v>406</v>
      </c>
      <c r="I1816" s="111">
        <f>開票立会人入力シート!G40</f>
        <v>0</v>
      </c>
      <c r="J1816" s="111"/>
      <c r="K1816" s="111">
        <f>開票立会人入力シート!I40</f>
        <v>0</v>
      </c>
    </row>
    <row r="1817" spans="1:14">
      <c r="I1817" s="111"/>
      <c r="J1817" s="111"/>
      <c r="K1817" s="111"/>
    </row>
    <row r="1818" spans="1:14">
      <c r="H1818" s="113" t="s">
        <v>30</v>
      </c>
      <c r="I1818" s="964" t="str">
        <f>開票立会人入力シート!R40</f>
        <v>平成02年09月08日</v>
      </c>
      <c r="J1818" s="965"/>
      <c r="K1818" s="965"/>
      <c r="L1818" s="113" t="s">
        <v>426</v>
      </c>
      <c r="M1818" s="114"/>
    </row>
    <row r="1820" spans="1:14">
      <c r="A1820" s="203"/>
      <c r="B1820" s="203"/>
      <c r="C1820" s="203"/>
      <c r="D1820" s="203"/>
      <c r="E1820" s="203"/>
      <c r="F1820" s="203"/>
      <c r="G1820" s="195"/>
      <c r="H1820" s="203"/>
      <c r="I1820" s="203"/>
      <c r="J1820" s="203"/>
      <c r="K1820" s="203"/>
      <c r="L1820" s="203"/>
      <c r="M1820" s="203"/>
      <c r="N1820" s="203"/>
    </row>
    <row r="1822" spans="1:14" ht="21" customHeight="1">
      <c r="A1822" s="94" t="s">
        <v>424</v>
      </c>
      <c r="C1822" s="111" t="str">
        <f>入力シート!C1</f>
        <v>令和8年2月8日執行衆議院小選挙区選出議員選挙</v>
      </c>
    </row>
    <row r="1823" spans="1:14">
      <c r="C1823" s="202" t="str">
        <f>開票立会人入力シート!B30</f>
        <v>青森県第３区</v>
      </c>
      <c r="D1823" s="215"/>
    </row>
    <row r="1824" spans="1:14">
      <c r="C1824" s="111"/>
    </row>
    <row r="1825" spans="1:14">
      <c r="A1825" s="203"/>
      <c r="B1825" s="203"/>
      <c r="C1825" s="203"/>
      <c r="D1825" s="203"/>
      <c r="E1825" s="203"/>
      <c r="F1825" s="203"/>
      <c r="G1825" s="195"/>
      <c r="H1825" s="203"/>
      <c r="I1825" s="203"/>
      <c r="J1825" s="195"/>
      <c r="K1825" s="203"/>
      <c r="L1825" s="203"/>
      <c r="M1825" s="203"/>
      <c r="N1825" s="203"/>
    </row>
    <row r="1826" spans="1:14">
      <c r="A1826" s="94" t="s">
        <v>434</v>
      </c>
      <c r="F1826" s="111" t="str">
        <f>開票立会人入力シート!D40</f>
        <v>田舎館村</v>
      </c>
      <c r="G1826" s="195"/>
      <c r="H1826" s="94" t="s">
        <v>435</v>
      </c>
      <c r="J1826" s="195"/>
      <c r="K1826" s="203"/>
      <c r="L1826" s="203"/>
      <c r="M1826" s="203"/>
      <c r="N1826" s="203"/>
    </row>
    <row r="1827" spans="1:14">
      <c r="A1827" s="203"/>
      <c r="B1827" s="203"/>
      <c r="C1827" s="203"/>
      <c r="D1827" s="203"/>
      <c r="E1827" s="203"/>
      <c r="F1827" s="203"/>
      <c r="G1827" s="195"/>
      <c r="H1827" s="203"/>
      <c r="I1827" s="203"/>
      <c r="J1827" s="195"/>
      <c r="K1827" s="203"/>
      <c r="L1827" s="203"/>
      <c r="M1827" s="203"/>
      <c r="N1827" s="203"/>
    </row>
    <row r="1829" spans="1:14">
      <c r="A1829" s="94" t="s">
        <v>428</v>
      </c>
    </row>
    <row r="1832" spans="1:14">
      <c r="A1832" s="960">
        <f>開票立会人入力シート!$E$40</f>
        <v>46050</v>
      </c>
      <c r="B1832" s="960"/>
      <c r="C1832" s="960"/>
      <c r="D1832" s="960"/>
      <c r="E1832"/>
    </row>
    <row r="1835" spans="1:14" s="203" customFormat="1">
      <c r="A1835" s="94"/>
      <c r="B1835" s="94"/>
      <c r="C1835" s="207" t="s">
        <v>571</v>
      </c>
      <c r="D1835" s="94"/>
      <c r="E1835" s="94"/>
      <c r="F1835" s="94"/>
      <c r="G1835" s="94"/>
      <c r="H1835" s="94"/>
      <c r="I1835" s="961">
        <f>入力シート!C9</f>
        <v>0</v>
      </c>
      <c r="J1835" s="961"/>
      <c r="K1835" s="961"/>
      <c r="L1835" s="961"/>
      <c r="M1835" s="961"/>
      <c r="N1835" s="94"/>
    </row>
    <row r="1836" spans="1:14" s="203" customFormat="1">
      <c r="A1836" s="94"/>
      <c r="B1836" s="94"/>
      <c r="D1836" s="94"/>
      <c r="E1836" s="94"/>
      <c r="F1836" s="94"/>
      <c r="G1836" s="94"/>
      <c r="H1836" s="94"/>
      <c r="I1836" s="111"/>
      <c r="J1836" s="94"/>
      <c r="K1836" s="94"/>
      <c r="L1836" s="94"/>
      <c r="M1836" s="94"/>
      <c r="N1836" s="94"/>
    </row>
    <row r="1837" spans="1:14">
      <c r="C1837" s="203"/>
    </row>
    <row r="1838" spans="1:14">
      <c r="C1838" s="207" t="s">
        <v>640</v>
      </c>
      <c r="F1838" s="104"/>
      <c r="G1838" s="103"/>
      <c r="H1838" s="789">
        <f>入力シート!C15</f>
        <v>0</v>
      </c>
      <c r="I1838" s="789"/>
      <c r="J1838" s="789"/>
      <c r="K1838" s="789"/>
      <c r="L1838" s="789"/>
    </row>
    <row r="1839" spans="1:14">
      <c r="A1839" s="203"/>
      <c r="B1839" s="203"/>
      <c r="C1839" s="203"/>
      <c r="D1839" s="284"/>
      <c r="E1839" s="284"/>
      <c r="F1839" s="258"/>
      <c r="G1839" s="284"/>
      <c r="H1839" s="203"/>
      <c r="I1839" s="203"/>
      <c r="J1839" s="203"/>
      <c r="K1839" s="206"/>
      <c r="L1839" s="206"/>
      <c r="M1839" s="203"/>
      <c r="N1839" s="203"/>
    </row>
    <row r="1840" spans="1:14">
      <c r="A1840" s="203"/>
      <c r="B1840" s="203"/>
      <c r="C1840" s="203"/>
      <c r="D1840" s="284"/>
      <c r="E1840" s="284"/>
      <c r="F1840" s="258"/>
      <c r="G1840" s="284"/>
      <c r="H1840" s="203"/>
      <c r="I1840" s="203"/>
      <c r="J1840" s="203"/>
      <c r="K1840" s="206"/>
      <c r="L1840" s="206"/>
      <c r="M1840" s="203"/>
      <c r="N1840" s="203"/>
    </row>
    <row r="1841" spans="1:14">
      <c r="B1841" s="963" t="str">
        <f>開票立会人入力シート!C40</f>
        <v>田舎館村</v>
      </c>
      <c r="C1841" s="963"/>
      <c r="D1841" s="120" t="s">
        <v>441</v>
      </c>
      <c r="E1841" s="103"/>
      <c r="F1841" s="104"/>
      <c r="G1841" s="103"/>
      <c r="H1841" s="110" t="s">
        <v>387</v>
      </c>
      <c r="J1841" s="111"/>
      <c r="L1841" s="111"/>
    </row>
    <row r="1842" spans="1:14">
      <c r="A1842" s="107"/>
    </row>
    <row r="1843" spans="1:14">
      <c r="M1843" s="108"/>
    </row>
    <row r="1844" spans="1:14">
      <c r="M1844" s="108"/>
    </row>
    <row r="1845" spans="1:14">
      <c r="M1845" s="108"/>
    </row>
    <row r="1846" spans="1:14">
      <c r="M1846" s="108"/>
    </row>
    <row r="1847" spans="1:14">
      <c r="A1847" s="272" t="s">
        <v>1428</v>
      </c>
      <c r="B1847" s="124"/>
      <c r="C1847" s="124"/>
      <c r="D1847" s="124"/>
      <c r="E1847" s="124"/>
      <c r="F1847" s="124"/>
      <c r="G1847" s="124"/>
      <c r="H1847" s="124"/>
      <c r="I1847" s="124"/>
      <c r="J1847" s="124"/>
      <c r="K1847" s="124"/>
      <c r="L1847" s="124"/>
      <c r="M1847" s="124"/>
      <c r="N1847" s="124"/>
    </row>
    <row r="1848" spans="1:14">
      <c r="A1848" s="272" t="s">
        <v>1429</v>
      </c>
      <c r="B1848" s="124"/>
      <c r="C1848" s="124"/>
      <c r="D1848" s="124"/>
      <c r="E1848" s="124"/>
      <c r="F1848" s="124"/>
      <c r="G1848" s="124"/>
      <c r="H1848" s="124"/>
      <c r="I1848" s="124"/>
      <c r="J1848" s="124"/>
      <c r="K1848" s="124"/>
      <c r="L1848" s="124"/>
      <c r="M1848" s="124"/>
      <c r="N1848" s="124"/>
    </row>
    <row r="1849" spans="1:14">
      <c r="A1849" s="272" t="s">
        <v>1430</v>
      </c>
      <c r="B1849" s="124"/>
      <c r="C1849" s="124"/>
      <c r="D1849" s="124"/>
      <c r="E1849" s="124"/>
      <c r="F1849" s="124"/>
      <c r="G1849" s="124"/>
      <c r="H1849" s="124"/>
      <c r="I1849" s="124"/>
      <c r="J1849" s="124"/>
      <c r="K1849" s="124"/>
      <c r="L1849" s="124"/>
      <c r="M1849" s="124"/>
      <c r="N1849" s="124"/>
    </row>
    <row r="1850" spans="1:14">
      <c r="A1850" s="272" t="s">
        <v>1431</v>
      </c>
      <c r="B1850" s="124"/>
      <c r="C1850" s="124"/>
      <c r="D1850" s="124"/>
      <c r="E1850" s="124"/>
      <c r="F1850" s="124"/>
      <c r="G1850" s="124"/>
      <c r="H1850" s="124"/>
      <c r="I1850" s="124"/>
      <c r="J1850" s="124"/>
      <c r="K1850" s="124"/>
      <c r="L1850" s="124"/>
      <c r="M1850" s="124"/>
      <c r="N1850" s="124"/>
    </row>
    <row r="1852" spans="1:14">
      <c r="N1852" s="204" t="s">
        <v>642</v>
      </c>
    </row>
    <row r="1856" spans="1:14" ht="28">
      <c r="A1856" s="955" t="s">
        <v>433</v>
      </c>
      <c r="B1856" s="955"/>
      <c r="C1856" s="955"/>
      <c r="D1856" s="955"/>
      <c r="E1856" s="955"/>
      <c r="F1856" s="955"/>
      <c r="G1856" s="955"/>
      <c r="H1856" s="955"/>
      <c r="I1856" s="955"/>
      <c r="J1856" s="955"/>
      <c r="K1856" s="955"/>
      <c r="L1856" s="955"/>
      <c r="M1856" s="955"/>
      <c r="N1856" s="955"/>
    </row>
    <row r="1858" spans="1:14" ht="18" customHeight="1"/>
    <row r="1859" spans="1:14" ht="18" customHeight="1"/>
    <row r="1860" spans="1:14" ht="18" customHeight="1">
      <c r="G1860" s="94" t="s">
        <v>423</v>
      </c>
    </row>
    <row r="1861" spans="1:14" ht="18" customHeight="1"/>
    <row r="1862" spans="1:14" ht="18" customHeight="1">
      <c r="G1862" s="94" t="s">
        <v>405</v>
      </c>
      <c r="H1862" s="112"/>
      <c r="I1862" s="962">
        <f>開票立会人入力シート!K41</f>
        <v>0</v>
      </c>
      <c r="J1862" s="962"/>
      <c r="K1862" s="962"/>
      <c r="L1862" s="962"/>
      <c r="M1862" s="962"/>
      <c r="N1862" s="962"/>
    </row>
    <row r="1863" spans="1:14" ht="19">
      <c r="H1863" s="112"/>
      <c r="I1863" s="112"/>
      <c r="J1863" s="112"/>
      <c r="K1863" s="112"/>
    </row>
    <row r="1864" spans="1:14" ht="19">
      <c r="G1864" s="94" t="s">
        <v>175</v>
      </c>
      <c r="H1864" s="112"/>
      <c r="I1864" s="111">
        <f>開票立会人入力シート!H41</f>
        <v>0</v>
      </c>
      <c r="J1864" s="112"/>
      <c r="K1864" s="111">
        <f>開票立会人入力シート!J41</f>
        <v>0</v>
      </c>
    </row>
    <row r="1865" spans="1:14" ht="19">
      <c r="H1865" s="112"/>
      <c r="I1865" s="111"/>
      <c r="J1865" s="112"/>
      <c r="K1865" s="112"/>
    </row>
    <row r="1866" spans="1:14">
      <c r="G1866" s="94" t="s">
        <v>406</v>
      </c>
      <c r="I1866" s="111">
        <f>開票立会人入力シート!G41</f>
        <v>0</v>
      </c>
      <c r="J1866" s="111"/>
      <c r="K1866" s="111">
        <f>開票立会人入力シート!I41</f>
        <v>0</v>
      </c>
    </row>
    <row r="1867" spans="1:14">
      <c r="I1867" s="111"/>
      <c r="J1867" s="111"/>
      <c r="K1867" s="111"/>
    </row>
    <row r="1868" spans="1:14">
      <c r="H1868" s="113" t="s">
        <v>30</v>
      </c>
      <c r="I1868" s="964" t="str">
        <f>開票立会人入力シート!R41</f>
        <v>平成02年09月08日</v>
      </c>
      <c r="J1868" s="965"/>
      <c r="K1868" s="965"/>
      <c r="L1868" s="113" t="s">
        <v>426</v>
      </c>
      <c r="M1868" s="114"/>
    </row>
    <row r="1870" spans="1:14">
      <c r="A1870" s="203"/>
      <c r="B1870" s="203"/>
      <c r="C1870" s="203"/>
      <c r="D1870" s="203"/>
      <c r="E1870" s="203"/>
      <c r="F1870" s="203"/>
      <c r="G1870" s="195"/>
      <c r="H1870" s="203"/>
      <c r="I1870" s="203"/>
      <c r="J1870" s="203"/>
      <c r="K1870" s="203"/>
      <c r="L1870" s="203"/>
      <c r="M1870" s="203"/>
      <c r="N1870" s="203"/>
    </row>
    <row r="1872" spans="1:14" ht="21" customHeight="1">
      <c r="A1872" s="94" t="s">
        <v>424</v>
      </c>
      <c r="C1872" s="111" t="str">
        <f>入力シート!C1</f>
        <v>令和8年2月8日執行衆議院小選挙区選出議員選挙</v>
      </c>
    </row>
    <row r="1873" spans="1:14">
      <c r="C1873" s="202" t="str">
        <f>開票立会人入力シート!B30</f>
        <v>青森県第３区</v>
      </c>
      <c r="D1873" s="215"/>
    </row>
    <row r="1874" spans="1:14">
      <c r="C1874" s="111"/>
    </row>
    <row r="1875" spans="1:14">
      <c r="A1875" s="203"/>
      <c r="B1875" s="203"/>
      <c r="C1875" s="203"/>
      <c r="D1875" s="203"/>
      <c r="E1875" s="203"/>
      <c r="F1875" s="203"/>
      <c r="G1875" s="195"/>
      <c r="H1875" s="203"/>
      <c r="I1875" s="203"/>
      <c r="J1875" s="195"/>
      <c r="K1875" s="203"/>
      <c r="L1875" s="203"/>
      <c r="M1875" s="203"/>
      <c r="N1875" s="203"/>
    </row>
    <row r="1876" spans="1:14" ht="19">
      <c r="A1876" s="94" t="s">
        <v>434</v>
      </c>
      <c r="F1876" s="111" t="str">
        <f>開票立会人入力シート!D41</f>
        <v>板柳町</v>
      </c>
      <c r="G1876" s="112"/>
      <c r="H1876" s="94" t="s">
        <v>435</v>
      </c>
      <c r="J1876" s="112"/>
    </row>
    <row r="1877" spans="1:14">
      <c r="A1877" s="203"/>
      <c r="B1877" s="203"/>
      <c r="C1877" s="203"/>
      <c r="D1877" s="203"/>
      <c r="E1877" s="203"/>
      <c r="F1877" s="203"/>
      <c r="G1877" s="195"/>
      <c r="H1877" s="203"/>
      <c r="I1877" s="203"/>
      <c r="J1877" s="195"/>
      <c r="K1877" s="203"/>
      <c r="L1877" s="203"/>
      <c r="M1877" s="203"/>
      <c r="N1877" s="203"/>
    </row>
    <row r="1879" spans="1:14">
      <c r="A1879" s="94" t="s">
        <v>428</v>
      </c>
    </row>
    <row r="1882" spans="1:14">
      <c r="A1882" s="960">
        <f>開票立会人入力シート!$E$41</f>
        <v>46050</v>
      </c>
      <c r="B1882" s="960"/>
      <c r="C1882" s="960"/>
      <c r="D1882" s="960"/>
      <c r="E1882"/>
    </row>
    <row r="1885" spans="1:14">
      <c r="C1885" s="207" t="s">
        <v>571</v>
      </c>
      <c r="I1885" s="961">
        <f>入力シート!C9</f>
        <v>0</v>
      </c>
      <c r="J1885" s="961"/>
      <c r="K1885" s="961"/>
      <c r="L1885" s="961"/>
      <c r="M1885" s="961"/>
    </row>
    <row r="1886" spans="1:14">
      <c r="C1886" s="203"/>
      <c r="I1886" s="111"/>
    </row>
    <row r="1887" spans="1:14">
      <c r="C1887" s="203"/>
    </row>
    <row r="1888" spans="1:14">
      <c r="C1888" s="207" t="s">
        <v>640</v>
      </c>
      <c r="F1888" s="104"/>
      <c r="G1888" s="103"/>
      <c r="H1888" s="789">
        <f>入力シート!C15</f>
        <v>0</v>
      </c>
      <c r="I1888" s="789"/>
      <c r="J1888" s="789"/>
      <c r="K1888" s="789"/>
      <c r="L1888" s="789"/>
    </row>
    <row r="1889" spans="1:14">
      <c r="A1889" s="203"/>
      <c r="B1889" s="203"/>
      <c r="C1889" s="203"/>
      <c r="D1889" s="284"/>
      <c r="E1889" s="284"/>
      <c r="F1889" s="258"/>
      <c r="G1889" s="284"/>
      <c r="H1889" s="203"/>
      <c r="I1889" s="203"/>
      <c r="J1889" s="203"/>
      <c r="K1889" s="206"/>
      <c r="L1889" s="206"/>
      <c r="M1889" s="203"/>
      <c r="N1889" s="203"/>
    </row>
    <row r="1890" spans="1:14">
      <c r="A1890" s="203"/>
      <c r="B1890" s="203"/>
      <c r="C1890" s="203"/>
      <c r="D1890" s="284"/>
      <c r="E1890" s="284"/>
      <c r="F1890" s="258"/>
      <c r="G1890" s="284"/>
      <c r="H1890" s="203"/>
      <c r="I1890" s="203"/>
      <c r="J1890" s="203"/>
      <c r="K1890" s="206"/>
      <c r="L1890" s="206"/>
      <c r="M1890" s="203"/>
      <c r="N1890" s="203"/>
    </row>
    <row r="1891" spans="1:14">
      <c r="B1891" s="963" t="str">
        <f>開票立会人入力シート!C41</f>
        <v>板柳町</v>
      </c>
      <c r="C1891" s="963"/>
      <c r="D1891" s="120" t="s">
        <v>441</v>
      </c>
      <c r="E1891" s="103"/>
      <c r="F1891" s="104"/>
      <c r="G1891" s="103"/>
      <c r="H1891" s="110" t="s">
        <v>387</v>
      </c>
      <c r="J1891" s="111"/>
      <c r="L1891" s="111"/>
    </row>
    <row r="1892" spans="1:14">
      <c r="A1892" s="107"/>
    </row>
    <row r="1893" spans="1:14">
      <c r="M1893" s="108"/>
    </row>
    <row r="1894" spans="1:14">
      <c r="M1894" s="108"/>
    </row>
    <row r="1895" spans="1:14">
      <c r="M1895" s="108"/>
    </row>
    <row r="1896" spans="1:14">
      <c r="M1896" s="108"/>
    </row>
    <row r="1897" spans="1:14">
      <c r="A1897" s="272" t="s">
        <v>1428</v>
      </c>
      <c r="B1897" s="124"/>
      <c r="C1897" s="124"/>
      <c r="D1897" s="124"/>
      <c r="E1897" s="124"/>
      <c r="F1897" s="124"/>
      <c r="G1897" s="124"/>
      <c r="H1897" s="124"/>
      <c r="I1897" s="124"/>
      <c r="J1897" s="124"/>
      <c r="K1897" s="124"/>
      <c r="L1897" s="124"/>
      <c r="M1897" s="124"/>
      <c r="N1897" s="124"/>
    </row>
    <row r="1898" spans="1:14">
      <c r="A1898" s="272" t="s">
        <v>1429</v>
      </c>
      <c r="B1898" s="124"/>
      <c r="C1898" s="124"/>
      <c r="D1898" s="124"/>
      <c r="E1898" s="124"/>
      <c r="F1898" s="124"/>
      <c r="G1898" s="124"/>
      <c r="H1898" s="124"/>
      <c r="I1898" s="124"/>
      <c r="J1898" s="124"/>
      <c r="K1898" s="124"/>
      <c r="L1898" s="124"/>
      <c r="M1898" s="124"/>
      <c r="N1898" s="124"/>
    </row>
    <row r="1899" spans="1:14">
      <c r="A1899" s="272" t="s">
        <v>1430</v>
      </c>
      <c r="B1899" s="124"/>
      <c r="C1899" s="124"/>
      <c r="D1899" s="124"/>
      <c r="E1899" s="124"/>
      <c r="F1899" s="124"/>
      <c r="G1899" s="124"/>
      <c r="H1899" s="124"/>
      <c r="I1899" s="124"/>
      <c r="J1899" s="124"/>
      <c r="K1899" s="124"/>
      <c r="L1899" s="124"/>
      <c r="M1899" s="124"/>
      <c r="N1899" s="124"/>
    </row>
    <row r="1900" spans="1:14">
      <c r="A1900" s="272" t="s">
        <v>1431</v>
      </c>
      <c r="B1900" s="124"/>
      <c r="C1900" s="124"/>
      <c r="D1900" s="124"/>
      <c r="E1900" s="124"/>
      <c r="F1900" s="124"/>
      <c r="G1900" s="124"/>
      <c r="H1900" s="124"/>
      <c r="I1900" s="124"/>
      <c r="J1900" s="124"/>
      <c r="K1900" s="124"/>
      <c r="L1900" s="124"/>
      <c r="M1900" s="124"/>
      <c r="N1900" s="124"/>
    </row>
    <row r="1902" spans="1:14">
      <c r="N1902" s="204" t="s">
        <v>642</v>
      </c>
    </row>
    <row r="1906" spans="1:14" ht="28">
      <c r="A1906" s="955" t="s">
        <v>433</v>
      </c>
      <c r="B1906" s="955"/>
      <c r="C1906" s="955"/>
      <c r="D1906" s="955"/>
      <c r="E1906" s="955"/>
      <c r="F1906" s="955"/>
      <c r="G1906" s="955"/>
      <c r="H1906" s="955"/>
      <c r="I1906" s="955"/>
      <c r="J1906" s="955"/>
      <c r="K1906" s="955"/>
      <c r="L1906" s="955"/>
      <c r="M1906" s="955"/>
      <c r="N1906" s="955"/>
    </row>
    <row r="1908" spans="1:14" ht="18" customHeight="1"/>
    <row r="1909" spans="1:14" ht="18" customHeight="1"/>
    <row r="1910" spans="1:14" ht="18" customHeight="1">
      <c r="G1910" s="94" t="s">
        <v>423</v>
      </c>
    </row>
    <row r="1911" spans="1:14" ht="18" customHeight="1"/>
    <row r="1912" spans="1:14" ht="18" customHeight="1">
      <c r="G1912" s="94" t="s">
        <v>405</v>
      </c>
      <c r="H1912" s="112"/>
      <c r="I1912" s="962">
        <f>開票立会人入力シート!K42</f>
        <v>0</v>
      </c>
      <c r="J1912" s="962"/>
      <c r="K1912" s="962"/>
      <c r="L1912" s="962"/>
      <c r="M1912" s="962"/>
      <c r="N1912" s="962"/>
    </row>
    <row r="1913" spans="1:14" ht="19">
      <c r="H1913" s="112"/>
      <c r="I1913" s="112"/>
      <c r="J1913" s="112"/>
      <c r="K1913" s="112"/>
    </row>
    <row r="1914" spans="1:14" ht="19">
      <c r="G1914" s="94" t="s">
        <v>175</v>
      </c>
      <c r="H1914" s="112"/>
      <c r="I1914" s="111">
        <f>開票立会人入力シート!H42</f>
        <v>0</v>
      </c>
      <c r="J1914" s="112"/>
      <c r="K1914" s="111">
        <f>開票立会人入力シート!J42</f>
        <v>0</v>
      </c>
    </row>
    <row r="1915" spans="1:14" ht="19">
      <c r="H1915" s="112"/>
      <c r="I1915" s="111"/>
      <c r="J1915" s="112"/>
      <c r="K1915" s="112"/>
    </row>
    <row r="1916" spans="1:14">
      <c r="G1916" s="94" t="s">
        <v>406</v>
      </c>
      <c r="I1916" s="111">
        <f>開票立会人入力シート!G42</f>
        <v>0</v>
      </c>
      <c r="J1916" s="111"/>
      <c r="K1916" s="111">
        <f>開票立会人入力シート!I42</f>
        <v>0</v>
      </c>
    </row>
    <row r="1917" spans="1:14">
      <c r="I1917" s="111"/>
      <c r="J1917" s="111"/>
      <c r="K1917" s="111"/>
    </row>
    <row r="1918" spans="1:14">
      <c r="H1918" s="113" t="s">
        <v>30</v>
      </c>
      <c r="I1918" s="964" t="str">
        <f>開票立会人入力シート!R42</f>
        <v>平成02年09月08日</v>
      </c>
      <c r="J1918" s="965"/>
      <c r="K1918" s="965"/>
      <c r="L1918" s="113" t="s">
        <v>426</v>
      </c>
      <c r="M1918" s="114"/>
    </row>
    <row r="1920" spans="1:14">
      <c r="A1920" s="203"/>
      <c r="B1920" s="203"/>
      <c r="C1920" s="203"/>
      <c r="D1920" s="203"/>
      <c r="E1920" s="203"/>
      <c r="F1920" s="203"/>
      <c r="G1920" s="195"/>
      <c r="H1920" s="203"/>
      <c r="I1920" s="203"/>
      <c r="J1920" s="203"/>
      <c r="K1920" s="203"/>
      <c r="L1920" s="203"/>
      <c r="M1920" s="203"/>
      <c r="N1920" s="203"/>
    </row>
    <row r="1922" spans="1:14" ht="21" customHeight="1">
      <c r="A1922" s="94" t="s">
        <v>424</v>
      </c>
      <c r="C1922" s="111" t="str">
        <f>入力シート!C1</f>
        <v>令和8年2月8日執行衆議院小選挙区選出議員選挙</v>
      </c>
    </row>
    <row r="1923" spans="1:14">
      <c r="C1923" s="202" t="str">
        <f>開票立会人入力シート!B30</f>
        <v>青森県第３区</v>
      </c>
      <c r="D1923" s="215"/>
    </row>
    <row r="1924" spans="1:14">
      <c r="C1924" s="111"/>
    </row>
    <row r="1925" spans="1:14">
      <c r="A1925" s="203"/>
      <c r="B1925" s="203"/>
      <c r="C1925" s="203"/>
      <c r="D1925" s="203"/>
      <c r="E1925" s="203"/>
      <c r="F1925" s="203"/>
      <c r="G1925" s="195"/>
      <c r="H1925" s="203"/>
      <c r="I1925" s="203"/>
      <c r="J1925" s="195"/>
      <c r="K1925" s="203"/>
      <c r="L1925" s="203"/>
      <c r="M1925" s="203"/>
      <c r="N1925" s="203"/>
    </row>
    <row r="1926" spans="1:14" ht="19">
      <c r="A1926" s="94" t="s">
        <v>434</v>
      </c>
      <c r="F1926" s="111" t="str">
        <f>開票立会人入力シート!D42</f>
        <v>鶴田町</v>
      </c>
      <c r="G1926" s="112"/>
      <c r="H1926" s="94" t="s">
        <v>435</v>
      </c>
      <c r="J1926" s="112"/>
    </row>
    <row r="1927" spans="1:14">
      <c r="A1927" s="203"/>
      <c r="B1927" s="203"/>
      <c r="C1927" s="203"/>
      <c r="D1927" s="203"/>
      <c r="E1927" s="203"/>
      <c r="F1927" s="203"/>
      <c r="G1927" s="195"/>
      <c r="H1927" s="203"/>
      <c r="I1927" s="203"/>
      <c r="J1927" s="195"/>
      <c r="K1927" s="203"/>
      <c r="L1927" s="203"/>
      <c r="M1927" s="203"/>
      <c r="N1927" s="203"/>
    </row>
    <row r="1929" spans="1:14">
      <c r="A1929" s="94" t="s">
        <v>428</v>
      </c>
    </row>
    <row r="1932" spans="1:14">
      <c r="A1932" s="960">
        <f>開票立会人入力シート!$E$42</f>
        <v>46050</v>
      </c>
      <c r="B1932" s="960"/>
      <c r="C1932" s="960"/>
      <c r="D1932" s="960"/>
      <c r="E1932"/>
    </row>
    <row r="1935" spans="1:14">
      <c r="C1935" s="207" t="s">
        <v>571</v>
      </c>
      <c r="I1935" s="961">
        <f>入力シート!C9</f>
        <v>0</v>
      </c>
      <c r="J1935" s="961"/>
      <c r="K1935" s="961"/>
      <c r="L1935" s="961"/>
      <c r="M1935" s="961"/>
    </row>
    <row r="1936" spans="1:14">
      <c r="C1936" s="203"/>
      <c r="I1936" s="111"/>
    </row>
    <row r="1937" spans="1:14">
      <c r="C1937" s="203"/>
    </row>
    <row r="1938" spans="1:14">
      <c r="C1938" s="207" t="s">
        <v>640</v>
      </c>
      <c r="F1938" s="104"/>
      <c r="G1938" s="103"/>
      <c r="H1938" s="789">
        <f>入力シート!C15</f>
        <v>0</v>
      </c>
      <c r="I1938" s="789"/>
      <c r="J1938" s="789"/>
      <c r="K1938" s="789"/>
      <c r="L1938" s="789"/>
    </row>
    <row r="1939" spans="1:14">
      <c r="A1939" s="203"/>
      <c r="B1939" s="203"/>
      <c r="C1939" s="203"/>
      <c r="D1939" s="284"/>
      <c r="E1939" s="284"/>
      <c r="F1939" s="258"/>
      <c r="G1939" s="284"/>
      <c r="H1939" s="203"/>
      <c r="I1939" s="203"/>
      <c r="J1939" s="203"/>
      <c r="K1939" s="206"/>
      <c r="L1939" s="206"/>
      <c r="M1939" s="203"/>
      <c r="N1939" s="203"/>
    </row>
    <row r="1940" spans="1:14">
      <c r="A1940" s="203"/>
      <c r="B1940" s="203"/>
      <c r="C1940" s="203"/>
      <c r="D1940" s="284"/>
      <c r="E1940" s="284"/>
      <c r="F1940" s="258"/>
      <c r="G1940" s="284"/>
      <c r="H1940" s="203"/>
      <c r="I1940" s="203"/>
      <c r="J1940" s="203"/>
      <c r="K1940" s="206"/>
      <c r="L1940" s="206"/>
      <c r="M1940" s="203"/>
      <c r="N1940" s="203"/>
    </row>
    <row r="1941" spans="1:14">
      <c r="B1941" s="963" t="str">
        <f>開票立会人入力シート!C42</f>
        <v>鶴田町</v>
      </c>
      <c r="C1941" s="963"/>
      <c r="D1941" s="120" t="s">
        <v>441</v>
      </c>
      <c r="E1941" s="103"/>
      <c r="F1941" s="104"/>
      <c r="G1941" s="103"/>
      <c r="H1941" s="110" t="s">
        <v>387</v>
      </c>
      <c r="J1941" s="111"/>
      <c r="L1941" s="111"/>
    </row>
    <row r="1942" spans="1:14">
      <c r="A1942" s="107"/>
    </row>
    <row r="1943" spans="1:14">
      <c r="M1943" s="108"/>
    </row>
    <row r="1944" spans="1:14">
      <c r="M1944" s="108"/>
    </row>
    <row r="1945" spans="1:14">
      <c r="M1945" s="108"/>
    </row>
    <row r="1946" spans="1:14">
      <c r="M1946" s="108"/>
    </row>
    <row r="1947" spans="1:14">
      <c r="A1947" s="272" t="s">
        <v>1428</v>
      </c>
      <c r="B1947" s="124"/>
      <c r="C1947" s="124"/>
      <c r="D1947" s="124"/>
      <c r="E1947" s="124"/>
      <c r="F1947" s="124"/>
      <c r="G1947" s="124"/>
      <c r="H1947" s="124"/>
      <c r="I1947" s="124"/>
      <c r="J1947" s="124"/>
      <c r="K1947" s="124"/>
      <c r="L1947" s="124"/>
      <c r="M1947" s="124"/>
      <c r="N1947" s="124"/>
    </row>
    <row r="1948" spans="1:14">
      <c r="A1948" s="272" t="s">
        <v>1429</v>
      </c>
      <c r="B1948" s="124"/>
      <c r="C1948" s="124"/>
      <c r="D1948" s="124"/>
      <c r="E1948" s="124"/>
      <c r="F1948" s="124"/>
      <c r="G1948" s="124"/>
      <c r="H1948" s="124"/>
      <c r="I1948" s="124"/>
      <c r="J1948" s="124"/>
      <c r="K1948" s="124"/>
      <c r="L1948" s="124"/>
      <c r="M1948" s="124"/>
      <c r="N1948" s="124"/>
    </row>
    <row r="1949" spans="1:14">
      <c r="A1949" s="272" t="s">
        <v>1430</v>
      </c>
      <c r="B1949" s="124"/>
      <c r="C1949" s="124"/>
      <c r="D1949" s="124"/>
      <c r="E1949" s="124"/>
      <c r="F1949" s="124"/>
      <c r="G1949" s="124"/>
      <c r="H1949" s="124"/>
      <c r="I1949" s="124"/>
      <c r="J1949" s="124"/>
      <c r="K1949" s="124"/>
      <c r="L1949" s="124"/>
      <c r="M1949" s="124"/>
      <c r="N1949" s="124"/>
    </row>
    <row r="1950" spans="1:14">
      <c r="A1950" s="272" t="s">
        <v>1431</v>
      </c>
      <c r="B1950" s="124"/>
      <c r="C1950" s="124"/>
      <c r="D1950" s="124"/>
      <c r="E1950" s="124"/>
      <c r="F1950" s="124"/>
      <c r="G1950" s="124"/>
      <c r="H1950" s="124"/>
      <c r="I1950" s="124"/>
      <c r="J1950" s="124"/>
      <c r="K1950" s="124"/>
      <c r="L1950" s="124"/>
      <c r="M1950" s="124"/>
      <c r="N1950" s="124"/>
    </row>
    <row r="1952" spans="1:14">
      <c r="N1952" s="204" t="s">
        <v>642</v>
      </c>
    </row>
    <row r="1956" spans="1:14" ht="28">
      <c r="A1956" s="955" t="s">
        <v>433</v>
      </c>
      <c r="B1956" s="955"/>
      <c r="C1956" s="955"/>
      <c r="D1956" s="955"/>
      <c r="E1956" s="955"/>
      <c r="F1956" s="955"/>
      <c r="G1956" s="955"/>
      <c r="H1956" s="955"/>
      <c r="I1956" s="955"/>
      <c r="J1956" s="955"/>
      <c r="K1956" s="955"/>
      <c r="L1956" s="955"/>
      <c r="M1956" s="955"/>
      <c r="N1956" s="955"/>
    </row>
    <row r="1958" spans="1:14" ht="18" customHeight="1"/>
    <row r="1959" spans="1:14" ht="18" customHeight="1"/>
    <row r="1960" spans="1:14" ht="18" customHeight="1">
      <c r="G1960" s="94" t="s">
        <v>423</v>
      </c>
    </row>
    <row r="1961" spans="1:14" ht="18" customHeight="1"/>
    <row r="1962" spans="1:14" ht="18" customHeight="1">
      <c r="G1962" s="94" t="s">
        <v>405</v>
      </c>
      <c r="H1962" s="112"/>
      <c r="I1962" s="962">
        <f>開票立会人入力シート!K43</f>
        <v>0</v>
      </c>
      <c r="J1962" s="962"/>
      <c r="K1962" s="962"/>
      <c r="L1962" s="962"/>
      <c r="M1962" s="962"/>
      <c r="N1962" s="962"/>
    </row>
    <row r="1963" spans="1:14" ht="19">
      <c r="H1963" s="112"/>
      <c r="I1963" s="112"/>
      <c r="J1963" s="112"/>
      <c r="K1963" s="112"/>
    </row>
    <row r="1964" spans="1:14" ht="19">
      <c r="G1964" s="94" t="s">
        <v>175</v>
      </c>
      <c r="H1964" s="112"/>
      <c r="I1964" s="111">
        <f>開票立会人入力シート!H43</f>
        <v>0</v>
      </c>
      <c r="J1964" s="112"/>
      <c r="K1964" s="111">
        <f>開票立会人入力シート!J43</f>
        <v>0</v>
      </c>
    </row>
    <row r="1965" spans="1:14" ht="19">
      <c r="H1965" s="112"/>
      <c r="I1965" s="111"/>
      <c r="J1965" s="112"/>
      <c r="K1965" s="112"/>
    </row>
    <row r="1966" spans="1:14">
      <c r="G1966" s="94" t="s">
        <v>406</v>
      </c>
      <c r="I1966" s="111">
        <f>開票立会人入力シート!G43</f>
        <v>0</v>
      </c>
      <c r="J1966" s="111"/>
      <c r="K1966" s="111">
        <f>開票立会人入力シート!I43</f>
        <v>0</v>
      </c>
    </row>
    <row r="1967" spans="1:14">
      <c r="I1967" s="111"/>
      <c r="J1967" s="111"/>
      <c r="K1967" s="111"/>
    </row>
    <row r="1968" spans="1:14">
      <c r="H1968" s="113" t="s">
        <v>30</v>
      </c>
      <c r="I1968" s="964" t="str">
        <f>開票立会人入力シート!R43</f>
        <v>平成02年09月08日</v>
      </c>
      <c r="J1968" s="965"/>
      <c r="K1968" s="965"/>
      <c r="L1968" s="113" t="s">
        <v>426</v>
      </c>
      <c r="M1968" s="114"/>
    </row>
    <row r="1970" spans="1:14">
      <c r="A1970" s="203"/>
      <c r="B1970" s="203"/>
      <c r="C1970" s="203"/>
      <c r="D1970" s="203"/>
      <c r="E1970" s="203"/>
      <c r="F1970" s="203"/>
      <c r="G1970" s="195"/>
      <c r="H1970" s="203"/>
      <c r="I1970" s="203"/>
      <c r="J1970" s="203"/>
      <c r="K1970" s="203"/>
      <c r="L1970" s="203"/>
      <c r="M1970" s="203"/>
      <c r="N1970" s="203"/>
    </row>
    <row r="1972" spans="1:14" ht="21" customHeight="1">
      <c r="A1972" s="94" t="s">
        <v>424</v>
      </c>
      <c r="C1972" s="111" t="str">
        <f>入力シート!C1</f>
        <v>令和8年2月8日執行衆議院小選挙区選出議員選挙</v>
      </c>
    </row>
    <row r="1973" spans="1:14">
      <c r="C1973" s="202" t="str">
        <f>開票立会人入力シート!B30</f>
        <v>青森県第３区</v>
      </c>
      <c r="D1973" s="215"/>
    </row>
    <row r="1974" spans="1:14">
      <c r="C1974" s="111"/>
    </row>
    <row r="1975" spans="1:14">
      <c r="A1975" s="203"/>
      <c r="B1975" s="203"/>
      <c r="C1975" s="203"/>
      <c r="D1975" s="203"/>
      <c r="E1975" s="203"/>
      <c r="F1975" s="203"/>
      <c r="G1975" s="195"/>
      <c r="H1975" s="203"/>
      <c r="I1975" s="203"/>
      <c r="J1975" s="195"/>
      <c r="K1975" s="203"/>
      <c r="L1975" s="203"/>
      <c r="M1975" s="203"/>
      <c r="N1975" s="203"/>
    </row>
    <row r="1976" spans="1:14" ht="19">
      <c r="A1976" s="94" t="s">
        <v>434</v>
      </c>
      <c r="F1976" s="111" t="str">
        <f>開票立会人入力シート!D43</f>
        <v>中泊町</v>
      </c>
      <c r="G1976" s="112"/>
      <c r="H1976" s="94" t="s">
        <v>435</v>
      </c>
      <c r="J1976" s="112"/>
    </row>
    <row r="1977" spans="1:14">
      <c r="A1977" s="203"/>
      <c r="B1977" s="203"/>
      <c r="C1977" s="203"/>
      <c r="D1977" s="203"/>
      <c r="E1977" s="203"/>
      <c r="F1977" s="203"/>
      <c r="G1977" s="195"/>
      <c r="H1977" s="203"/>
      <c r="I1977" s="203"/>
      <c r="J1977" s="195"/>
      <c r="K1977" s="203"/>
      <c r="L1977" s="203"/>
      <c r="M1977" s="203"/>
      <c r="N1977" s="203"/>
    </row>
    <row r="1979" spans="1:14">
      <c r="A1979" s="94" t="s">
        <v>428</v>
      </c>
    </row>
    <row r="1982" spans="1:14">
      <c r="A1982" s="960">
        <f>開票立会人入力シート!$E$43</f>
        <v>46050</v>
      </c>
      <c r="B1982" s="960"/>
      <c r="C1982" s="960"/>
      <c r="D1982" s="960"/>
      <c r="E1982"/>
    </row>
    <row r="1985" spans="1:14">
      <c r="C1985" s="207" t="s">
        <v>571</v>
      </c>
      <c r="I1985" s="961">
        <f>入力シート!C9</f>
        <v>0</v>
      </c>
      <c r="J1985" s="961"/>
      <c r="K1985" s="961"/>
      <c r="L1985" s="961"/>
      <c r="M1985" s="961"/>
    </row>
    <row r="1986" spans="1:14">
      <c r="C1986" s="203"/>
      <c r="I1986" s="111"/>
    </row>
    <row r="1987" spans="1:14">
      <c r="C1987" s="203"/>
    </row>
    <row r="1988" spans="1:14">
      <c r="C1988" s="207" t="s">
        <v>640</v>
      </c>
      <c r="F1988" s="104"/>
      <c r="G1988" s="103"/>
      <c r="H1988" s="789">
        <f>入力シート!C15</f>
        <v>0</v>
      </c>
      <c r="I1988" s="789"/>
      <c r="J1988" s="789"/>
      <c r="K1988" s="789"/>
      <c r="L1988" s="789"/>
    </row>
    <row r="1989" spans="1:14">
      <c r="A1989" s="203"/>
      <c r="B1989" s="203"/>
      <c r="C1989" s="203"/>
      <c r="D1989" s="284"/>
      <c r="E1989" s="284"/>
      <c r="F1989" s="258"/>
      <c r="G1989" s="284"/>
      <c r="H1989" s="203"/>
      <c r="I1989" s="203"/>
      <c r="J1989" s="203"/>
      <c r="K1989" s="206"/>
      <c r="L1989" s="206"/>
      <c r="M1989" s="203"/>
      <c r="N1989" s="203"/>
    </row>
    <row r="1990" spans="1:14">
      <c r="A1990" s="203"/>
      <c r="B1990" s="203"/>
      <c r="C1990" s="203"/>
      <c r="D1990" s="284"/>
      <c r="E1990" s="284"/>
      <c r="F1990" s="258"/>
      <c r="G1990" s="284"/>
      <c r="H1990" s="203"/>
      <c r="I1990" s="203"/>
      <c r="J1990" s="203"/>
      <c r="K1990" s="206"/>
      <c r="L1990" s="206"/>
      <c r="M1990" s="203"/>
      <c r="N1990" s="203"/>
    </row>
    <row r="1991" spans="1:14">
      <c r="B1991" s="963" t="str">
        <f>開票立会人入力シート!C43</f>
        <v>中泊町</v>
      </c>
      <c r="C1991" s="963"/>
      <c r="D1991" s="120" t="s">
        <v>441</v>
      </c>
      <c r="E1991" s="103"/>
      <c r="F1991" s="104"/>
      <c r="G1991" s="103"/>
      <c r="H1991" s="110" t="s">
        <v>387</v>
      </c>
      <c r="J1991" s="111"/>
      <c r="L1991" s="111"/>
    </row>
    <row r="1992" spans="1:14">
      <c r="A1992" s="107"/>
    </row>
    <row r="1993" spans="1:14">
      <c r="M1993" s="108"/>
    </row>
    <row r="1994" spans="1:14">
      <c r="M1994" s="108"/>
    </row>
    <row r="1995" spans="1:14">
      <c r="M1995" s="108"/>
    </row>
    <row r="1996" spans="1:14">
      <c r="M1996" s="108"/>
    </row>
    <row r="1997" spans="1:14">
      <c r="A1997" s="588" t="s">
        <v>1428</v>
      </c>
    </row>
    <row r="1998" spans="1:14">
      <c r="A1998" s="588" t="s">
        <v>1429</v>
      </c>
    </row>
    <row r="1999" spans="1:14">
      <c r="A1999" s="588" t="s">
        <v>1430</v>
      </c>
    </row>
    <row r="2000" spans="1:14">
      <c r="A2000" s="588" t="s">
        <v>1431</v>
      </c>
    </row>
    <row r="2002" spans="1:13">
      <c r="A2002" s="107"/>
    </row>
    <row r="2003" spans="1:13">
      <c r="M2003" s="108"/>
    </row>
  </sheetData>
  <mergeCells count="275">
    <mergeCell ref="H1888:L1888"/>
    <mergeCell ref="H837:L837"/>
    <mergeCell ref="I734:M734"/>
    <mergeCell ref="H737:L737"/>
    <mergeCell ref="I867:K867"/>
    <mergeCell ref="A955:N955"/>
    <mergeCell ref="I961:N961"/>
    <mergeCell ref="B790:C790"/>
    <mergeCell ref="H887:L887"/>
    <mergeCell ref="I984:M984"/>
    <mergeCell ref="H987:L987"/>
    <mergeCell ref="B990:C990"/>
    <mergeCell ref="B1090:C1090"/>
    <mergeCell ref="A1005:N1005"/>
    <mergeCell ref="I1011:N1011"/>
    <mergeCell ref="I1017:K1017"/>
    <mergeCell ref="I1385:M1385"/>
    <mergeCell ref="H1388:L1388"/>
    <mergeCell ref="I1568:K1568"/>
    <mergeCell ref="I1585:M1585"/>
    <mergeCell ref="I1818:K1818"/>
    <mergeCell ref="I1712:N1712"/>
    <mergeCell ref="I1635:M1635"/>
    <mergeCell ref="I1835:M1835"/>
    <mergeCell ref="I717:K717"/>
    <mergeCell ref="I967:K967"/>
    <mergeCell ref="I917:K917"/>
    <mergeCell ref="I934:M934"/>
    <mergeCell ref="B1691:C1691"/>
    <mergeCell ref="A1556:N1556"/>
    <mergeCell ref="I1885:M1885"/>
    <mergeCell ref="A1756:N1756"/>
    <mergeCell ref="I1762:N1762"/>
    <mergeCell ref="I1768:K1768"/>
    <mergeCell ref="B1741:C1741"/>
    <mergeCell ref="I1785:M1785"/>
    <mergeCell ref="H1788:L1788"/>
    <mergeCell ref="H1838:L1838"/>
    <mergeCell ref="I1812:N1812"/>
    <mergeCell ref="I1618:K1618"/>
    <mergeCell ref="A831:D831"/>
    <mergeCell ref="A881:D881"/>
    <mergeCell ref="A931:D931"/>
    <mergeCell ref="B890:C890"/>
    <mergeCell ref="A905:N905"/>
    <mergeCell ref="I1362:N1362"/>
    <mergeCell ref="B1241:C1241"/>
    <mergeCell ref="I1061:N1061"/>
    <mergeCell ref="A655:N655"/>
    <mergeCell ref="I661:N661"/>
    <mergeCell ref="H237:L237"/>
    <mergeCell ref="B240:C240"/>
    <mergeCell ref="B190:C190"/>
    <mergeCell ref="A205:N205"/>
    <mergeCell ref="I217:K217"/>
    <mergeCell ref="I484:M484"/>
    <mergeCell ref="H487:L487"/>
    <mergeCell ref="A505:N505"/>
    <mergeCell ref="H537:L537"/>
    <mergeCell ref="I234:M234"/>
    <mergeCell ref="A381:D381"/>
    <mergeCell ref="H287:L287"/>
    <mergeCell ref="A405:N405"/>
    <mergeCell ref="B440:C440"/>
    <mergeCell ref="I411:N411"/>
    <mergeCell ref="I434:M434"/>
    <mergeCell ref="I584:M584"/>
    <mergeCell ref="H587:L587"/>
    <mergeCell ref="A605:N605"/>
    <mergeCell ref="I634:M634"/>
    <mergeCell ref="A581:D581"/>
    <mergeCell ref="A631:D631"/>
    <mergeCell ref="I1962:N1962"/>
    <mergeCell ref="I1968:K1968"/>
    <mergeCell ref="I1935:M1935"/>
    <mergeCell ref="H1938:L1938"/>
    <mergeCell ref="I1368:K1368"/>
    <mergeCell ref="I1412:N1412"/>
    <mergeCell ref="A1382:D1382"/>
    <mergeCell ref="A1432:D1432"/>
    <mergeCell ref="H1238:L1238"/>
    <mergeCell ref="A1306:N1306"/>
    <mergeCell ref="B1341:C1341"/>
    <mergeCell ref="B1441:C1441"/>
    <mergeCell ref="I1318:K1318"/>
    <mergeCell ref="I1262:N1262"/>
    <mergeCell ref="H1488:L1488"/>
    <mergeCell ref="I1462:N1462"/>
    <mergeCell ref="I1418:K1418"/>
    <mergeCell ref="B1791:C1791"/>
    <mergeCell ref="A1956:N1956"/>
    <mergeCell ref="I1268:K1268"/>
    <mergeCell ref="I1285:M1285"/>
    <mergeCell ref="H1288:L1288"/>
    <mergeCell ref="H1338:L1338"/>
    <mergeCell ref="I1562:N1562"/>
    <mergeCell ref="I461:N461"/>
    <mergeCell ref="I817:K817"/>
    <mergeCell ref="B840:C840"/>
    <mergeCell ref="B490:C490"/>
    <mergeCell ref="A1706:N1706"/>
    <mergeCell ref="A1806:N1806"/>
    <mergeCell ref="A1832:D1832"/>
    <mergeCell ref="H1688:L1688"/>
    <mergeCell ref="I561:N561"/>
    <mergeCell ref="H1588:L1588"/>
    <mergeCell ref="I811:N811"/>
    <mergeCell ref="B1541:C1541"/>
    <mergeCell ref="I834:M834"/>
    <mergeCell ref="H637:L637"/>
    <mergeCell ref="B640:C640"/>
    <mergeCell ref="I611:N611"/>
    <mergeCell ref="I617:K617"/>
    <mergeCell ref="I567:K567"/>
    <mergeCell ref="B590:C590"/>
    <mergeCell ref="A1606:N1606"/>
    <mergeCell ref="I1612:N1612"/>
    <mergeCell ref="A805:N805"/>
    <mergeCell ref="A1456:N1456"/>
    <mergeCell ref="I1034:M1034"/>
    <mergeCell ref="B1991:C1991"/>
    <mergeCell ref="B1941:C1941"/>
    <mergeCell ref="B1891:C1891"/>
    <mergeCell ref="A1906:N1906"/>
    <mergeCell ref="I1912:N1912"/>
    <mergeCell ref="I1918:K1918"/>
    <mergeCell ref="H1988:L1988"/>
    <mergeCell ref="I1685:M1685"/>
    <mergeCell ref="H1638:L1638"/>
    <mergeCell ref="I1718:K1718"/>
    <mergeCell ref="I1735:M1735"/>
    <mergeCell ref="I1985:M1985"/>
    <mergeCell ref="B1841:C1841"/>
    <mergeCell ref="A1856:N1856"/>
    <mergeCell ref="I1862:N1862"/>
    <mergeCell ref="I1868:K1868"/>
    <mergeCell ref="H1738:L1738"/>
    <mergeCell ref="B1641:C1641"/>
    <mergeCell ref="A1656:N1656"/>
    <mergeCell ref="I1662:N1662"/>
    <mergeCell ref="I1668:K1668"/>
    <mergeCell ref="A1882:D1882"/>
    <mergeCell ref="A1932:D1932"/>
    <mergeCell ref="A1982:D1982"/>
    <mergeCell ref="I334:M334"/>
    <mergeCell ref="I784:M784"/>
    <mergeCell ref="H787:L787"/>
    <mergeCell ref="H337:L337"/>
    <mergeCell ref="I467:K467"/>
    <mergeCell ref="I517:K517"/>
    <mergeCell ref="H387:L387"/>
    <mergeCell ref="B340:C340"/>
    <mergeCell ref="I417:K417"/>
    <mergeCell ref="A355:N355"/>
    <mergeCell ref="I361:N361"/>
    <mergeCell ref="I367:K367"/>
    <mergeCell ref="H437:L437"/>
    <mergeCell ref="I384:M384"/>
    <mergeCell ref="B390:C390"/>
    <mergeCell ref="B540:C540"/>
    <mergeCell ref="A555:N555"/>
    <mergeCell ref="I534:M534"/>
    <mergeCell ref="I667:K667"/>
    <mergeCell ref="I511:N511"/>
    <mergeCell ref="A681:D681"/>
    <mergeCell ref="A731:D731"/>
    <mergeCell ref="A781:D781"/>
    <mergeCell ref="A455:N455"/>
    <mergeCell ref="I67:K67"/>
    <mergeCell ref="H1187:L1187"/>
    <mergeCell ref="B1391:C1391"/>
    <mergeCell ref="H1137:L1137"/>
    <mergeCell ref="B1291:C1291"/>
    <mergeCell ref="B1190:C1190"/>
    <mergeCell ref="B1140:C1140"/>
    <mergeCell ref="A1206:N1206"/>
    <mergeCell ref="I1212:N1212"/>
    <mergeCell ref="I1218:K1218"/>
    <mergeCell ref="I1235:M1235"/>
    <mergeCell ref="I1184:M1184"/>
    <mergeCell ref="I1161:N1161"/>
    <mergeCell ref="A431:D431"/>
    <mergeCell ref="A481:D481"/>
    <mergeCell ref="A531:D531"/>
    <mergeCell ref="I1335:M1335"/>
    <mergeCell ref="H687:L687"/>
    <mergeCell ref="B690:C690"/>
    <mergeCell ref="A981:D981"/>
    <mergeCell ref="B740:C740"/>
    <mergeCell ref="A755:N755"/>
    <mergeCell ref="I761:N761"/>
    <mergeCell ref="I767:K767"/>
    <mergeCell ref="A5:N5"/>
    <mergeCell ref="I17:K17"/>
    <mergeCell ref="I34:M34"/>
    <mergeCell ref="H37:L37"/>
    <mergeCell ref="B40:C40"/>
    <mergeCell ref="A55:N55"/>
    <mergeCell ref="A31:D31"/>
    <mergeCell ref="H1538:L1538"/>
    <mergeCell ref="B1491:C1491"/>
    <mergeCell ref="I1512:N1512"/>
    <mergeCell ref="I1518:K1518"/>
    <mergeCell ref="I1535:M1535"/>
    <mergeCell ref="A1356:N1356"/>
    <mergeCell ref="I1435:M1435"/>
    <mergeCell ref="A1482:D1482"/>
    <mergeCell ref="H1438:L1438"/>
    <mergeCell ref="I1485:M1485"/>
    <mergeCell ref="I84:M84"/>
    <mergeCell ref="H87:L87"/>
    <mergeCell ref="A1406:N1406"/>
    <mergeCell ref="I117:K117"/>
    <mergeCell ref="A105:N105"/>
    <mergeCell ref="I1312:N1312"/>
    <mergeCell ref="B90:C90"/>
    <mergeCell ref="A81:D81"/>
    <mergeCell ref="A131:D131"/>
    <mergeCell ref="A181:D181"/>
    <mergeCell ref="A231:D231"/>
    <mergeCell ref="A281:D281"/>
    <mergeCell ref="A331:D331"/>
    <mergeCell ref="A255:N255"/>
    <mergeCell ref="I261:N261"/>
    <mergeCell ref="I267:K267"/>
    <mergeCell ref="I284:M284"/>
    <mergeCell ref="B290:C290"/>
    <mergeCell ref="A305:N305"/>
    <mergeCell ref="I311:N311"/>
    <mergeCell ref="I134:M134"/>
    <mergeCell ref="H137:L137"/>
    <mergeCell ref="H187:L187"/>
    <mergeCell ref="B140:C140"/>
    <mergeCell ref="A155:N155"/>
    <mergeCell ref="I167:K167"/>
    <mergeCell ref="I184:M184"/>
    <mergeCell ref="I317:K317"/>
    <mergeCell ref="I1067:K1067"/>
    <mergeCell ref="I1084:M1084"/>
    <mergeCell ref="H1087:L1087"/>
    <mergeCell ref="A1105:N1105"/>
    <mergeCell ref="I1111:N1111"/>
    <mergeCell ref="I1167:K1167"/>
    <mergeCell ref="A855:N855"/>
    <mergeCell ref="I911:N911"/>
    <mergeCell ref="I861:N861"/>
    <mergeCell ref="I884:M884"/>
    <mergeCell ref="H1037:L1037"/>
    <mergeCell ref="A1031:D1031"/>
    <mergeCell ref="B1040:C1040"/>
    <mergeCell ref="A1055:N1055"/>
    <mergeCell ref="I684:M684"/>
    <mergeCell ref="A705:N705"/>
    <mergeCell ref="I711:N711"/>
    <mergeCell ref="A1532:D1532"/>
    <mergeCell ref="A1582:D1582"/>
    <mergeCell ref="A1632:D1632"/>
    <mergeCell ref="A1682:D1682"/>
    <mergeCell ref="A1732:D1732"/>
    <mergeCell ref="A1782:D1782"/>
    <mergeCell ref="B1591:C1591"/>
    <mergeCell ref="H937:L937"/>
    <mergeCell ref="B940:C940"/>
    <mergeCell ref="A1081:D1081"/>
    <mergeCell ref="A1131:D1131"/>
    <mergeCell ref="A1181:D1181"/>
    <mergeCell ref="A1232:D1232"/>
    <mergeCell ref="A1282:D1282"/>
    <mergeCell ref="A1332:D1332"/>
    <mergeCell ref="A1256:N1256"/>
    <mergeCell ref="I1117:K1117"/>
    <mergeCell ref="I1134:M1134"/>
    <mergeCell ref="A1155:N1155"/>
    <mergeCell ref="A1506:N1506"/>
    <mergeCell ref="I1468:K1468"/>
  </mergeCells>
  <phoneticPr fontId="3"/>
  <pageMargins left="0.78700000000000003" right="0.78700000000000003" top="0.98399999999999999" bottom="0.98399999999999999" header="0.51200000000000001" footer="0.51200000000000001"/>
  <pageSetup paperSize="9" scale="98" orientation="portrait" horizontalDpi="200" verticalDpi="200" r:id="rId1"/>
  <headerFooter alignWithMargins="0"/>
  <rowBreaks count="39" manualBreakCount="39">
    <brk id="50" max="13" man="1"/>
    <brk id="100" max="16383" man="1"/>
    <brk id="150" max="16383" man="1"/>
    <brk id="200" max="16383" man="1"/>
    <brk id="250" max="16383" man="1"/>
    <brk id="300" max="16383" man="1"/>
    <brk id="350" max="16383" man="1"/>
    <brk id="400" max="16383" man="1"/>
    <brk id="450" max="16383" man="1"/>
    <brk id="500" max="16383" man="1"/>
    <brk id="550" max="16383" man="1"/>
    <brk id="600" max="16383" man="1"/>
    <brk id="650" max="16383" man="1"/>
    <brk id="700" max="16383" man="1"/>
    <brk id="750" max="16383" man="1"/>
    <brk id="800" max="16383" man="1"/>
    <brk id="850" max="16383" man="1"/>
    <brk id="900" max="16383" man="1"/>
    <brk id="950" max="16383" man="1"/>
    <brk id="1000" max="16383" man="1"/>
    <brk id="1050" max="16383" man="1"/>
    <brk id="1100" max="16383" man="1"/>
    <brk id="1150" max="16383" man="1"/>
    <brk id="1201" max="16383" man="1"/>
    <brk id="1251" max="16383" man="1"/>
    <brk id="1301" max="16383" man="1"/>
    <brk id="1351" max="16383" man="1"/>
    <brk id="1401" max="16383" man="1"/>
    <brk id="1451" max="16383" man="1"/>
    <brk id="1501" max="16383" man="1"/>
    <brk id="1551" max="16383" man="1"/>
    <brk id="1601" max="16383" man="1"/>
    <brk id="1651" max="16383" man="1"/>
    <brk id="1701" max="16383" man="1"/>
    <brk id="1751" max="16383" man="1"/>
    <brk id="1801" max="16383" man="1"/>
    <brk id="1851" max="16383" man="1"/>
    <brk id="1901" max="16383" man="1"/>
    <brk id="195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1520"/>
  <sheetViews>
    <sheetView showZeros="0" view="pageBreakPreview" topLeftCell="A754" zoomScale="85" zoomScaleNormal="100" zoomScaleSheetLayoutView="85" workbookViewId="0">
      <selection activeCell="L998" sqref="L998"/>
    </sheetView>
  </sheetViews>
  <sheetFormatPr defaultColWidth="5.90625" defaultRowHeight="21" customHeight="1"/>
  <cols>
    <col min="1" max="14" width="5.90625" style="94" customWidth="1"/>
    <col min="15" max="16384" width="5.90625" style="94"/>
  </cols>
  <sheetData>
    <row r="1" spans="1:15" ht="21" customHeight="1">
      <c r="O1" s="204" t="s">
        <v>646</v>
      </c>
    </row>
    <row r="5" spans="1:15" ht="21" customHeight="1">
      <c r="A5" s="892" t="s">
        <v>430</v>
      </c>
      <c r="B5" s="892"/>
      <c r="C5" s="892"/>
      <c r="D5" s="892"/>
      <c r="E5" s="892"/>
      <c r="F5" s="892"/>
      <c r="G5" s="892"/>
      <c r="H5" s="892"/>
      <c r="I5" s="892"/>
      <c r="J5" s="892"/>
      <c r="K5" s="892"/>
      <c r="L5" s="892"/>
      <c r="M5" s="892"/>
      <c r="N5" s="892"/>
    </row>
    <row r="10" spans="1:15" ht="21" customHeight="1">
      <c r="A10" s="919">
        <f>入力シート!$G$1</f>
        <v>46061</v>
      </c>
      <c r="B10" s="920"/>
      <c r="C10" s="920"/>
      <c r="D10" s="915" t="s">
        <v>1656</v>
      </c>
      <c r="E10" s="915"/>
      <c r="F10" s="915"/>
      <c r="G10" s="915"/>
      <c r="H10" s="915"/>
      <c r="I10" s="915"/>
      <c r="J10" s="915"/>
      <c r="L10" s="195" t="str">
        <f>開票立会人入力シート!$B$4</f>
        <v>青森県第１区</v>
      </c>
      <c r="M10" s="195"/>
      <c r="N10" s="195"/>
      <c r="O10" s="203" t="s">
        <v>641</v>
      </c>
    </row>
    <row r="11" spans="1:15" ht="9" customHeight="1">
      <c r="A11" s="203"/>
      <c r="N11" s="203"/>
    </row>
    <row r="12" spans="1:15" ht="21" customHeight="1">
      <c r="A12" s="203" t="s">
        <v>956</v>
      </c>
      <c r="H12" s="115"/>
      <c r="J12" s="115"/>
      <c r="K12" s="115"/>
    </row>
    <row r="13" spans="1:15" ht="21" customHeight="1">
      <c r="H13" s="115"/>
      <c r="J13" s="115"/>
    </row>
    <row r="16" spans="1:15" ht="21" customHeight="1">
      <c r="A16" s="960">
        <f>開票立会人入力シート!$F$4</f>
        <v>0</v>
      </c>
      <c r="B16" s="960"/>
      <c r="C16" s="960"/>
      <c r="D16" s="960"/>
      <c r="E16" s="588"/>
      <c r="F16" s="588"/>
    </row>
    <row r="17" spans="2:12" ht="21" customHeight="1">
      <c r="B17" s="109"/>
      <c r="C17" s="116"/>
      <c r="D17" s="116"/>
    </row>
    <row r="18" spans="2:12" ht="21" customHeight="1">
      <c r="B18" s="109"/>
      <c r="C18" s="116"/>
      <c r="D18" s="116"/>
    </row>
    <row r="19" spans="2:12" ht="21" customHeight="1">
      <c r="B19" s="109"/>
      <c r="C19" s="116"/>
      <c r="D19" s="116"/>
    </row>
    <row r="20" spans="2:12" ht="21" customHeight="1">
      <c r="B20" s="109"/>
      <c r="C20" s="116"/>
      <c r="D20" s="116"/>
    </row>
    <row r="21" spans="2:12" ht="21" customHeight="1">
      <c r="B21" s="109"/>
      <c r="C21" s="116"/>
      <c r="D21" s="116"/>
      <c r="F21" s="94" t="s">
        <v>405</v>
      </c>
      <c r="H21" s="195">
        <f>開票立会人入力シート!K4</f>
        <v>0</v>
      </c>
    </row>
    <row r="22" spans="2:12" ht="21" customHeight="1">
      <c r="B22" s="109"/>
      <c r="C22" s="116"/>
      <c r="D22" s="116"/>
    </row>
    <row r="23" spans="2:12" ht="21" customHeight="1">
      <c r="B23" s="109"/>
      <c r="C23" s="116"/>
      <c r="D23" s="116"/>
    </row>
    <row r="24" spans="2:12" ht="21" customHeight="1">
      <c r="B24" s="109"/>
      <c r="C24" s="116"/>
      <c r="D24" s="116"/>
    </row>
    <row r="25" spans="2:12" ht="21" customHeight="1">
      <c r="B25" s="109"/>
      <c r="C25" s="116"/>
      <c r="D25" s="116"/>
    </row>
    <row r="26" spans="2:12" ht="21" customHeight="1">
      <c r="B26" s="109"/>
      <c r="C26" s="116"/>
      <c r="D26" s="116"/>
      <c r="F26" s="94" t="s">
        <v>406</v>
      </c>
      <c r="H26" s="783">
        <f>開票立会人入力シート!G4</f>
        <v>0</v>
      </c>
      <c r="I26" s="783"/>
      <c r="J26" s="783">
        <f>開票立会人入力シート!I4</f>
        <v>0</v>
      </c>
      <c r="K26" s="783"/>
      <c r="L26" s="105"/>
    </row>
    <row r="27" spans="2:12" ht="21" customHeight="1">
      <c r="B27" s="109"/>
      <c r="C27" s="116"/>
      <c r="D27" s="116"/>
    </row>
    <row r="28" spans="2:12" ht="21" customHeight="1">
      <c r="B28" s="109"/>
      <c r="C28" s="116"/>
      <c r="D28" s="116"/>
    </row>
    <row r="29" spans="2:12" ht="21" customHeight="1">
      <c r="B29" s="109"/>
      <c r="C29" s="116"/>
      <c r="D29" s="116"/>
    </row>
    <row r="30" spans="2:12" ht="21" customHeight="1">
      <c r="B30" s="207" t="s">
        <v>571</v>
      </c>
      <c r="D30" s="112"/>
      <c r="E30" s="195"/>
      <c r="F30" s="195"/>
      <c r="G30" s="203"/>
      <c r="H30" s="195">
        <f>入力シート!C9</f>
        <v>0</v>
      </c>
      <c r="I30" s="195"/>
      <c r="J30" s="195"/>
      <c r="K30" s="195"/>
      <c r="L30" s="195"/>
    </row>
    <row r="31" spans="2:12" ht="21" customHeight="1">
      <c r="B31" s="203"/>
      <c r="E31" s="203"/>
      <c r="F31" s="203"/>
      <c r="G31" s="203"/>
      <c r="H31" s="203"/>
      <c r="I31" s="203"/>
      <c r="J31" s="203"/>
      <c r="K31" s="203"/>
      <c r="L31" s="203"/>
    </row>
    <row r="32" spans="2:12" ht="21" customHeight="1">
      <c r="B32" s="203"/>
      <c r="D32" s="103"/>
      <c r="E32" s="284"/>
      <c r="F32" s="258"/>
      <c r="G32" s="284"/>
      <c r="H32" s="203"/>
      <c r="I32" s="203"/>
      <c r="J32" s="203"/>
      <c r="K32" s="203"/>
      <c r="L32" s="203"/>
    </row>
    <row r="33" spans="1:15" ht="21" customHeight="1">
      <c r="B33" s="207" t="s">
        <v>640</v>
      </c>
      <c r="D33" s="103"/>
      <c r="E33" s="284"/>
      <c r="F33" s="258"/>
      <c r="G33" s="284"/>
      <c r="H33" s="195">
        <f>入力シート!C15</f>
        <v>0</v>
      </c>
      <c r="I33" s="195"/>
      <c r="J33" s="195"/>
      <c r="K33" s="195"/>
      <c r="M33" s="206" t="s">
        <v>387</v>
      </c>
    </row>
    <row r="34" spans="1:15" ht="21" customHeight="1">
      <c r="D34" s="103"/>
      <c r="E34" s="103"/>
      <c r="F34" s="104"/>
      <c r="G34" s="103"/>
      <c r="I34" s="105"/>
      <c r="J34" s="105"/>
      <c r="K34" s="105"/>
      <c r="L34" s="105"/>
    </row>
    <row r="35" spans="1:15" ht="21" customHeight="1">
      <c r="D35" s="103"/>
      <c r="E35" s="103"/>
      <c r="F35" s="104"/>
      <c r="G35" s="103"/>
      <c r="I35" s="105"/>
      <c r="J35" s="105"/>
      <c r="K35" s="106"/>
      <c r="L35" s="106"/>
    </row>
    <row r="36" spans="1:15" ht="21" customHeight="1">
      <c r="D36" s="103"/>
      <c r="E36" s="103"/>
      <c r="F36" s="104"/>
      <c r="G36" s="103"/>
      <c r="I36" s="105"/>
      <c r="J36" s="105"/>
      <c r="K36" s="106"/>
      <c r="L36" s="106"/>
    </row>
    <row r="37" spans="1:15" ht="21" customHeight="1">
      <c r="D37" s="103"/>
      <c r="E37" s="103"/>
      <c r="F37" s="104"/>
      <c r="G37" s="103"/>
      <c r="I37" s="105"/>
      <c r="J37" s="105"/>
      <c r="K37" s="106"/>
      <c r="L37" s="106"/>
    </row>
    <row r="38" spans="1:15" ht="21" customHeight="1">
      <c r="D38" s="103"/>
      <c r="E38" s="103"/>
      <c r="F38" s="104"/>
      <c r="G38" s="103"/>
      <c r="I38" s="105"/>
      <c r="J38" s="105"/>
      <c r="K38" s="106"/>
      <c r="L38" s="106"/>
    </row>
    <row r="39" spans="1:15" ht="21" customHeight="1">
      <c r="O39" s="204" t="s">
        <v>646</v>
      </c>
    </row>
    <row r="43" spans="1:15" ht="21" customHeight="1">
      <c r="A43" s="892" t="s">
        <v>430</v>
      </c>
      <c r="B43" s="892"/>
      <c r="C43" s="892"/>
      <c r="D43" s="892"/>
      <c r="E43" s="892"/>
      <c r="F43" s="892"/>
      <c r="G43" s="892"/>
      <c r="H43" s="892"/>
      <c r="I43" s="892"/>
      <c r="J43" s="892"/>
      <c r="K43" s="892"/>
      <c r="L43" s="892"/>
      <c r="M43" s="892"/>
      <c r="N43" s="892"/>
    </row>
    <row r="48" spans="1:15" ht="21" customHeight="1">
      <c r="A48" s="919">
        <f>入力シート!$G$1</f>
        <v>46061</v>
      </c>
      <c r="B48" s="920"/>
      <c r="C48" s="920"/>
      <c r="D48" s="915" t="s">
        <v>1656</v>
      </c>
      <c r="E48" s="915"/>
      <c r="F48" s="915"/>
      <c r="G48" s="915"/>
      <c r="H48" s="915"/>
      <c r="I48" s="915"/>
      <c r="J48" s="915"/>
      <c r="L48" s="195" t="str">
        <f>開票立会人入力シート!$B$4</f>
        <v>青森県第１区</v>
      </c>
      <c r="M48" s="195"/>
      <c r="N48" s="195"/>
      <c r="O48" s="203" t="s">
        <v>641</v>
      </c>
    </row>
    <row r="49" spans="1:14" ht="9" customHeight="1">
      <c r="A49" s="203"/>
      <c r="N49" s="203"/>
    </row>
    <row r="50" spans="1:14" ht="21" customHeight="1">
      <c r="A50" s="203" t="s">
        <v>956</v>
      </c>
      <c r="H50" s="115"/>
      <c r="J50" s="115"/>
      <c r="K50" s="115"/>
    </row>
    <row r="51" spans="1:14" ht="21" customHeight="1">
      <c r="H51" s="115"/>
      <c r="J51" s="115"/>
    </row>
    <row r="54" spans="1:14" ht="21" customHeight="1">
      <c r="A54" s="960">
        <f>開票立会人入力シート!$F$5</f>
        <v>0</v>
      </c>
      <c r="B54" s="960"/>
      <c r="C54" s="960"/>
      <c r="D54" s="960"/>
      <c r="E54" s="588"/>
      <c r="F54" s="588"/>
    </row>
    <row r="55" spans="1:14" ht="21" customHeight="1">
      <c r="B55" s="109"/>
      <c r="C55" s="116"/>
      <c r="D55" s="116"/>
    </row>
    <row r="56" spans="1:14" ht="21" customHeight="1">
      <c r="B56" s="109"/>
      <c r="C56" s="116"/>
      <c r="D56" s="116"/>
    </row>
    <row r="57" spans="1:14" ht="21" customHeight="1">
      <c r="B57" s="109"/>
      <c r="C57" s="116"/>
      <c r="D57" s="116"/>
    </row>
    <row r="58" spans="1:14" ht="21" customHeight="1">
      <c r="B58" s="109"/>
      <c r="C58" s="116"/>
      <c r="D58" s="116"/>
    </row>
    <row r="59" spans="1:14" ht="21" customHeight="1">
      <c r="B59" s="109"/>
      <c r="C59" s="116"/>
      <c r="D59" s="116"/>
      <c r="F59" s="94" t="s">
        <v>405</v>
      </c>
      <c r="H59" s="195">
        <f>開票立会人入力シート!K5</f>
        <v>0</v>
      </c>
    </row>
    <row r="60" spans="1:14" ht="21" customHeight="1">
      <c r="B60" s="109"/>
      <c r="C60" s="116"/>
      <c r="D60" s="116"/>
    </row>
    <row r="61" spans="1:14" ht="21" customHeight="1">
      <c r="B61" s="109"/>
      <c r="C61" s="116"/>
      <c r="D61" s="116"/>
    </row>
    <row r="62" spans="1:14" ht="21" customHeight="1">
      <c r="B62" s="109"/>
      <c r="C62" s="116"/>
      <c r="D62" s="116"/>
    </row>
    <row r="63" spans="1:14" ht="21" customHeight="1">
      <c r="B63" s="109"/>
      <c r="C63" s="116"/>
      <c r="D63" s="116"/>
    </row>
    <row r="64" spans="1:14" ht="21" customHeight="1">
      <c r="B64" s="109"/>
      <c r="C64" s="116"/>
      <c r="D64" s="116"/>
      <c r="F64" s="94" t="s">
        <v>406</v>
      </c>
      <c r="H64" s="783">
        <f>開票立会人入力シート!G5</f>
        <v>0</v>
      </c>
      <c r="I64" s="783"/>
      <c r="J64" s="783">
        <f>開票立会人入力シート!I5</f>
        <v>0</v>
      </c>
      <c r="K64" s="783"/>
      <c r="L64" s="105"/>
    </row>
    <row r="65" spans="2:15" ht="21" customHeight="1">
      <c r="B65" s="109"/>
      <c r="C65" s="116"/>
      <c r="D65" s="116"/>
    </row>
    <row r="66" spans="2:15" ht="21" customHeight="1">
      <c r="B66" s="109"/>
      <c r="C66" s="116"/>
      <c r="D66" s="116"/>
    </row>
    <row r="67" spans="2:15" ht="21" customHeight="1">
      <c r="B67" s="109"/>
      <c r="C67" s="116"/>
      <c r="D67" s="116"/>
    </row>
    <row r="68" spans="2:15" ht="21" customHeight="1">
      <c r="B68" s="207" t="s">
        <v>571</v>
      </c>
      <c r="D68" s="112"/>
      <c r="E68" s="195"/>
      <c r="F68" s="195"/>
      <c r="G68" s="203"/>
      <c r="H68" s="778">
        <f>入力シート!C9</f>
        <v>0</v>
      </c>
      <c r="I68" s="778"/>
      <c r="J68" s="778"/>
      <c r="K68" s="778"/>
      <c r="L68" s="778"/>
    </row>
    <row r="69" spans="2:15" ht="21" customHeight="1">
      <c r="B69" s="203"/>
      <c r="E69" s="203"/>
      <c r="F69" s="203"/>
      <c r="G69" s="203"/>
      <c r="H69" s="203"/>
      <c r="I69" s="203"/>
      <c r="J69" s="203"/>
      <c r="K69" s="203"/>
      <c r="L69" s="203"/>
    </row>
    <row r="70" spans="2:15" ht="21" customHeight="1">
      <c r="B70" s="203"/>
      <c r="D70" s="103"/>
      <c r="E70" s="284"/>
      <c r="F70" s="258"/>
      <c r="G70" s="284"/>
      <c r="H70" s="203"/>
      <c r="I70" s="203"/>
      <c r="J70" s="203"/>
      <c r="K70" s="203"/>
      <c r="L70" s="203"/>
    </row>
    <row r="71" spans="2:15" ht="21" customHeight="1">
      <c r="B71" s="207" t="s">
        <v>640</v>
      </c>
      <c r="D71" s="103"/>
      <c r="E71" s="284"/>
      <c r="F71" s="258"/>
      <c r="G71" s="284"/>
      <c r="H71" s="778">
        <f>入力シート!C15</f>
        <v>0</v>
      </c>
      <c r="I71" s="778"/>
      <c r="J71" s="778"/>
      <c r="K71" s="778"/>
      <c r="M71" s="206" t="s">
        <v>387</v>
      </c>
    </row>
    <row r="72" spans="2:15" ht="21" customHeight="1">
      <c r="D72" s="103"/>
      <c r="E72" s="103"/>
      <c r="F72" s="104"/>
      <c r="G72" s="103"/>
      <c r="I72" s="105"/>
      <c r="J72" s="105"/>
      <c r="K72" s="105"/>
      <c r="L72" s="105"/>
    </row>
    <row r="73" spans="2:15" ht="21" customHeight="1">
      <c r="D73" s="103"/>
      <c r="E73" s="103"/>
      <c r="F73" s="104"/>
      <c r="G73" s="103"/>
      <c r="I73" s="105"/>
      <c r="J73" s="105"/>
      <c r="K73" s="106"/>
      <c r="L73" s="106"/>
    </row>
    <row r="74" spans="2:15" ht="21" customHeight="1">
      <c r="D74" s="103"/>
      <c r="E74" s="103"/>
      <c r="F74" s="104"/>
      <c r="G74" s="103"/>
      <c r="I74" s="105"/>
      <c r="J74" s="105"/>
      <c r="K74" s="106"/>
      <c r="L74" s="106"/>
    </row>
    <row r="75" spans="2:15" ht="21" customHeight="1">
      <c r="D75" s="103"/>
      <c r="E75" s="103"/>
      <c r="F75" s="104"/>
      <c r="G75" s="103"/>
      <c r="I75" s="105"/>
      <c r="J75" s="105"/>
      <c r="K75" s="106"/>
      <c r="L75" s="106"/>
    </row>
    <row r="76" spans="2:15" ht="21" customHeight="1">
      <c r="D76" s="103"/>
      <c r="E76" s="103"/>
      <c r="F76" s="104"/>
      <c r="G76" s="103"/>
      <c r="I76" s="105"/>
      <c r="J76" s="105"/>
      <c r="K76" s="106"/>
      <c r="L76" s="106"/>
    </row>
    <row r="77" spans="2:15" ht="21" customHeight="1">
      <c r="O77" s="204" t="s">
        <v>646</v>
      </c>
    </row>
    <row r="81" spans="1:15" ht="21" customHeight="1">
      <c r="A81" s="892" t="s">
        <v>430</v>
      </c>
      <c r="B81" s="892"/>
      <c r="C81" s="892"/>
      <c r="D81" s="892"/>
      <c r="E81" s="892"/>
      <c r="F81" s="892"/>
      <c r="G81" s="892"/>
      <c r="H81" s="892"/>
      <c r="I81" s="892"/>
      <c r="J81" s="892"/>
      <c r="K81" s="892"/>
      <c r="L81" s="892"/>
      <c r="M81" s="892"/>
      <c r="N81" s="892"/>
    </row>
    <row r="86" spans="1:15" ht="21" customHeight="1">
      <c r="A86" s="919">
        <f>入力シート!$G$1</f>
        <v>46061</v>
      </c>
      <c r="B86" s="920"/>
      <c r="C86" s="920"/>
      <c r="D86" s="915" t="s">
        <v>1656</v>
      </c>
      <c r="E86" s="915"/>
      <c r="F86" s="915"/>
      <c r="G86" s="915"/>
      <c r="H86" s="915"/>
      <c r="I86" s="915"/>
      <c r="J86" s="915"/>
      <c r="L86" s="195" t="str">
        <f>開票立会人入力シート!$B$4</f>
        <v>青森県第１区</v>
      </c>
      <c r="M86" s="195"/>
      <c r="N86" s="195"/>
      <c r="O86" s="203" t="s">
        <v>641</v>
      </c>
    </row>
    <row r="87" spans="1:15" ht="9" customHeight="1">
      <c r="A87" s="203"/>
      <c r="N87" s="203"/>
    </row>
    <row r="88" spans="1:15" ht="21" customHeight="1">
      <c r="A88" s="203" t="s">
        <v>956</v>
      </c>
      <c r="H88" s="115"/>
      <c r="J88" s="115"/>
      <c r="K88" s="115"/>
    </row>
    <row r="89" spans="1:15" ht="21" customHeight="1">
      <c r="H89" s="115"/>
      <c r="J89" s="115"/>
    </row>
    <row r="92" spans="1:15" ht="21" customHeight="1">
      <c r="A92" s="960">
        <f>開票立会人入力シート!$F$6</f>
        <v>0</v>
      </c>
      <c r="B92" s="960"/>
      <c r="C92" s="960"/>
      <c r="D92" s="960"/>
      <c r="E92" s="588"/>
      <c r="F92" s="588"/>
    </row>
    <row r="93" spans="1:15" ht="21" customHeight="1">
      <c r="B93" s="109"/>
      <c r="C93" s="116"/>
      <c r="D93" s="116"/>
    </row>
    <row r="94" spans="1:15" ht="21" customHeight="1">
      <c r="B94" s="109"/>
      <c r="C94" s="116"/>
      <c r="D94" s="116"/>
    </row>
    <row r="95" spans="1:15" ht="21" customHeight="1">
      <c r="B95" s="109"/>
      <c r="C95" s="116"/>
      <c r="D95" s="116"/>
    </row>
    <row r="96" spans="1:15" ht="21" customHeight="1">
      <c r="B96" s="109"/>
      <c r="C96" s="116"/>
      <c r="D96" s="116"/>
    </row>
    <row r="97" spans="2:13" ht="21" customHeight="1">
      <c r="B97" s="109"/>
      <c r="C97" s="116"/>
      <c r="D97" s="116"/>
      <c r="F97" s="94" t="s">
        <v>405</v>
      </c>
      <c r="H97" s="195">
        <f>開票立会人入力シート!K6</f>
        <v>0</v>
      </c>
    </row>
    <row r="98" spans="2:13" ht="21" customHeight="1">
      <c r="B98" s="109"/>
      <c r="C98" s="116"/>
      <c r="D98" s="116"/>
    </row>
    <row r="99" spans="2:13" ht="21" customHeight="1">
      <c r="B99" s="109"/>
      <c r="C99" s="116"/>
      <c r="D99" s="116"/>
    </row>
    <row r="100" spans="2:13" ht="21" customHeight="1">
      <c r="B100" s="109"/>
      <c r="C100" s="116"/>
      <c r="D100" s="116"/>
    </row>
    <row r="101" spans="2:13" ht="21" customHeight="1">
      <c r="B101" s="109"/>
      <c r="C101" s="116"/>
      <c r="D101" s="116"/>
    </row>
    <row r="102" spans="2:13" ht="21" customHeight="1">
      <c r="B102" s="109"/>
      <c r="C102" s="116"/>
      <c r="D102" s="116"/>
      <c r="F102" s="94" t="s">
        <v>406</v>
      </c>
      <c r="H102" s="783">
        <f>開票立会人入力シート!G6</f>
        <v>0</v>
      </c>
      <c r="I102" s="783"/>
      <c r="J102" s="783">
        <f>開票立会人入力シート!I6</f>
        <v>0</v>
      </c>
      <c r="K102" s="783"/>
      <c r="L102" s="105"/>
    </row>
    <row r="103" spans="2:13" ht="21" customHeight="1">
      <c r="B103" s="109"/>
      <c r="C103" s="116"/>
      <c r="D103" s="116"/>
    </row>
    <row r="104" spans="2:13" ht="21" customHeight="1">
      <c r="B104" s="109"/>
      <c r="C104" s="116"/>
      <c r="D104" s="116"/>
    </row>
    <row r="105" spans="2:13" ht="21" customHeight="1">
      <c r="B105" s="109"/>
      <c r="C105" s="116"/>
      <c r="D105" s="116"/>
    </row>
    <row r="106" spans="2:13" ht="21" customHeight="1">
      <c r="B106" s="207" t="s">
        <v>571</v>
      </c>
      <c r="D106" s="112"/>
      <c r="E106" s="195"/>
      <c r="F106" s="195"/>
      <c r="G106" s="203"/>
      <c r="H106" s="778">
        <f>入力シート!C9</f>
        <v>0</v>
      </c>
      <c r="I106" s="778"/>
      <c r="J106" s="778"/>
      <c r="K106" s="778"/>
      <c r="L106" s="778"/>
    </row>
    <row r="107" spans="2:13" ht="21" customHeight="1">
      <c r="B107" s="203"/>
      <c r="E107" s="203"/>
      <c r="F107" s="203"/>
      <c r="G107" s="203"/>
      <c r="H107" s="203"/>
      <c r="I107" s="203"/>
      <c r="J107" s="203"/>
      <c r="K107" s="203"/>
      <c r="L107" s="203"/>
    </row>
    <row r="108" spans="2:13" ht="21" customHeight="1">
      <c r="B108" s="203"/>
      <c r="D108" s="103"/>
      <c r="E108" s="284"/>
      <c r="F108" s="258"/>
      <c r="G108" s="284"/>
      <c r="H108" s="203"/>
      <c r="I108" s="203"/>
      <c r="J108" s="203"/>
      <c r="K108" s="203"/>
      <c r="L108" s="203"/>
    </row>
    <row r="109" spans="2:13" ht="21" customHeight="1">
      <c r="B109" s="207" t="s">
        <v>640</v>
      </c>
      <c r="D109" s="103"/>
      <c r="E109" s="284"/>
      <c r="F109" s="258"/>
      <c r="G109" s="284"/>
      <c r="H109" s="778">
        <f>入力シート!C15</f>
        <v>0</v>
      </c>
      <c r="I109" s="778"/>
      <c r="J109" s="778"/>
      <c r="K109" s="778"/>
      <c r="M109" s="206" t="s">
        <v>387</v>
      </c>
    </row>
    <row r="110" spans="2:13" ht="21" customHeight="1">
      <c r="D110" s="103"/>
      <c r="E110" s="103"/>
      <c r="F110" s="104"/>
      <c r="G110" s="103"/>
      <c r="I110" s="105"/>
      <c r="J110" s="105"/>
      <c r="K110" s="105"/>
      <c r="L110" s="105"/>
    </row>
    <row r="111" spans="2:13" ht="21" customHeight="1">
      <c r="D111" s="103"/>
      <c r="E111" s="103"/>
      <c r="F111" s="104"/>
      <c r="G111" s="103"/>
      <c r="I111" s="105"/>
      <c r="J111" s="105"/>
      <c r="K111" s="106"/>
      <c r="L111" s="106"/>
    </row>
    <row r="112" spans="2:13" ht="21" customHeight="1">
      <c r="D112" s="103"/>
      <c r="E112" s="103"/>
      <c r="F112" s="104"/>
      <c r="G112" s="103"/>
      <c r="I112" s="105"/>
      <c r="J112" s="105"/>
      <c r="K112" s="106"/>
      <c r="L112" s="106"/>
    </row>
    <row r="113" spans="1:15" ht="21" customHeight="1">
      <c r="D113" s="103"/>
      <c r="E113" s="103"/>
      <c r="F113" s="104"/>
      <c r="G113" s="103"/>
      <c r="I113" s="105"/>
      <c r="J113" s="105"/>
      <c r="K113" s="106"/>
      <c r="L113" s="106"/>
    </row>
    <row r="114" spans="1:15" ht="21" customHeight="1">
      <c r="D114" s="103"/>
      <c r="E114" s="103"/>
      <c r="F114" s="104"/>
      <c r="G114" s="103"/>
      <c r="I114" s="105"/>
      <c r="J114" s="105"/>
      <c r="K114" s="106"/>
      <c r="L114" s="106"/>
    </row>
    <row r="115" spans="1:15" ht="21" customHeight="1">
      <c r="O115" s="204" t="s">
        <v>646</v>
      </c>
    </row>
    <row r="119" spans="1:15" ht="21" customHeight="1">
      <c r="A119" s="892" t="s">
        <v>430</v>
      </c>
      <c r="B119" s="892"/>
      <c r="C119" s="892"/>
      <c r="D119" s="892"/>
      <c r="E119" s="892"/>
      <c r="F119" s="892"/>
      <c r="G119" s="892"/>
      <c r="H119" s="892"/>
      <c r="I119" s="892"/>
      <c r="J119" s="892"/>
      <c r="K119" s="892"/>
      <c r="L119" s="892"/>
      <c r="M119" s="892"/>
      <c r="N119" s="892"/>
    </row>
    <row r="124" spans="1:15" ht="21" customHeight="1">
      <c r="A124" s="919">
        <f>入力シート!$G$1</f>
        <v>46061</v>
      </c>
      <c r="B124" s="920"/>
      <c r="C124" s="920"/>
      <c r="D124" s="915" t="s">
        <v>1656</v>
      </c>
      <c r="E124" s="915"/>
      <c r="F124" s="915"/>
      <c r="G124" s="915"/>
      <c r="H124" s="915"/>
      <c r="I124" s="915"/>
      <c r="J124" s="915"/>
      <c r="L124" s="195" t="str">
        <f>開票立会人入力シート!$B$4</f>
        <v>青森県第１区</v>
      </c>
      <c r="M124" s="195"/>
      <c r="N124" s="195"/>
      <c r="O124" s="203" t="s">
        <v>641</v>
      </c>
    </row>
    <row r="125" spans="1:15" ht="9" customHeight="1">
      <c r="A125" s="203"/>
      <c r="N125" s="203"/>
    </row>
    <row r="126" spans="1:15" ht="21" customHeight="1">
      <c r="A126" s="203" t="s">
        <v>956</v>
      </c>
      <c r="H126" s="115"/>
      <c r="J126" s="115"/>
      <c r="K126" s="115"/>
    </row>
    <row r="127" spans="1:15" ht="21" customHeight="1">
      <c r="H127" s="115"/>
      <c r="J127" s="115"/>
    </row>
    <row r="130" spans="1:12" ht="21" customHeight="1">
      <c r="A130" s="960">
        <f>開票立会人入力シート!$F$7</f>
        <v>0</v>
      </c>
      <c r="B130" s="960"/>
      <c r="C130" s="960"/>
      <c r="D130" s="960"/>
      <c r="E130" s="588"/>
      <c r="F130" s="588"/>
    </row>
    <row r="131" spans="1:12" ht="21" customHeight="1">
      <c r="B131" s="109"/>
      <c r="C131" s="116"/>
      <c r="D131" s="116"/>
    </row>
    <row r="132" spans="1:12" ht="21" customHeight="1">
      <c r="B132" s="109"/>
      <c r="C132" s="116"/>
      <c r="D132" s="116"/>
    </row>
    <row r="133" spans="1:12" ht="21" customHeight="1">
      <c r="B133" s="109"/>
      <c r="C133" s="116"/>
      <c r="D133" s="116"/>
    </row>
    <row r="134" spans="1:12" ht="21" customHeight="1">
      <c r="B134" s="109"/>
      <c r="C134" s="116"/>
      <c r="D134" s="116"/>
    </row>
    <row r="135" spans="1:12" ht="21" customHeight="1">
      <c r="B135" s="109"/>
      <c r="C135" s="116"/>
      <c r="D135" s="116"/>
      <c r="F135" s="94" t="s">
        <v>405</v>
      </c>
      <c r="H135" s="195">
        <f>開票立会人入力シート!K7</f>
        <v>0</v>
      </c>
    </row>
    <row r="136" spans="1:12" ht="21" customHeight="1">
      <c r="B136" s="109"/>
      <c r="C136" s="116"/>
      <c r="D136" s="116"/>
    </row>
    <row r="137" spans="1:12" ht="21" customHeight="1">
      <c r="B137" s="109"/>
      <c r="C137" s="116"/>
      <c r="D137" s="116"/>
    </row>
    <row r="138" spans="1:12" ht="21" customHeight="1">
      <c r="B138" s="109"/>
      <c r="C138" s="116"/>
      <c r="D138" s="116"/>
    </row>
    <row r="139" spans="1:12" ht="21" customHeight="1">
      <c r="B139" s="109"/>
      <c r="C139" s="116"/>
      <c r="D139" s="116"/>
    </row>
    <row r="140" spans="1:12" ht="21" customHeight="1">
      <c r="B140" s="109"/>
      <c r="C140" s="116"/>
      <c r="D140" s="116"/>
      <c r="F140" s="94" t="s">
        <v>406</v>
      </c>
      <c r="H140" s="783">
        <f>開票立会人入力シート!G7</f>
        <v>0</v>
      </c>
      <c r="I140" s="783"/>
      <c r="J140" s="783">
        <f>開票立会人入力シート!I7</f>
        <v>0</v>
      </c>
      <c r="K140" s="783"/>
      <c r="L140" s="105"/>
    </row>
    <row r="141" spans="1:12" ht="21" customHeight="1">
      <c r="B141" s="109"/>
      <c r="C141" s="116"/>
      <c r="D141" s="116"/>
    </row>
    <row r="142" spans="1:12" ht="21" customHeight="1">
      <c r="B142" s="109"/>
      <c r="C142" s="116"/>
      <c r="D142" s="116"/>
    </row>
    <row r="143" spans="1:12" ht="21" customHeight="1">
      <c r="B143" s="109"/>
      <c r="C143" s="116"/>
      <c r="D143" s="116"/>
    </row>
    <row r="144" spans="1:12" ht="21" customHeight="1">
      <c r="B144" s="207" t="s">
        <v>571</v>
      </c>
      <c r="D144" s="112"/>
      <c r="E144" s="195"/>
      <c r="F144" s="195"/>
      <c r="G144" s="203"/>
      <c r="H144" s="778">
        <f>入力シート!C9</f>
        <v>0</v>
      </c>
      <c r="I144" s="778"/>
      <c r="J144" s="778"/>
      <c r="K144" s="778"/>
      <c r="L144" s="778"/>
    </row>
    <row r="145" spans="1:15" ht="21" customHeight="1">
      <c r="B145" s="203"/>
      <c r="E145" s="203"/>
      <c r="F145" s="203"/>
      <c r="G145" s="203"/>
      <c r="H145" s="203"/>
      <c r="I145" s="203"/>
      <c r="J145" s="203"/>
      <c r="K145" s="203"/>
      <c r="L145" s="203"/>
    </row>
    <row r="146" spans="1:15" ht="21" customHeight="1">
      <c r="B146" s="203"/>
      <c r="D146" s="103"/>
      <c r="E146" s="284"/>
      <c r="F146" s="258"/>
      <c r="G146" s="284"/>
      <c r="H146" s="203"/>
      <c r="I146" s="203"/>
      <c r="J146" s="203"/>
      <c r="K146" s="203"/>
      <c r="L146" s="203"/>
    </row>
    <row r="147" spans="1:15" ht="21" customHeight="1">
      <c r="B147" s="207" t="s">
        <v>640</v>
      </c>
      <c r="D147" s="103"/>
      <c r="E147" s="284"/>
      <c r="F147" s="258"/>
      <c r="G147" s="284"/>
      <c r="H147" s="778">
        <f>入力シート!C15</f>
        <v>0</v>
      </c>
      <c r="I147" s="778"/>
      <c r="J147" s="778"/>
      <c r="K147" s="778"/>
      <c r="M147" s="206" t="s">
        <v>387</v>
      </c>
    </row>
    <row r="148" spans="1:15" ht="21" customHeight="1">
      <c r="D148" s="103"/>
      <c r="E148" s="103"/>
      <c r="F148" s="104"/>
      <c r="G148" s="103"/>
      <c r="I148" s="105"/>
      <c r="J148" s="105"/>
      <c r="K148" s="105"/>
      <c r="L148" s="105"/>
    </row>
    <row r="149" spans="1:15" ht="21" customHeight="1">
      <c r="D149" s="103"/>
      <c r="E149" s="103"/>
      <c r="F149" s="104"/>
      <c r="G149" s="103"/>
      <c r="I149" s="105"/>
      <c r="J149" s="105"/>
      <c r="K149" s="106"/>
      <c r="L149" s="106"/>
    </row>
    <row r="150" spans="1:15" ht="21" customHeight="1">
      <c r="D150" s="103"/>
      <c r="E150" s="103"/>
      <c r="F150" s="104"/>
      <c r="G150" s="103"/>
      <c r="I150" s="105"/>
      <c r="J150" s="105"/>
      <c r="K150" s="106"/>
      <c r="L150" s="106"/>
    </row>
    <row r="151" spans="1:15" ht="21" customHeight="1">
      <c r="D151" s="103"/>
      <c r="E151" s="103"/>
      <c r="F151" s="104"/>
      <c r="G151" s="103"/>
      <c r="I151" s="105"/>
      <c r="J151" s="105"/>
      <c r="K151" s="106"/>
      <c r="L151" s="106"/>
    </row>
    <row r="152" spans="1:15" ht="21" customHeight="1">
      <c r="D152" s="103"/>
      <c r="E152" s="103"/>
      <c r="F152" s="104"/>
      <c r="G152" s="103"/>
      <c r="I152" s="105"/>
      <c r="J152" s="105"/>
      <c r="K152" s="106"/>
      <c r="L152" s="106"/>
    </row>
    <row r="153" spans="1:15" ht="21" customHeight="1">
      <c r="O153" s="204" t="s">
        <v>646</v>
      </c>
    </row>
    <row r="157" spans="1:15" ht="21" customHeight="1">
      <c r="A157" s="892" t="s">
        <v>430</v>
      </c>
      <c r="B157" s="892"/>
      <c r="C157" s="892"/>
      <c r="D157" s="892"/>
      <c r="E157" s="892"/>
      <c r="F157" s="892"/>
      <c r="G157" s="892"/>
      <c r="H157" s="892"/>
      <c r="I157" s="892"/>
      <c r="J157" s="892"/>
      <c r="K157" s="892"/>
      <c r="L157" s="892"/>
      <c r="M157" s="892"/>
      <c r="N157" s="892"/>
    </row>
    <row r="162" spans="1:15" ht="21" customHeight="1">
      <c r="A162" s="919">
        <f>入力シート!$G$1</f>
        <v>46061</v>
      </c>
      <c r="B162" s="920"/>
      <c r="C162" s="920"/>
      <c r="D162" s="915" t="s">
        <v>1656</v>
      </c>
      <c r="E162" s="915"/>
      <c r="F162" s="915"/>
      <c r="G162" s="915"/>
      <c r="H162" s="915"/>
      <c r="I162" s="915"/>
      <c r="J162" s="915"/>
      <c r="L162" s="195" t="str">
        <f>開票立会人入力シート!$B$4</f>
        <v>青森県第１区</v>
      </c>
      <c r="M162" s="195"/>
      <c r="N162" s="195"/>
      <c r="O162" s="203" t="s">
        <v>641</v>
      </c>
    </row>
    <row r="163" spans="1:15" ht="9" customHeight="1">
      <c r="A163" s="203"/>
      <c r="N163" s="203"/>
    </row>
    <row r="164" spans="1:15" ht="21" customHeight="1">
      <c r="A164" s="203" t="s">
        <v>956</v>
      </c>
      <c r="H164" s="115"/>
      <c r="J164" s="115"/>
      <c r="K164" s="115"/>
    </row>
    <row r="165" spans="1:15" ht="21" customHeight="1">
      <c r="H165" s="115"/>
      <c r="J165" s="115"/>
    </row>
    <row r="168" spans="1:15" ht="21" customHeight="1">
      <c r="A168" s="960">
        <f>開票立会人入力シート!$F$8</f>
        <v>0</v>
      </c>
      <c r="B168" s="960"/>
      <c r="C168" s="960"/>
      <c r="D168" s="960"/>
      <c r="E168" s="588"/>
      <c r="F168" s="588"/>
    </row>
    <row r="169" spans="1:15" ht="21" customHeight="1">
      <c r="B169" s="109"/>
      <c r="C169" s="116"/>
      <c r="D169" s="116"/>
    </row>
    <row r="170" spans="1:15" ht="21" customHeight="1">
      <c r="B170" s="109"/>
      <c r="C170" s="116"/>
      <c r="D170" s="116"/>
    </row>
    <row r="171" spans="1:15" ht="21" customHeight="1">
      <c r="B171" s="109"/>
      <c r="C171" s="116"/>
      <c r="D171" s="116"/>
    </row>
    <row r="172" spans="1:15" ht="21" customHeight="1">
      <c r="B172" s="109"/>
      <c r="C172" s="116"/>
      <c r="D172" s="116"/>
    </row>
    <row r="173" spans="1:15" ht="21" customHeight="1">
      <c r="B173" s="109"/>
      <c r="C173" s="116"/>
      <c r="D173" s="116"/>
      <c r="F173" s="94" t="s">
        <v>405</v>
      </c>
      <c r="H173" s="195">
        <f>開票立会人入力シート!K8</f>
        <v>0</v>
      </c>
    </row>
    <row r="174" spans="1:15" ht="21" customHeight="1">
      <c r="B174" s="109"/>
      <c r="C174" s="116"/>
      <c r="D174" s="116"/>
    </row>
    <row r="175" spans="1:15" ht="21" customHeight="1">
      <c r="B175" s="109"/>
      <c r="C175" s="116"/>
      <c r="D175" s="116"/>
    </row>
    <row r="176" spans="1:15" ht="21" customHeight="1">
      <c r="B176" s="109"/>
      <c r="C176" s="116"/>
      <c r="D176" s="116"/>
    </row>
    <row r="177" spans="2:15" ht="21" customHeight="1">
      <c r="B177" s="109"/>
      <c r="C177" s="116"/>
      <c r="D177" s="116"/>
    </row>
    <row r="178" spans="2:15" ht="21" customHeight="1">
      <c r="B178" s="109"/>
      <c r="C178" s="116"/>
      <c r="D178" s="116"/>
      <c r="F178" s="94" t="s">
        <v>406</v>
      </c>
      <c r="H178" s="783">
        <f>開票立会人入力シート!G8</f>
        <v>0</v>
      </c>
      <c r="I178" s="783"/>
      <c r="J178" s="783">
        <f>開票立会人入力シート!I8</f>
        <v>0</v>
      </c>
      <c r="K178" s="783"/>
      <c r="L178" s="105"/>
    </row>
    <row r="179" spans="2:15" ht="21" customHeight="1">
      <c r="B179" s="109"/>
      <c r="C179" s="116"/>
      <c r="D179" s="116"/>
    </row>
    <row r="180" spans="2:15" ht="21" customHeight="1">
      <c r="B180" s="109"/>
      <c r="C180" s="116"/>
      <c r="D180" s="116"/>
    </row>
    <row r="181" spans="2:15" ht="21" customHeight="1">
      <c r="B181" s="109"/>
      <c r="C181" s="116"/>
      <c r="D181" s="116"/>
    </row>
    <row r="182" spans="2:15" ht="21" customHeight="1">
      <c r="B182" s="207" t="s">
        <v>571</v>
      </c>
      <c r="D182" s="112"/>
      <c r="E182" s="195"/>
      <c r="F182" s="195"/>
      <c r="G182" s="203"/>
      <c r="H182" s="778">
        <f>入力シート!C9</f>
        <v>0</v>
      </c>
      <c r="I182" s="778"/>
      <c r="J182" s="778"/>
      <c r="K182" s="778"/>
      <c r="L182" s="778"/>
    </row>
    <row r="183" spans="2:15" ht="21" customHeight="1">
      <c r="B183" s="203"/>
      <c r="E183" s="203"/>
      <c r="F183" s="203"/>
      <c r="G183" s="203"/>
      <c r="H183" s="203"/>
      <c r="I183" s="203"/>
      <c r="J183" s="203"/>
      <c r="K183" s="203"/>
      <c r="L183" s="203"/>
    </row>
    <row r="184" spans="2:15" ht="21" customHeight="1">
      <c r="B184" s="203"/>
      <c r="D184" s="103"/>
      <c r="E184" s="284"/>
      <c r="F184" s="258"/>
      <c r="G184" s="284"/>
      <c r="H184" s="203"/>
      <c r="I184" s="203"/>
      <c r="J184" s="203"/>
      <c r="K184" s="203"/>
      <c r="L184" s="203"/>
    </row>
    <row r="185" spans="2:15" ht="21" customHeight="1">
      <c r="B185" s="207" t="s">
        <v>640</v>
      </c>
      <c r="D185" s="103"/>
      <c r="E185" s="284"/>
      <c r="F185" s="258"/>
      <c r="G185" s="284"/>
      <c r="H185" s="778">
        <f>入力シート!C15</f>
        <v>0</v>
      </c>
      <c r="I185" s="778"/>
      <c r="J185" s="778"/>
      <c r="K185" s="778"/>
      <c r="M185" s="206" t="s">
        <v>387</v>
      </c>
    </row>
    <row r="186" spans="2:15" ht="21" customHeight="1">
      <c r="D186" s="103"/>
      <c r="E186" s="103"/>
      <c r="F186" s="104"/>
      <c r="G186" s="103"/>
      <c r="I186" s="105"/>
      <c r="J186" s="105"/>
      <c r="K186" s="105"/>
      <c r="L186" s="105"/>
    </row>
    <row r="187" spans="2:15" ht="21" customHeight="1">
      <c r="D187" s="103"/>
      <c r="E187" s="103"/>
      <c r="F187" s="104"/>
      <c r="G187" s="103"/>
      <c r="I187" s="105"/>
      <c r="J187" s="105"/>
      <c r="K187" s="106"/>
      <c r="L187" s="106"/>
    </row>
    <row r="188" spans="2:15" ht="21" customHeight="1">
      <c r="D188" s="103"/>
      <c r="E188" s="103"/>
      <c r="F188" s="104"/>
      <c r="G188" s="103"/>
      <c r="I188" s="105"/>
      <c r="J188" s="105"/>
      <c r="K188" s="106"/>
      <c r="L188" s="106"/>
    </row>
    <row r="189" spans="2:15" ht="21" customHeight="1">
      <c r="D189" s="103"/>
      <c r="E189" s="103"/>
      <c r="F189" s="104"/>
      <c r="G189" s="103"/>
      <c r="I189" s="105"/>
      <c r="J189" s="105"/>
      <c r="K189" s="106"/>
      <c r="L189" s="106"/>
    </row>
    <row r="190" spans="2:15" ht="21" customHeight="1">
      <c r="D190" s="103"/>
      <c r="E190" s="103"/>
      <c r="F190" s="104"/>
      <c r="G190" s="103"/>
      <c r="I190" s="105"/>
      <c r="J190" s="105"/>
      <c r="K190" s="106"/>
      <c r="L190" s="106"/>
    </row>
    <row r="191" spans="2:15" ht="21" customHeight="1">
      <c r="O191" s="204" t="s">
        <v>646</v>
      </c>
    </row>
    <row r="195" spans="1:15" ht="21" customHeight="1">
      <c r="A195" s="892" t="s">
        <v>430</v>
      </c>
      <c r="B195" s="892"/>
      <c r="C195" s="892"/>
      <c r="D195" s="892"/>
      <c r="E195" s="892"/>
      <c r="F195" s="892"/>
      <c r="G195" s="892"/>
      <c r="H195" s="892"/>
      <c r="I195" s="892"/>
      <c r="J195" s="892"/>
      <c r="K195" s="892"/>
      <c r="L195" s="892"/>
      <c r="M195" s="892"/>
      <c r="N195" s="892"/>
    </row>
    <row r="200" spans="1:15" ht="21" customHeight="1">
      <c r="A200" s="919">
        <f>入力シート!$G$1</f>
        <v>46061</v>
      </c>
      <c r="B200" s="920"/>
      <c r="C200" s="920"/>
      <c r="D200" s="915" t="s">
        <v>1656</v>
      </c>
      <c r="E200" s="915"/>
      <c r="F200" s="915"/>
      <c r="G200" s="915"/>
      <c r="H200" s="915"/>
      <c r="I200" s="915"/>
      <c r="J200" s="915"/>
      <c r="L200" s="195" t="str">
        <f>開票立会人入力シート!$B$4</f>
        <v>青森県第１区</v>
      </c>
      <c r="M200" s="195"/>
      <c r="N200" s="195"/>
      <c r="O200" s="203" t="s">
        <v>641</v>
      </c>
    </row>
    <row r="201" spans="1:15" ht="9" customHeight="1">
      <c r="A201" s="203"/>
      <c r="N201" s="203"/>
    </row>
    <row r="202" spans="1:15" ht="21" customHeight="1">
      <c r="A202" s="203" t="s">
        <v>956</v>
      </c>
      <c r="H202" s="115"/>
      <c r="J202" s="115"/>
      <c r="K202" s="115"/>
    </row>
    <row r="203" spans="1:15" ht="21" customHeight="1">
      <c r="H203" s="115"/>
      <c r="J203" s="115"/>
    </row>
    <row r="206" spans="1:15" ht="21" customHeight="1">
      <c r="A206" s="960">
        <f>開票立会人入力シート!$F$9</f>
        <v>0</v>
      </c>
      <c r="B206" s="960"/>
      <c r="C206" s="960"/>
      <c r="D206" s="960"/>
      <c r="E206" s="588"/>
      <c r="F206" s="588"/>
    </row>
    <row r="207" spans="1:15" ht="21" customHeight="1">
      <c r="B207" s="109"/>
      <c r="C207" s="116"/>
      <c r="D207" s="116"/>
    </row>
    <row r="208" spans="1:15" ht="21" customHeight="1">
      <c r="B208" s="109"/>
      <c r="C208" s="116"/>
      <c r="D208" s="116"/>
    </row>
    <row r="209" spans="2:13" ht="21" customHeight="1">
      <c r="B209" s="109"/>
      <c r="C209" s="116"/>
      <c r="D209" s="116"/>
    </row>
    <row r="210" spans="2:13" ht="21" customHeight="1">
      <c r="B210" s="109"/>
      <c r="C210" s="116"/>
      <c r="D210" s="116"/>
    </row>
    <row r="211" spans="2:13" ht="21" customHeight="1">
      <c r="B211" s="109"/>
      <c r="C211" s="116"/>
      <c r="D211" s="116"/>
      <c r="F211" s="94" t="s">
        <v>405</v>
      </c>
      <c r="H211" s="195">
        <f>開票立会人入力シート!K9</f>
        <v>0</v>
      </c>
    </row>
    <row r="212" spans="2:13" ht="21" customHeight="1">
      <c r="B212" s="109"/>
      <c r="C212" s="116"/>
      <c r="D212" s="116"/>
    </row>
    <row r="213" spans="2:13" ht="21" customHeight="1">
      <c r="B213" s="109"/>
      <c r="C213" s="116"/>
      <c r="D213" s="116"/>
    </row>
    <row r="214" spans="2:13" ht="21" customHeight="1">
      <c r="B214" s="109"/>
      <c r="C214" s="116"/>
      <c r="D214" s="116"/>
    </row>
    <row r="215" spans="2:13" ht="21" customHeight="1">
      <c r="B215" s="109"/>
      <c r="C215" s="116"/>
      <c r="D215" s="116"/>
    </row>
    <row r="216" spans="2:13" ht="21" customHeight="1">
      <c r="B216" s="109"/>
      <c r="C216" s="116"/>
      <c r="D216" s="116"/>
      <c r="F216" s="94" t="s">
        <v>406</v>
      </c>
      <c r="H216" s="783">
        <f>開票立会人入力シート!G9</f>
        <v>0</v>
      </c>
      <c r="I216" s="783"/>
      <c r="J216" s="783">
        <f>開票立会人入力シート!I9</f>
        <v>0</v>
      </c>
      <c r="K216" s="783"/>
      <c r="L216" s="105"/>
    </row>
    <row r="217" spans="2:13" ht="21" customHeight="1">
      <c r="B217" s="109"/>
      <c r="C217" s="116"/>
      <c r="D217" s="116"/>
    </row>
    <row r="218" spans="2:13" ht="21" customHeight="1">
      <c r="B218" s="109"/>
      <c r="C218" s="116"/>
      <c r="D218" s="116"/>
    </row>
    <row r="219" spans="2:13" ht="21" customHeight="1">
      <c r="B219" s="109"/>
      <c r="C219" s="116"/>
      <c r="D219" s="116"/>
    </row>
    <row r="220" spans="2:13" ht="21" customHeight="1">
      <c r="B220" s="207" t="s">
        <v>571</v>
      </c>
      <c r="D220" s="112"/>
      <c r="E220" s="195"/>
      <c r="F220" s="195"/>
      <c r="G220" s="203"/>
      <c r="H220" s="778">
        <f>入力シート!C9</f>
        <v>0</v>
      </c>
      <c r="I220" s="778"/>
      <c r="J220" s="778"/>
      <c r="K220" s="778"/>
      <c r="L220" s="778"/>
    </row>
    <row r="221" spans="2:13" ht="21" customHeight="1">
      <c r="B221" s="203"/>
      <c r="E221" s="203"/>
      <c r="F221" s="203"/>
      <c r="G221" s="203"/>
      <c r="H221" s="203"/>
      <c r="I221" s="203"/>
      <c r="J221" s="203"/>
      <c r="K221" s="203"/>
      <c r="L221" s="203"/>
    </row>
    <row r="222" spans="2:13" ht="21" customHeight="1">
      <c r="B222" s="203"/>
      <c r="D222" s="103"/>
      <c r="E222" s="284"/>
      <c r="F222" s="258"/>
      <c r="G222" s="284"/>
      <c r="H222" s="203"/>
      <c r="I222" s="203"/>
      <c r="J222" s="203"/>
      <c r="K222" s="203"/>
      <c r="L222" s="203"/>
    </row>
    <row r="223" spans="2:13" ht="21" customHeight="1">
      <c r="B223" s="207" t="s">
        <v>640</v>
      </c>
      <c r="D223" s="103"/>
      <c r="E223" s="284"/>
      <c r="F223" s="258"/>
      <c r="G223" s="284"/>
      <c r="H223" s="778">
        <f>入力シート!C15</f>
        <v>0</v>
      </c>
      <c r="I223" s="778"/>
      <c r="J223" s="778"/>
      <c r="K223" s="778"/>
      <c r="M223" s="206" t="s">
        <v>387</v>
      </c>
    </row>
    <row r="224" spans="2:13" ht="21" customHeight="1">
      <c r="D224" s="103"/>
      <c r="E224" s="103"/>
      <c r="F224" s="104"/>
      <c r="G224" s="103"/>
      <c r="I224" s="105"/>
      <c r="J224" s="105"/>
      <c r="K224" s="105"/>
      <c r="L224" s="105"/>
    </row>
    <row r="225" spans="1:15" ht="21" customHeight="1">
      <c r="D225" s="103"/>
      <c r="E225" s="103"/>
      <c r="F225" s="104"/>
      <c r="G225" s="103"/>
      <c r="I225" s="105"/>
      <c r="J225" s="105"/>
      <c r="K225" s="106"/>
      <c r="L225" s="106"/>
    </row>
    <row r="226" spans="1:15" ht="21" customHeight="1">
      <c r="D226" s="103"/>
      <c r="E226" s="103"/>
      <c r="F226" s="104"/>
      <c r="G226" s="103"/>
      <c r="I226" s="105"/>
      <c r="J226" s="105"/>
      <c r="K226" s="106"/>
      <c r="L226" s="106"/>
    </row>
    <row r="227" spans="1:15" ht="21" customHeight="1">
      <c r="D227" s="103"/>
      <c r="E227" s="103"/>
      <c r="F227" s="104"/>
      <c r="G227" s="103"/>
      <c r="I227" s="105"/>
      <c r="J227" s="105"/>
      <c r="K227" s="106"/>
      <c r="L227" s="106"/>
    </row>
    <row r="228" spans="1:15" ht="21" customHeight="1">
      <c r="D228" s="103"/>
      <c r="E228" s="103"/>
      <c r="F228" s="104"/>
      <c r="G228" s="103"/>
      <c r="I228" s="105"/>
      <c r="J228" s="105"/>
      <c r="K228" s="106"/>
      <c r="L228" s="106"/>
    </row>
    <row r="229" spans="1:15" ht="21" customHeight="1">
      <c r="O229" s="204" t="s">
        <v>646</v>
      </c>
    </row>
    <row r="233" spans="1:15" ht="21" customHeight="1">
      <c r="A233" s="892" t="s">
        <v>430</v>
      </c>
      <c r="B233" s="892"/>
      <c r="C233" s="892"/>
      <c r="D233" s="892"/>
      <c r="E233" s="892"/>
      <c r="F233" s="892"/>
      <c r="G233" s="892"/>
      <c r="H233" s="892"/>
      <c r="I233" s="892"/>
      <c r="J233" s="892"/>
      <c r="K233" s="892"/>
      <c r="L233" s="892"/>
      <c r="M233" s="892"/>
      <c r="N233" s="892"/>
    </row>
    <row r="238" spans="1:15" ht="21" customHeight="1">
      <c r="A238" s="919">
        <f>入力シート!$G$1</f>
        <v>46061</v>
      </c>
      <c r="B238" s="920"/>
      <c r="C238" s="920"/>
      <c r="D238" s="915" t="s">
        <v>1656</v>
      </c>
      <c r="E238" s="915"/>
      <c r="F238" s="915"/>
      <c r="G238" s="915"/>
      <c r="H238" s="915"/>
      <c r="I238" s="915"/>
      <c r="J238" s="915"/>
      <c r="L238" s="195" t="str">
        <f>開票立会人入力シート!$B$4</f>
        <v>青森県第１区</v>
      </c>
      <c r="M238" s="195"/>
      <c r="N238" s="195"/>
      <c r="O238" s="203" t="s">
        <v>641</v>
      </c>
    </row>
    <row r="239" spans="1:15" ht="9" customHeight="1">
      <c r="A239" s="203"/>
      <c r="N239" s="203"/>
    </row>
    <row r="240" spans="1:15" ht="21" customHeight="1">
      <c r="A240" s="203" t="s">
        <v>956</v>
      </c>
      <c r="H240" s="115"/>
      <c r="J240" s="115"/>
      <c r="K240" s="115"/>
    </row>
    <row r="241" spans="1:12" ht="21" customHeight="1">
      <c r="H241" s="115"/>
      <c r="J241" s="115"/>
    </row>
    <row r="244" spans="1:12" ht="21" customHeight="1">
      <c r="A244" s="960">
        <f>開票立会人入力シート!$F$10</f>
        <v>0</v>
      </c>
      <c r="B244" s="960"/>
      <c r="C244" s="960"/>
      <c r="D244" s="960"/>
      <c r="E244" s="588"/>
      <c r="F244" s="588"/>
    </row>
    <row r="245" spans="1:12" ht="21" customHeight="1">
      <c r="B245" s="109"/>
      <c r="C245" s="116"/>
      <c r="D245" s="116"/>
    </row>
    <row r="246" spans="1:12" ht="21" customHeight="1">
      <c r="B246" s="109"/>
      <c r="C246" s="116"/>
      <c r="D246" s="116"/>
    </row>
    <row r="247" spans="1:12" ht="21" customHeight="1">
      <c r="B247" s="109"/>
      <c r="C247" s="116"/>
      <c r="D247" s="116"/>
    </row>
    <row r="248" spans="1:12" ht="21" customHeight="1">
      <c r="B248" s="109"/>
      <c r="C248" s="116"/>
      <c r="D248" s="116"/>
    </row>
    <row r="249" spans="1:12" ht="21" customHeight="1">
      <c r="B249" s="109"/>
      <c r="C249" s="116"/>
      <c r="D249" s="116"/>
      <c r="F249" s="94" t="s">
        <v>405</v>
      </c>
      <c r="H249" s="195">
        <f>開票立会人入力シート!K10</f>
        <v>0</v>
      </c>
    </row>
    <row r="250" spans="1:12" ht="21" customHeight="1">
      <c r="B250" s="109"/>
      <c r="C250" s="116"/>
      <c r="D250" s="116"/>
    </row>
    <row r="251" spans="1:12" ht="21" customHeight="1">
      <c r="B251" s="109"/>
      <c r="C251" s="116"/>
      <c r="D251" s="116"/>
    </row>
    <row r="252" spans="1:12" ht="21" customHeight="1">
      <c r="B252" s="109"/>
      <c r="C252" s="116"/>
      <c r="D252" s="116"/>
    </row>
    <row r="253" spans="1:12" ht="21" customHeight="1">
      <c r="B253" s="109"/>
      <c r="C253" s="116"/>
      <c r="D253" s="116"/>
    </row>
    <row r="254" spans="1:12" ht="21" customHeight="1">
      <c r="B254" s="109"/>
      <c r="C254" s="116"/>
      <c r="D254" s="116"/>
      <c r="F254" s="94" t="s">
        <v>406</v>
      </c>
      <c r="H254" s="783">
        <f>開票立会人入力シート!G10</f>
        <v>0</v>
      </c>
      <c r="I254" s="783"/>
      <c r="J254" s="783">
        <f>開票立会人入力シート!I10</f>
        <v>0</v>
      </c>
      <c r="K254" s="783"/>
      <c r="L254" s="105"/>
    </row>
    <row r="255" spans="1:12" ht="21" customHeight="1">
      <c r="B255" s="109"/>
      <c r="C255" s="116"/>
      <c r="D255" s="116"/>
    </row>
    <row r="256" spans="1:12" ht="21" customHeight="1">
      <c r="B256" s="109"/>
      <c r="C256" s="116"/>
      <c r="D256" s="116"/>
    </row>
    <row r="257" spans="1:15" ht="21" customHeight="1">
      <c r="B257" s="109"/>
      <c r="C257" s="116"/>
      <c r="D257" s="116"/>
    </row>
    <row r="258" spans="1:15" ht="21" customHeight="1">
      <c r="B258" s="207" t="s">
        <v>571</v>
      </c>
      <c r="D258" s="112"/>
      <c r="E258" s="195"/>
      <c r="F258" s="195"/>
      <c r="G258" s="203"/>
      <c r="H258" s="778">
        <f>入力シート!C9</f>
        <v>0</v>
      </c>
      <c r="I258" s="778"/>
      <c r="J258" s="778"/>
      <c r="K258" s="778"/>
      <c r="L258" s="778"/>
    </row>
    <row r="259" spans="1:15" ht="21" customHeight="1">
      <c r="B259" s="203"/>
      <c r="E259" s="203"/>
      <c r="F259" s="203"/>
      <c r="G259" s="203"/>
      <c r="H259" s="203"/>
      <c r="I259" s="203"/>
      <c r="J259" s="203"/>
      <c r="K259" s="203"/>
      <c r="L259" s="203"/>
    </row>
    <row r="260" spans="1:15" ht="21" customHeight="1">
      <c r="B260" s="203"/>
      <c r="D260" s="103"/>
      <c r="E260" s="284"/>
      <c r="F260" s="258"/>
      <c r="G260" s="284"/>
      <c r="H260" s="203"/>
      <c r="I260" s="203"/>
      <c r="J260" s="203"/>
      <c r="K260" s="203"/>
      <c r="L260" s="203"/>
    </row>
    <row r="261" spans="1:15" ht="21" customHeight="1">
      <c r="B261" s="207" t="s">
        <v>640</v>
      </c>
      <c r="D261" s="103"/>
      <c r="E261" s="284"/>
      <c r="F261" s="258"/>
      <c r="G261" s="284"/>
      <c r="H261" s="778">
        <f>入力シート!C15</f>
        <v>0</v>
      </c>
      <c r="I261" s="778"/>
      <c r="J261" s="778"/>
      <c r="K261" s="778"/>
      <c r="M261" s="206" t="s">
        <v>387</v>
      </c>
    </row>
    <row r="262" spans="1:15" ht="21" customHeight="1">
      <c r="D262" s="103"/>
      <c r="E262" s="103"/>
      <c r="F262" s="104"/>
      <c r="G262" s="103"/>
      <c r="I262" s="105"/>
      <c r="J262" s="105"/>
      <c r="K262" s="105"/>
      <c r="L262" s="105"/>
    </row>
    <row r="263" spans="1:15" ht="21" customHeight="1">
      <c r="D263" s="103"/>
      <c r="E263" s="103"/>
      <c r="F263" s="104"/>
      <c r="G263" s="103"/>
      <c r="I263" s="105"/>
      <c r="J263" s="105"/>
      <c r="K263" s="106"/>
      <c r="L263" s="106"/>
    </row>
    <row r="264" spans="1:15" ht="21" customHeight="1">
      <c r="D264" s="103"/>
      <c r="E264" s="103"/>
      <c r="F264" s="104"/>
      <c r="G264" s="103"/>
      <c r="I264" s="105"/>
      <c r="J264" s="105"/>
      <c r="K264" s="106"/>
      <c r="L264" s="106"/>
    </row>
    <row r="265" spans="1:15" ht="21" customHeight="1">
      <c r="D265" s="103"/>
      <c r="E265" s="103"/>
      <c r="F265" s="104"/>
      <c r="G265" s="103"/>
      <c r="I265" s="105"/>
      <c r="J265" s="105"/>
      <c r="K265" s="106"/>
      <c r="L265" s="106"/>
    </row>
    <row r="266" spans="1:15" ht="21" customHeight="1">
      <c r="D266" s="103"/>
      <c r="E266" s="103"/>
      <c r="F266" s="104"/>
      <c r="G266" s="103"/>
      <c r="I266" s="105"/>
      <c r="J266" s="105"/>
      <c r="K266" s="106"/>
      <c r="L266" s="106"/>
    </row>
    <row r="267" spans="1:15" ht="21" customHeight="1">
      <c r="O267" s="204" t="s">
        <v>646</v>
      </c>
    </row>
    <row r="271" spans="1:15" ht="21" customHeight="1">
      <c r="A271" s="892" t="s">
        <v>430</v>
      </c>
      <c r="B271" s="892"/>
      <c r="C271" s="892"/>
      <c r="D271" s="892"/>
      <c r="E271" s="892"/>
      <c r="F271" s="892"/>
      <c r="G271" s="892"/>
      <c r="H271" s="892"/>
      <c r="I271" s="892"/>
      <c r="J271" s="892"/>
      <c r="K271" s="892"/>
      <c r="L271" s="892"/>
      <c r="M271" s="892"/>
      <c r="N271" s="892"/>
    </row>
    <row r="276" spans="1:15" ht="21" customHeight="1">
      <c r="A276" s="919">
        <f>入力シート!$G$1</f>
        <v>46061</v>
      </c>
      <c r="B276" s="920"/>
      <c r="C276" s="920"/>
      <c r="D276" s="915" t="s">
        <v>1656</v>
      </c>
      <c r="E276" s="915"/>
      <c r="F276" s="915"/>
      <c r="G276" s="915"/>
      <c r="H276" s="915"/>
      <c r="I276" s="915"/>
      <c r="J276" s="915"/>
      <c r="L276" s="195" t="str">
        <f>開票立会人入力シート!$B$4</f>
        <v>青森県第１区</v>
      </c>
      <c r="M276" s="195"/>
      <c r="N276" s="195"/>
      <c r="O276" s="203" t="s">
        <v>641</v>
      </c>
    </row>
    <row r="277" spans="1:15" ht="9" customHeight="1">
      <c r="A277" s="203"/>
      <c r="N277" s="203"/>
    </row>
    <row r="278" spans="1:15" ht="21" customHeight="1">
      <c r="A278" s="203" t="s">
        <v>956</v>
      </c>
      <c r="H278" s="115"/>
      <c r="J278" s="115"/>
      <c r="K278" s="115"/>
    </row>
    <row r="279" spans="1:15" ht="21" customHeight="1">
      <c r="H279" s="115"/>
      <c r="J279" s="115"/>
    </row>
    <row r="282" spans="1:15" ht="21" customHeight="1">
      <c r="A282" s="960">
        <f>開票立会人入力シート!$F$11</f>
        <v>0</v>
      </c>
      <c r="B282" s="960"/>
      <c r="C282" s="960"/>
      <c r="D282" s="960"/>
      <c r="E282" s="588"/>
      <c r="F282" s="588"/>
    </row>
    <row r="283" spans="1:15" ht="21" customHeight="1">
      <c r="B283" s="109"/>
      <c r="C283" s="116"/>
      <c r="D283" s="116"/>
    </row>
    <row r="284" spans="1:15" ht="21" customHeight="1">
      <c r="B284" s="109"/>
      <c r="C284" s="116"/>
      <c r="D284" s="116"/>
    </row>
    <row r="285" spans="1:15" ht="21" customHeight="1">
      <c r="B285" s="109"/>
      <c r="C285" s="116"/>
      <c r="D285" s="116"/>
    </row>
    <row r="286" spans="1:15" ht="21" customHeight="1">
      <c r="B286" s="109"/>
      <c r="C286" s="116"/>
      <c r="D286" s="116"/>
    </row>
    <row r="287" spans="1:15" ht="21" customHeight="1">
      <c r="B287" s="109"/>
      <c r="C287" s="116"/>
      <c r="D287" s="116"/>
      <c r="F287" s="94" t="s">
        <v>405</v>
      </c>
      <c r="H287" s="195">
        <f>開票立会人入力シート!K11</f>
        <v>0</v>
      </c>
    </row>
    <row r="288" spans="1:15" ht="21" customHeight="1">
      <c r="B288" s="109"/>
      <c r="C288" s="116"/>
      <c r="D288" s="116"/>
    </row>
    <row r="289" spans="2:13" ht="21" customHeight="1">
      <c r="B289" s="109"/>
      <c r="C289" s="116"/>
      <c r="D289" s="116"/>
    </row>
    <row r="290" spans="2:13" ht="21" customHeight="1">
      <c r="B290" s="109"/>
      <c r="C290" s="116"/>
      <c r="D290" s="116"/>
    </row>
    <row r="291" spans="2:13" ht="21" customHeight="1">
      <c r="B291" s="109"/>
      <c r="C291" s="116"/>
      <c r="D291" s="116"/>
    </row>
    <row r="292" spans="2:13" ht="21" customHeight="1">
      <c r="B292" s="109"/>
      <c r="C292" s="116"/>
      <c r="D292" s="116"/>
      <c r="F292" s="94" t="s">
        <v>406</v>
      </c>
      <c r="H292" s="783">
        <f>開票立会人入力シート!G11</f>
        <v>0</v>
      </c>
      <c r="I292" s="783"/>
      <c r="J292" s="783">
        <f>開票立会人入力シート!I11</f>
        <v>0</v>
      </c>
      <c r="K292" s="783"/>
      <c r="L292" s="105"/>
    </row>
    <row r="293" spans="2:13" ht="21" customHeight="1">
      <c r="B293" s="109"/>
      <c r="C293" s="116"/>
      <c r="D293" s="116"/>
    </row>
    <row r="294" spans="2:13" ht="21" customHeight="1">
      <c r="B294" s="109"/>
      <c r="C294" s="116"/>
      <c r="D294" s="116"/>
    </row>
    <row r="295" spans="2:13" ht="21" customHeight="1">
      <c r="B295" s="109"/>
      <c r="C295" s="116"/>
      <c r="D295" s="116"/>
    </row>
    <row r="296" spans="2:13" ht="21" customHeight="1">
      <c r="B296" s="207" t="s">
        <v>571</v>
      </c>
      <c r="D296" s="112"/>
      <c r="E296" s="195"/>
      <c r="F296" s="195"/>
      <c r="G296" s="203"/>
      <c r="H296" s="778">
        <f>入力シート!C9</f>
        <v>0</v>
      </c>
      <c r="I296" s="778"/>
      <c r="J296" s="778"/>
      <c r="K296" s="778"/>
      <c r="L296" s="778"/>
    </row>
    <row r="297" spans="2:13" ht="21" customHeight="1">
      <c r="B297" s="203"/>
      <c r="E297" s="203"/>
      <c r="F297" s="203"/>
      <c r="G297" s="203"/>
      <c r="H297" s="203"/>
      <c r="I297" s="203"/>
      <c r="J297" s="203"/>
      <c r="K297" s="203"/>
      <c r="L297" s="203"/>
    </row>
    <row r="298" spans="2:13" ht="21" customHeight="1">
      <c r="B298" s="203"/>
      <c r="D298" s="103"/>
      <c r="E298" s="284"/>
      <c r="F298" s="258"/>
      <c r="G298" s="284"/>
      <c r="H298" s="203"/>
      <c r="I298" s="203"/>
      <c r="J298" s="203"/>
      <c r="K298" s="203"/>
      <c r="L298" s="203"/>
    </row>
    <row r="299" spans="2:13" ht="21" customHeight="1">
      <c r="B299" s="207" t="s">
        <v>640</v>
      </c>
      <c r="D299" s="103"/>
      <c r="E299" s="284"/>
      <c r="F299" s="258"/>
      <c r="G299" s="284"/>
      <c r="H299" s="778">
        <f>入力シート!C15</f>
        <v>0</v>
      </c>
      <c r="I299" s="778"/>
      <c r="J299" s="778"/>
      <c r="K299" s="778"/>
      <c r="M299" s="206" t="s">
        <v>387</v>
      </c>
    </row>
    <row r="300" spans="2:13" ht="21" customHeight="1">
      <c r="D300" s="103"/>
      <c r="E300" s="103"/>
      <c r="F300" s="104"/>
      <c r="G300" s="103"/>
      <c r="I300" s="105"/>
      <c r="J300" s="105"/>
      <c r="K300" s="105"/>
      <c r="L300" s="105"/>
    </row>
    <row r="301" spans="2:13" ht="21" customHeight="1">
      <c r="D301" s="103"/>
      <c r="E301" s="103"/>
      <c r="F301" s="104"/>
      <c r="G301" s="103"/>
      <c r="I301" s="105"/>
      <c r="J301" s="105"/>
      <c r="K301" s="106"/>
      <c r="L301" s="106"/>
    </row>
    <row r="302" spans="2:13" ht="21" customHeight="1">
      <c r="D302" s="103"/>
      <c r="E302" s="103"/>
      <c r="F302" s="104"/>
      <c r="G302" s="103"/>
      <c r="I302" s="105"/>
      <c r="J302" s="105"/>
      <c r="K302" s="106"/>
      <c r="L302" s="106"/>
    </row>
    <row r="303" spans="2:13" ht="21" customHeight="1">
      <c r="D303" s="103"/>
      <c r="E303" s="103"/>
      <c r="F303" s="104"/>
      <c r="G303" s="103"/>
      <c r="I303" s="105"/>
      <c r="J303" s="105"/>
      <c r="K303" s="106"/>
      <c r="L303" s="106"/>
    </row>
    <row r="304" spans="2:13" ht="21" customHeight="1">
      <c r="D304" s="103"/>
      <c r="E304" s="103"/>
      <c r="F304" s="104"/>
      <c r="G304" s="103"/>
      <c r="I304" s="105"/>
      <c r="J304" s="105"/>
      <c r="K304" s="106"/>
      <c r="L304" s="106"/>
    </row>
    <row r="305" spans="1:15" ht="21" customHeight="1">
      <c r="O305" s="204" t="s">
        <v>646</v>
      </c>
    </row>
    <row r="309" spans="1:15" ht="21" customHeight="1">
      <c r="A309" s="892" t="s">
        <v>430</v>
      </c>
      <c r="B309" s="892"/>
      <c r="C309" s="892"/>
      <c r="D309" s="892"/>
      <c r="E309" s="892"/>
      <c r="F309" s="892"/>
      <c r="G309" s="892"/>
      <c r="H309" s="892"/>
      <c r="I309" s="892"/>
      <c r="J309" s="892"/>
      <c r="K309" s="892"/>
      <c r="L309" s="892"/>
      <c r="M309" s="892"/>
      <c r="N309" s="892"/>
    </row>
    <row r="314" spans="1:15" ht="21" customHeight="1">
      <c r="A314" s="919">
        <f>入力シート!$G$1</f>
        <v>46061</v>
      </c>
      <c r="B314" s="920"/>
      <c r="C314" s="920"/>
      <c r="D314" s="915" t="s">
        <v>1656</v>
      </c>
      <c r="E314" s="915"/>
      <c r="F314" s="915"/>
      <c r="G314" s="915"/>
      <c r="H314" s="915"/>
      <c r="I314" s="915"/>
      <c r="J314" s="915"/>
      <c r="L314" s="195" t="str">
        <f>開票立会人入力シート!$B$4</f>
        <v>青森県第１区</v>
      </c>
      <c r="M314" s="195"/>
      <c r="N314" s="195"/>
      <c r="O314" s="203" t="s">
        <v>641</v>
      </c>
    </row>
    <row r="315" spans="1:15" ht="9" customHeight="1">
      <c r="A315" s="203"/>
      <c r="N315" s="203"/>
    </row>
    <row r="316" spans="1:15" ht="21" customHeight="1">
      <c r="A316" s="203" t="s">
        <v>956</v>
      </c>
      <c r="H316" s="115"/>
      <c r="J316" s="115"/>
      <c r="K316" s="115"/>
    </row>
    <row r="317" spans="1:15" ht="21" customHeight="1">
      <c r="H317" s="115"/>
      <c r="J317" s="115"/>
    </row>
    <row r="320" spans="1:15" ht="21" customHeight="1">
      <c r="A320" s="960">
        <f>開票立会人入力シート!$F$12</f>
        <v>0</v>
      </c>
      <c r="B320" s="960"/>
      <c r="C320" s="960"/>
      <c r="D320" s="960"/>
      <c r="E320" s="588"/>
      <c r="F320" s="588"/>
    </row>
    <row r="321" spans="2:12" ht="21" customHeight="1">
      <c r="B321" s="109"/>
      <c r="C321" s="116"/>
      <c r="D321" s="116"/>
    </row>
    <row r="322" spans="2:12" ht="21" customHeight="1">
      <c r="B322" s="109"/>
      <c r="C322" s="116"/>
      <c r="D322" s="116"/>
    </row>
    <row r="323" spans="2:12" ht="21" customHeight="1">
      <c r="B323" s="109"/>
      <c r="C323" s="116"/>
      <c r="D323" s="116"/>
    </row>
    <row r="324" spans="2:12" ht="21" customHeight="1">
      <c r="B324" s="109"/>
      <c r="C324" s="116"/>
      <c r="D324" s="116"/>
    </row>
    <row r="325" spans="2:12" ht="21" customHeight="1">
      <c r="B325" s="109"/>
      <c r="C325" s="116"/>
      <c r="D325" s="116"/>
      <c r="F325" s="94" t="s">
        <v>405</v>
      </c>
      <c r="H325" s="195">
        <f>開票立会人入力シート!K12</f>
        <v>0</v>
      </c>
    </row>
    <row r="326" spans="2:12" ht="21" customHeight="1">
      <c r="B326" s="109"/>
      <c r="C326" s="116"/>
      <c r="D326" s="116"/>
    </row>
    <row r="327" spans="2:12" ht="21" customHeight="1">
      <c r="B327" s="109"/>
      <c r="C327" s="116"/>
      <c r="D327" s="116"/>
    </row>
    <row r="328" spans="2:12" ht="21" customHeight="1">
      <c r="B328" s="109"/>
      <c r="C328" s="116"/>
      <c r="D328" s="116"/>
    </row>
    <row r="329" spans="2:12" ht="21" customHeight="1">
      <c r="B329" s="109"/>
      <c r="C329" s="116"/>
      <c r="D329" s="116"/>
    </row>
    <row r="330" spans="2:12" ht="21" customHeight="1">
      <c r="B330" s="109"/>
      <c r="C330" s="116"/>
      <c r="D330" s="116"/>
      <c r="F330" s="94" t="s">
        <v>406</v>
      </c>
      <c r="H330" s="783">
        <f>開票立会人入力シート!G12</f>
        <v>0</v>
      </c>
      <c r="I330" s="783"/>
      <c r="J330" s="783">
        <f>開票立会人入力シート!I12</f>
        <v>0</v>
      </c>
      <c r="K330" s="783"/>
      <c r="L330" s="105"/>
    </row>
    <row r="331" spans="2:12" ht="21" customHeight="1">
      <c r="B331" s="109"/>
      <c r="C331" s="116"/>
      <c r="D331" s="116"/>
    </row>
    <row r="332" spans="2:12" ht="21" customHeight="1">
      <c r="B332" s="109"/>
      <c r="C332" s="116"/>
      <c r="D332" s="116"/>
    </row>
    <row r="333" spans="2:12" ht="21" customHeight="1">
      <c r="B333" s="109"/>
      <c r="C333" s="116"/>
      <c r="D333" s="116"/>
    </row>
    <row r="334" spans="2:12" ht="21" customHeight="1">
      <c r="B334" s="207" t="s">
        <v>571</v>
      </c>
      <c r="D334" s="112"/>
      <c r="E334" s="195"/>
      <c r="F334" s="195"/>
      <c r="G334" s="203"/>
      <c r="H334" s="796">
        <f>入力シート!C9</f>
        <v>0</v>
      </c>
      <c r="I334" s="796"/>
      <c r="J334" s="796"/>
      <c r="K334" s="796"/>
      <c r="L334" s="796"/>
    </row>
    <row r="335" spans="2:12" ht="21" customHeight="1">
      <c r="B335" s="203"/>
      <c r="E335" s="203"/>
      <c r="F335" s="203"/>
      <c r="G335" s="203"/>
      <c r="H335" s="203"/>
      <c r="I335" s="203"/>
      <c r="J335" s="203"/>
      <c r="K335" s="203"/>
      <c r="L335" s="203"/>
    </row>
    <row r="336" spans="2:12" ht="21" customHeight="1">
      <c r="B336" s="203"/>
      <c r="D336" s="103"/>
      <c r="E336" s="284"/>
      <c r="F336" s="258"/>
      <c r="G336" s="284"/>
      <c r="H336" s="203"/>
      <c r="I336" s="203"/>
      <c r="J336" s="203"/>
      <c r="K336" s="203"/>
      <c r="L336" s="203"/>
    </row>
    <row r="337" spans="1:15" ht="21" customHeight="1">
      <c r="B337" s="207" t="s">
        <v>640</v>
      </c>
      <c r="D337" s="103"/>
      <c r="E337" s="284"/>
      <c r="F337" s="258"/>
      <c r="G337" s="284"/>
      <c r="H337" s="778">
        <f>入力シート!C15</f>
        <v>0</v>
      </c>
      <c r="I337" s="778"/>
      <c r="J337" s="778"/>
      <c r="K337" s="778"/>
      <c r="M337" s="206" t="s">
        <v>387</v>
      </c>
    </row>
    <row r="338" spans="1:15" ht="21" customHeight="1">
      <c r="D338" s="103"/>
      <c r="E338" s="103"/>
      <c r="F338" s="104"/>
      <c r="G338" s="103"/>
      <c r="I338" s="105"/>
      <c r="J338" s="105"/>
      <c r="K338" s="105"/>
      <c r="L338" s="105"/>
    </row>
    <row r="339" spans="1:15" ht="21" customHeight="1">
      <c r="D339" s="103"/>
      <c r="E339" s="103"/>
      <c r="F339" s="104"/>
      <c r="G339" s="103"/>
      <c r="I339" s="105"/>
      <c r="J339" s="105"/>
      <c r="K339" s="106"/>
      <c r="L339" s="106"/>
    </row>
    <row r="340" spans="1:15" ht="21" customHeight="1">
      <c r="D340" s="103"/>
      <c r="E340" s="103"/>
      <c r="F340" s="104"/>
      <c r="G340" s="103"/>
      <c r="I340" s="105"/>
      <c r="J340" s="105"/>
      <c r="K340" s="106"/>
      <c r="L340" s="106"/>
    </row>
    <row r="341" spans="1:15" ht="21" customHeight="1">
      <c r="D341" s="103"/>
      <c r="E341" s="103"/>
      <c r="F341" s="104"/>
      <c r="G341" s="103"/>
      <c r="I341" s="105"/>
      <c r="J341" s="105"/>
      <c r="K341" s="106"/>
      <c r="L341" s="106"/>
    </row>
    <row r="342" spans="1:15" ht="21" customHeight="1">
      <c r="D342" s="103"/>
      <c r="E342" s="103"/>
      <c r="F342" s="104"/>
      <c r="G342" s="103"/>
      <c r="I342" s="105"/>
      <c r="J342" s="105"/>
      <c r="K342" s="106"/>
      <c r="L342" s="106"/>
    </row>
    <row r="343" spans="1:15" ht="21" customHeight="1">
      <c r="O343" s="204" t="s">
        <v>646</v>
      </c>
    </row>
    <row r="347" spans="1:15" ht="21" customHeight="1">
      <c r="A347" s="892" t="s">
        <v>430</v>
      </c>
      <c r="B347" s="892"/>
      <c r="C347" s="892"/>
      <c r="D347" s="892"/>
      <c r="E347" s="892"/>
      <c r="F347" s="892"/>
      <c r="G347" s="892"/>
      <c r="H347" s="892"/>
      <c r="I347" s="892"/>
      <c r="J347" s="892"/>
      <c r="K347" s="892"/>
      <c r="L347" s="892"/>
      <c r="M347" s="892"/>
      <c r="N347" s="892"/>
    </row>
    <row r="352" spans="1:15" ht="21" customHeight="1">
      <c r="A352" s="919">
        <f>入力シート!$G$1</f>
        <v>46061</v>
      </c>
      <c r="B352" s="920"/>
      <c r="C352" s="920"/>
      <c r="D352" s="915" t="s">
        <v>1656</v>
      </c>
      <c r="E352" s="915"/>
      <c r="F352" s="915"/>
      <c r="G352" s="915"/>
      <c r="H352" s="915"/>
      <c r="I352" s="915"/>
      <c r="J352" s="915"/>
      <c r="L352" s="195" t="str">
        <f>開票立会人入力シート!$B$4</f>
        <v>青森県第１区</v>
      </c>
      <c r="M352" s="195"/>
      <c r="N352" s="195"/>
      <c r="O352" s="203" t="s">
        <v>641</v>
      </c>
    </row>
    <row r="353" spans="1:14" ht="9" customHeight="1">
      <c r="A353" s="203"/>
      <c r="N353" s="203"/>
    </row>
    <row r="354" spans="1:14" ht="21" customHeight="1">
      <c r="A354" s="203" t="s">
        <v>956</v>
      </c>
      <c r="H354" s="115"/>
      <c r="J354" s="115"/>
      <c r="K354" s="115"/>
    </row>
    <row r="355" spans="1:14" ht="21" customHeight="1">
      <c r="H355" s="115"/>
      <c r="J355" s="115"/>
    </row>
    <row r="358" spans="1:14" ht="21" customHeight="1">
      <c r="A358" s="960">
        <f>開票立会人入力シート!$F$13</f>
        <v>0</v>
      </c>
      <c r="B358" s="960"/>
      <c r="C358" s="960"/>
      <c r="D358" s="960"/>
      <c r="E358" s="588"/>
      <c r="F358" s="588"/>
    </row>
    <row r="359" spans="1:14" ht="21" customHeight="1">
      <c r="B359" s="109"/>
      <c r="C359" s="116"/>
      <c r="D359" s="116"/>
    </row>
    <row r="360" spans="1:14" ht="21" customHeight="1">
      <c r="B360" s="109"/>
      <c r="C360" s="116"/>
      <c r="D360" s="116"/>
    </row>
    <row r="361" spans="1:14" ht="21" customHeight="1">
      <c r="B361" s="109"/>
      <c r="C361" s="116"/>
      <c r="D361" s="116"/>
    </row>
    <row r="362" spans="1:14" ht="21" customHeight="1">
      <c r="B362" s="109"/>
      <c r="C362" s="116"/>
      <c r="D362" s="116"/>
    </row>
    <row r="363" spans="1:14" ht="21" customHeight="1">
      <c r="B363" s="109"/>
      <c r="C363" s="116"/>
      <c r="D363" s="116"/>
      <c r="F363" s="94" t="s">
        <v>405</v>
      </c>
      <c r="H363" s="195">
        <f>開票立会人入力シート!K13</f>
        <v>0</v>
      </c>
    </row>
    <row r="364" spans="1:14" ht="21" customHeight="1">
      <c r="B364" s="109"/>
      <c r="C364" s="116"/>
      <c r="D364" s="116"/>
    </row>
    <row r="365" spans="1:14" ht="21" customHeight="1">
      <c r="B365" s="109"/>
      <c r="C365" s="116"/>
      <c r="D365" s="116"/>
    </row>
    <row r="366" spans="1:14" ht="21" customHeight="1">
      <c r="B366" s="109"/>
      <c r="C366" s="116"/>
      <c r="D366" s="116"/>
    </row>
    <row r="367" spans="1:14" ht="21" customHeight="1">
      <c r="B367" s="109"/>
      <c r="C367" s="116"/>
      <c r="D367" s="116"/>
    </row>
    <row r="368" spans="1:14" ht="21" customHeight="1">
      <c r="B368" s="109"/>
      <c r="C368" s="116"/>
      <c r="D368" s="116"/>
      <c r="F368" s="94" t="s">
        <v>406</v>
      </c>
      <c r="H368" s="783">
        <f>開票立会人入力シート!G13</f>
        <v>0</v>
      </c>
      <c r="I368" s="783"/>
      <c r="J368" s="783">
        <f>開票立会人入力シート!I13</f>
        <v>0</v>
      </c>
      <c r="K368" s="783"/>
      <c r="L368" s="105"/>
    </row>
    <row r="369" spans="2:15" ht="21" customHeight="1">
      <c r="B369" s="109"/>
      <c r="C369" s="116"/>
      <c r="D369" s="116"/>
    </row>
    <row r="370" spans="2:15" ht="21" customHeight="1">
      <c r="B370" s="109"/>
      <c r="C370" s="116"/>
      <c r="D370" s="116"/>
    </row>
    <row r="371" spans="2:15" ht="21" customHeight="1">
      <c r="B371" s="109"/>
      <c r="C371" s="116"/>
      <c r="D371" s="116"/>
    </row>
    <row r="372" spans="2:15" ht="21" customHeight="1">
      <c r="B372" s="207" t="s">
        <v>571</v>
      </c>
      <c r="D372" s="112"/>
      <c r="E372" s="195"/>
      <c r="F372" s="195"/>
      <c r="G372" s="203"/>
      <c r="H372" s="796">
        <f>入力シート!C9</f>
        <v>0</v>
      </c>
      <c r="I372" s="796"/>
      <c r="J372" s="796"/>
      <c r="K372" s="796"/>
      <c r="L372" s="796"/>
    </row>
    <row r="373" spans="2:15" ht="21" customHeight="1">
      <c r="B373" s="203"/>
      <c r="E373" s="203"/>
      <c r="F373" s="203"/>
      <c r="G373" s="203"/>
      <c r="H373" s="203"/>
      <c r="I373" s="203"/>
      <c r="J373" s="203"/>
      <c r="K373" s="203"/>
      <c r="L373" s="203"/>
    </row>
    <row r="374" spans="2:15" ht="21" customHeight="1">
      <c r="B374" s="203"/>
      <c r="D374" s="103"/>
      <c r="E374" s="284"/>
      <c r="F374" s="258"/>
      <c r="G374" s="284"/>
      <c r="H374" s="203"/>
      <c r="I374" s="203"/>
      <c r="J374" s="203"/>
      <c r="K374" s="203"/>
      <c r="L374" s="203"/>
    </row>
    <row r="375" spans="2:15" ht="21" customHeight="1">
      <c r="B375" s="207" t="s">
        <v>640</v>
      </c>
      <c r="D375" s="103"/>
      <c r="E375" s="284"/>
      <c r="F375" s="258"/>
      <c r="G375" s="284"/>
      <c r="H375" s="796">
        <f>入力シート!C15</f>
        <v>0</v>
      </c>
      <c r="I375" s="796"/>
      <c r="J375" s="796"/>
      <c r="K375" s="796"/>
      <c r="M375" s="206" t="s">
        <v>387</v>
      </c>
    </row>
    <row r="376" spans="2:15" ht="21" customHeight="1">
      <c r="D376" s="103"/>
      <c r="E376" s="103"/>
      <c r="F376" s="104"/>
      <c r="G376" s="103"/>
      <c r="I376" s="105"/>
      <c r="J376" s="105"/>
      <c r="K376" s="105"/>
      <c r="L376" s="105"/>
    </row>
    <row r="377" spans="2:15" ht="21" customHeight="1">
      <c r="D377" s="103"/>
      <c r="E377" s="103"/>
      <c r="F377" s="104"/>
      <c r="G377" s="103"/>
      <c r="I377" s="105"/>
      <c r="J377" s="105"/>
      <c r="K377" s="106"/>
      <c r="L377" s="106"/>
    </row>
    <row r="378" spans="2:15" ht="21" customHeight="1">
      <c r="D378" s="103"/>
      <c r="E378" s="103"/>
      <c r="F378" s="104"/>
      <c r="G378" s="103"/>
      <c r="I378" s="105"/>
      <c r="J378" s="105"/>
      <c r="K378" s="106"/>
      <c r="L378" s="106"/>
    </row>
    <row r="379" spans="2:15" ht="21" customHeight="1">
      <c r="D379" s="103"/>
      <c r="E379" s="103"/>
      <c r="F379" s="104"/>
      <c r="G379" s="103"/>
      <c r="I379" s="105"/>
      <c r="J379" s="105"/>
      <c r="K379" s="106"/>
      <c r="L379" s="106"/>
    </row>
    <row r="380" spans="2:15" ht="21" customHeight="1">
      <c r="D380" s="103"/>
      <c r="E380" s="103"/>
      <c r="F380" s="104"/>
      <c r="G380" s="103"/>
      <c r="I380" s="105"/>
      <c r="J380" s="105"/>
      <c r="K380" s="106"/>
      <c r="L380" s="106"/>
    </row>
    <row r="381" spans="2:15" ht="21" customHeight="1">
      <c r="O381" s="204" t="s">
        <v>646</v>
      </c>
    </row>
    <row r="385" spans="1:15" ht="21" customHeight="1">
      <c r="A385" s="892" t="s">
        <v>430</v>
      </c>
      <c r="B385" s="892"/>
      <c r="C385" s="892"/>
      <c r="D385" s="892"/>
      <c r="E385" s="892"/>
      <c r="F385" s="892"/>
      <c r="G385" s="892"/>
      <c r="H385" s="892"/>
      <c r="I385" s="892"/>
      <c r="J385" s="892"/>
      <c r="K385" s="892"/>
      <c r="L385" s="892"/>
      <c r="M385" s="892"/>
      <c r="N385" s="892"/>
    </row>
    <row r="390" spans="1:15" ht="21" customHeight="1">
      <c r="A390" s="919">
        <f>入力シート!$G$1</f>
        <v>46061</v>
      </c>
      <c r="B390" s="920"/>
      <c r="C390" s="920"/>
      <c r="D390" s="915" t="s">
        <v>1656</v>
      </c>
      <c r="E390" s="915"/>
      <c r="F390" s="915"/>
      <c r="G390" s="915"/>
      <c r="H390" s="915"/>
      <c r="I390" s="915"/>
      <c r="J390" s="915"/>
      <c r="L390" s="195" t="str">
        <f>開票立会人入力シート!$B$4</f>
        <v>青森県第１区</v>
      </c>
      <c r="M390" s="195"/>
      <c r="N390" s="195"/>
      <c r="O390" s="203" t="s">
        <v>641</v>
      </c>
    </row>
    <row r="391" spans="1:15" ht="9" customHeight="1">
      <c r="A391" s="203"/>
      <c r="N391" s="203"/>
    </row>
    <row r="392" spans="1:15" ht="21" customHeight="1">
      <c r="A392" s="203" t="s">
        <v>956</v>
      </c>
      <c r="H392" s="115"/>
      <c r="J392" s="115"/>
      <c r="K392" s="115"/>
    </row>
    <row r="393" spans="1:15" ht="21" customHeight="1">
      <c r="H393" s="115"/>
      <c r="J393" s="115"/>
    </row>
    <row r="396" spans="1:15" ht="21" customHeight="1">
      <c r="A396" s="960">
        <f>開票立会人入力シート!$F$14</f>
        <v>0</v>
      </c>
      <c r="B396" s="960"/>
      <c r="C396" s="960"/>
      <c r="D396" s="960"/>
      <c r="E396" s="588"/>
      <c r="F396" s="588"/>
    </row>
    <row r="397" spans="1:15" ht="21" customHeight="1">
      <c r="A397" s="960"/>
      <c r="B397" s="960"/>
      <c r="C397" s="960"/>
      <c r="D397" s="960"/>
      <c r="E397" s="588"/>
      <c r="F397" s="588"/>
    </row>
    <row r="398" spans="1:15" ht="21" customHeight="1">
      <c r="B398" s="109"/>
      <c r="C398" s="116"/>
      <c r="D398" s="116"/>
    </row>
    <row r="399" spans="1:15" ht="21" customHeight="1">
      <c r="B399" s="109"/>
      <c r="C399" s="116"/>
      <c r="D399" s="116"/>
    </row>
    <row r="400" spans="1:15" ht="21" customHeight="1">
      <c r="B400" s="109"/>
      <c r="C400" s="116"/>
      <c r="D400" s="116"/>
    </row>
    <row r="401" spans="2:13" ht="21" customHeight="1">
      <c r="B401" s="109"/>
      <c r="C401" s="116"/>
      <c r="D401" s="116"/>
      <c r="F401" s="94" t="s">
        <v>405</v>
      </c>
      <c r="H401" s="195">
        <f>開票立会人入力シート!K14</f>
        <v>0</v>
      </c>
    </row>
    <row r="402" spans="2:13" ht="21" customHeight="1">
      <c r="B402" s="109"/>
      <c r="C402" s="116"/>
      <c r="D402" s="116"/>
    </row>
    <row r="403" spans="2:13" ht="21" customHeight="1">
      <c r="B403" s="109"/>
      <c r="C403" s="116"/>
      <c r="D403" s="116"/>
    </row>
    <row r="404" spans="2:13" ht="21" customHeight="1">
      <c r="B404" s="109"/>
      <c r="C404" s="116"/>
      <c r="D404" s="116"/>
    </row>
    <row r="405" spans="2:13" ht="21" customHeight="1">
      <c r="B405" s="109"/>
      <c r="C405" s="116"/>
      <c r="D405" s="116"/>
    </row>
    <row r="406" spans="2:13" ht="21" customHeight="1">
      <c r="B406" s="109"/>
      <c r="C406" s="116"/>
      <c r="D406" s="116"/>
      <c r="F406" s="94" t="s">
        <v>406</v>
      </c>
      <c r="H406" s="783">
        <f>開票立会人入力シート!G14</f>
        <v>0</v>
      </c>
      <c r="I406" s="783"/>
      <c r="J406" s="783">
        <f>開票立会人入力シート!I14</f>
        <v>0</v>
      </c>
      <c r="K406" s="783"/>
      <c r="L406" s="105"/>
    </row>
    <row r="407" spans="2:13" ht="21" customHeight="1">
      <c r="B407" s="109"/>
      <c r="C407" s="116"/>
      <c r="D407" s="116"/>
    </row>
    <row r="408" spans="2:13" ht="21" customHeight="1">
      <c r="B408" s="109"/>
      <c r="C408" s="116"/>
      <c r="D408" s="116"/>
    </row>
    <row r="409" spans="2:13" ht="21" customHeight="1">
      <c r="B409" s="109"/>
      <c r="C409" s="116"/>
      <c r="D409" s="116"/>
    </row>
    <row r="410" spans="2:13" ht="21" customHeight="1">
      <c r="B410" s="207" t="s">
        <v>571</v>
      </c>
      <c r="D410" s="112"/>
      <c r="E410" s="195"/>
      <c r="F410" s="195"/>
      <c r="G410" s="203"/>
      <c r="H410" s="195">
        <f>入力シート!C9</f>
        <v>0</v>
      </c>
      <c r="I410" s="195"/>
      <c r="J410" s="195"/>
      <c r="K410" s="195"/>
      <c r="L410" s="195"/>
    </row>
    <row r="411" spans="2:13" ht="21" customHeight="1">
      <c r="B411" s="203"/>
      <c r="E411" s="203"/>
      <c r="F411" s="203"/>
      <c r="G411" s="203"/>
      <c r="H411" s="203"/>
      <c r="I411" s="203"/>
      <c r="J411" s="203"/>
      <c r="K411" s="203"/>
      <c r="L411" s="203"/>
    </row>
    <row r="412" spans="2:13" ht="21" customHeight="1">
      <c r="B412" s="203"/>
      <c r="D412" s="103"/>
      <c r="E412" s="284"/>
      <c r="F412" s="258"/>
      <c r="G412" s="284"/>
      <c r="H412" s="203"/>
      <c r="I412" s="203"/>
      <c r="J412" s="203"/>
      <c r="K412" s="203"/>
      <c r="L412" s="203"/>
    </row>
    <row r="413" spans="2:13" ht="21" customHeight="1">
      <c r="B413" s="207" t="s">
        <v>640</v>
      </c>
      <c r="D413" s="103"/>
      <c r="E413" s="284"/>
      <c r="F413" s="258"/>
      <c r="G413" s="284"/>
      <c r="H413" s="195">
        <f>入力シート!C15</f>
        <v>0</v>
      </c>
      <c r="I413" s="195"/>
      <c r="J413" s="195"/>
      <c r="K413" s="195"/>
      <c r="M413" s="206" t="s">
        <v>387</v>
      </c>
    </row>
    <row r="414" spans="2:13" ht="21" customHeight="1">
      <c r="D414" s="103"/>
      <c r="E414" s="103"/>
      <c r="F414" s="104"/>
      <c r="G414" s="103"/>
      <c r="I414" s="105"/>
      <c r="J414" s="105"/>
      <c r="K414" s="105"/>
      <c r="L414" s="105"/>
    </row>
    <row r="415" spans="2:13" ht="21" customHeight="1">
      <c r="D415" s="103"/>
      <c r="E415" s="103"/>
      <c r="F415" s="104"/>
      <c r="G415" s="103"/>
      <c r="I415" s="105"/>
      <c r="J415" s="105"/>
      <c r="K415" s="106"/>
      <c r="L415" s="106"/>
    </row>
    <row r="416" spans="2:13" ht="21" customHeight="1">
      <c r="D416" s="103"/>
      <c r="E416" s="103"/>
      <c r="F416" s="104"/>
      <c r="G416" s="103"/>
      <c r="I416" s="105"/>
      <c r="J416" s="105"/>
      <c r="K416" s="106"/>
      <c r="L416" s="106"/>
    </row>
    <row r="417" spans="1:15" ht="21" customHeight="1">
      <c r="D417" s="103"/>
      <c r="E417" s="103"/>
      <c r="F417" s="104"/>
      <c r="G417" s="103"/>
      <c r="I417" s="105"/>
      <c r="J417" s="105"/>
      <c r="K417" s="106"/>
      <c r="L417" s="106"/>
    </row>
    <row r="418" spans="1:15" ht="21" customHeight="1">
      <c r="D418" s="103"/>
      <c r="E418" s="103"/>
      <c r="F418" s="104"/>
      <c r="G418" s="103"/>
      <c r="I418" s="105"/>
      <c r="J418" s="105"/>
      <c r="K418" s="106"/>
      <c r="L418" s="106"/>
    </row>
    <row r="419" spans="1:15" ht="21" customHeight="1">
      <c r="O419" s="204" t="s">
        <v>646</v>
      </c>
    </row>
    <row r="423" spans="1:15" ht="21" customHeight="1">
      <c r="A423" s="892" t="s">
        <v>430</v>
      </c>
      <c r="B423" s="892"/>
      <c r="C423" s="892"/>
      <c r="D423" s="892"/>
      <c r="E423" s="892"/>
      <c r="F423" s="892"/>
      <c r="G423" s="892"/>
      <c r="H423" s="892"/>
      <c r="I423" s="892"/>
      <c r="J423" s="892"/>
      <c r="K423" s="892"/>
      <c r="L423" s="892"/>
      <c r="M423" s="892"/>
      <c r="N423" s="892"/>
    </row>
    <row r="428" spans="1:15" ht="21" customHeight="1">
      <c r="A428" s="919">
        <f>入力シート!$G$1</f>
        <v>46061</v>
      </c>
      <c r="B428" s="920"/>
      <c r="C428" s="920"/>
      <c r="D428" s="915" t="s">
        <v>1656</v>
      </c>
      <c r="E428" s="915"/>
      <c r="F428" s="915"/>
      <c r="G428" s="915"/>
      <c r="H428" s="915"/>
      <c r="I428" s="915"/>
      <c r="J428" s="915"/>
      <c r="L428" s="195" t="str">
        <f>開票立会人入力シート!$B$4</f>
        <v>青森県第１区</v>
      </c>
      <c r="M428" s="195"/>
      <c r="N428" s="195"/>
      <c r="O428" s="203" t="s">
        <v>641</v>
      </c>
    </row>
    <row r="429" spans="1:15" ht="9" customHeight="1">
      <c r="A429" s="203"/>
      <c r="N429" s="203"/>
    </row>
    <row r="430" spans="1:15" ht="21" customHeight="1">
      <c r="A430" s="203" t="s">
        <v>956</v>
      </c>
      <c r="H430" s="115"/>
      <c r="J430" s="115"/>
      <c r="K430" s="115"/>
    </row>
    <row r="431" spans="1:15" ht="21" customHeight="1">
      <c r="H431" s="115"/>
      <c r="J431" s="115"/>
    </row>
    <row r="434" spans="1:12" ht="21" customHeight="1">
      <c r="A434" s="960">
        <f>開票立会人入力シート!$F$15</f>
        <v>0</v>
      </c>
      <c r="B434" s="960"/>
      <c r="C434" s="960"/>
      <c r="D434" s="960"/>
      <c r="E434" s="588"/>
      <c r="F434" s="588"/>
    </row>
    <row r="435" spans="1:12" ht="21" customHeight="1">
      <c r="B435" s="109"/>
      <c r="C435" s="116"/>
      <c r="D435" s="116"/>
    </row>
    <row r="436" spans="1:12" ht="21" customHeight="1">
      <c r="B436" s="109"/>
      <c r="C436" s="116"/>
      <c r="D436" s="116"/>
    </row>
    <row r="437" spans="1:12" ht="21" customHeight="1">
      <c r="B437" s="109"/>
      <c r="C437" s="116"/>
      <c r="D437" s="116"/>
    </row>
    <row r="438" spans="1:12" ht="21" customHeight="1">
      <c r="B438" s="109"/>
      <c r="C438" s="116"/>
      <c r="D438" s="116"/>
    </row>
    <row r="439" spans="1:12" ht="21" customHeight="1">
      <c r="B439" s="109"/>
      <c r="C439" s="116"/>
      <c r="D439" s="116"/>
      <c r="F439" s="94" t="s">
        <v>405</v>
      </c>
      <c r="H439" s="195">
        <f>開票立会人入力シート!K15</f>
        <v>0</v>
      </c>
    </row>
    <row r="440" spans="1:12" ht="21" customHeight="1">
      <c r="B440" s="109"/>
      <c r="C440" s="116"/>
      <c r="D440" s="116"/>
    </row>
    <row r="441" spans="1:12" ht="21" customHeight="1">
      <c r="B441" s="109"/>
      <c r="C441" s="116"/>
      <c r="D441" s="116"/>
    </row>
    <row r="442" spans="1:12" ht="21" customHeight="1">
      <c r="B442" s="109"/>
      <c r="C442" s="116"/>
      <c r="D442" s="116"/>
    </row>
    <row r="443" spans="1:12" ht="21" customHeight="1">
      <c r="B443" s="109"/>
      <c r="C443" s="116"/>
      <c r="D443" s="116"/>
    </row>
    <row r="444" spans="1:12" ht="21" customHeight="1">
      <c r="B444" s="109"/>
      <c r="C444" s="116"/>
      <c r="D444" s="116"/>
      <c r="F444" s="94" t="s">
        <v>406</v>
      </c>
      <c r="H444" s="783">
        <f>開票立会人入力シート!G15</f>
        <v>0</v>
      </c>
      <c r="I444" s="783"/>
      <c r="J444" s="783">
        <f>開票立会人入力シート!I15</f>
        <v>0</v>
      </c>
      <c r="K444" s="783"/>
      <c r="L444" s="105"/>
    </row>
    <row r="445" spans="1:12" ht="21" customHeight="1">
      <c r="B445" s="109"/>
      <c r="C445" s="116"/>
      <c r="D445" s="116"/>
    </row>
    <row r="446" spans="1:12" ht="21" customHeight="1">
      <c r="B446" s="109"/>
      <c r="C446" s="116"/>
      <c r="D446" s="116"/>
    </row>
    <row r="447" spans="1:12" ht="21" customHeight="1">
      <c r="B447" s="109"/>
      <c r="C447" s="116"/>
      <c r="D447" s="116"/>
    </row>
    <row r="448" spans="1:12" ht="21" customHeight="1">
      <c r="B448" s="207" t="s">
        <v>571</v>
      </c>
      <c r="D448" s="112"/>
      <c r="E448" s="195"/>
      <c r="F448" s="195"/>
      <c r="G448" s="203"/>
      <c r="H448" s="195">
        <f>入力シート!C9</f>
        <v>0</v>
      </c>
      <c r="I448" s="195"/>
      <c r="J448" s="195"/>
      <c r="K448" s="195"/>
      <c r="L448" s="195"/>
    </row>
    <row r="449" spans="1:15" ht="21" customHeight="1">
      <c r="B449" s="203"/>
      <c r="E449" s="203"/>
      <c r="F449" s="203"/>
      <c r="G449" s="203"/>
      <c r="H449" s="203"/>
      <c r="I449" s="203"/>
      <c r="J449" s="203"/>
      <c r="K449" s="203"/>
      <c r="L449" s="203"/>
    </row>
    <row r="450" spans="1:15" ht="21" customHeight="1">
      <c r="B450" s="203"/>
      <c r="D450" s="103"/>
      <c r="E450" s="284"/>
      <c r="F450" s="258"/>
      <c r="G450" s="284"/>
      <c r="H450" s="203"/>
      <c r="I450" s="203"/>
      <c r="J450" s="203"/>
      <c r="K450" s="203"/>
      <c r="L450" s="203"/>
    </row>
    <row r="451" spans="1:15" ht="21" customHeight="1">
      <c r="B451" s="207" t="s">
        <v>640</v>
      </c>
      <c r="D451" s="103"/>
      <c r="E451" s="284"/>
      <c r="F451" s="258"/>
      <c r="G451" s="284"/>
      <c r="H451" s="195">
        <f>入力シート!C15</f>
        <v>0</v>
      </c>
      <c r="I451" s="195"/>
      <c r="J451" s="195"/>
      <c r="K451" s="195"/>
      <c r="M451" s="206" t="s">
        <v>387</v>
      </c>
    </row>
    <row r="452" spans="1:15" ht="21" customHeight="1">
      <c r="D452" s="103"/>
      <c r="E452" s="103"/>
      <c r="F452" s="104"/>
      <c r="G452" s="103"/>
      <c r="I452" s="105"/>
      <c r="J452" s="105"/>
      <c r="K452" s="105"/>
      <c r="L452" s="105"/>
    </row>
    <row r="453" spans="1:15" ht="21" customHeight="1">
      <c r="D453" s="103"/>
      <c r="E453" s="103"/>
      <c r="F453" s="104"/>
      <c r="G453" s="103"/>
      <c r="I453" s="105"/>
      <c r="J453" s="105"/>
      <c r="K453" s="106"/>
      <c r="L453" s="106"/>
    </row>
    <row r="454" spans="1:15" ht="21" customHeight="1">
      <c r="D454" s="103"/>
      <c r="E454" s="103"/>
      <c r="F454" s="104"/>
      <c r="G454" s="103"/>
      <c r="I454" s="105"/>
      <c r="J454" s="105"/>
      <c r="K454" s="106"/>
      <c r="L454" s="106"/>
    </row>
    <row r="455" spans="1:15" ht="21" customHeight="1">
      <c r="D455" s="103"/>
      <c r="E455" s="103"/>
      <c r="F455" s="104"/>
      <c r="G455" s="103"/>
      <c r="I455" s="105"/>
      <c r="J455" s="105"/>
      <c r="K455" s="106"/>
      <c r="L455" s="106"/>
    </row>
    <row r="456" spans="1:15" ht="21" customHeight="1">
      <c r="D456" s="103"/>
      <c r="E456" s="103"/>
      <c r="F456" s="104"/>
      <c r="G456" s="103"/>
      <c r="I456" s="105"/>
      <c r="J456" s="105"/>
      <c r="K456" s="106"/>
      <c r="L456" s="106"/>
    </row>
    <row r="457" spans="1:15" ht="21" customHeight="1">
      <c r="O457" s="204" t="s">
        <v>646</v>
      </c>
    </row>
    <row r="461" spans="1:15" ht="21" customHeight="1">
      <c r="A461" s="892" t="s">
        <v>430</v>
      </c>
      <c r="B461" s="892"/>
      <c r="C461" s="892"/>
      <c r="D461" s="892"/>
      <c r="E461" s="892"/>
      <c r="F461" s="892"/>
      <c r="G461" s="892"/>
      <c r="H461" s="892"/>
      <c r="I461" s="892"/>
      <c r="J461" s="892"/>
      <c r="K461" s="892"/>
      <c r="L461" s="892"/>
      <c r="M461" s="892"/>
      <c r="N461" s="892"/>
    </row>
    <row r="466" spans="1:15" ht="21" customHeight="1">
      <c r="A466" s="919">
        <f>入力シート!$G$1</f>
        <v>46061</v>
      </c>
      <c r="B466" s="920"/>
      <c r="C466" s="920"/>
      <c r="D466" s="915" t="s">
        <v>1656</v>
      </c>
      <c r="E466" s="915"/>
      <c r="F466" s="915"/>
      <c r="G466" s="915"/>
      <c r="H466" s="915"/>
      <c r="I466" s="915"/>
      <c r="J466" s="915"/>
      <c r="L466" s="195" t="str">
        <f>開票立会人入力シート!$B$4</f>
        <v>青森県第１区</v>
      </c>
      <c r="M466" s="195"/>
      <c r="N466" s="195"/>
      <c r="O466" s="203" t="s">
        <v>641</v>
      </c>
    </row>
    <row r="467" spans="1:15" ht="9" customHeight="1">
      <c r="A467" s="203"/>
      <c r="N467" s="203"/>
    </row>
    <row r="468" spans="1:15" ht="21" customHeight="1">
      <c r="A468" s="203" t="s">
        <v>956</v>
      </c>
      <c r="H468" s="115"/>
      <c r="J468" s="115"/>
      <c r="K468" s="115"/>
    </row>
    <row r="469" spans="1:15" ht="21" customHeight="1">
      <c r="H469" s="115"/>
      <c r="J469" s="115"/>
    </row>
    <row r="472" spans="1:15" ht="21" customHeight="1">
      <c r="A472" s="960">
        <f>開票立会人入力シート!$F$16</f>
        <v>0</v>
      </c>
      <c r="B472" s="960"/>
      <c r="C472" s="960"/>
      <c r="D472" s="960"/>
      <c r="E472" s="588"/>
      <c r="F472" s="588"/>
    </row>
    <row r="473" spans="1:15" ht="21" customHeight="1">
      <c r="B473" s="109"/>
      <c r="C473" s="116"/>
      <c r="D473" s="116"/>
    </row>
    <row r="474" spans="1:15" ht="21" customHeight="1">
      <c r="B474" s="109"/>
      <c r="C474" s="116"/>
      <c r="D474" s="116"/>
    </row>
    <row r="475" spans="1:15" ht="21" customHeight="1">
      <c r="B475" s="109"/>
      <c r="C475" s="116"/>
      <c r="D475" s="116"/>
    </row>
    <row r="476" spans="1:15" ht="21" customHeight="1">
      <c r="B476" s="109"/>
      <c r="C476" s="116"/>
      <c r="D476" s="116"/>
    </row>
    <row r="477" spans="1:15" ht="21" customHeight="1">
      <c r="B477" s="109"/>
      <c r="C477" s="116"/>
      <c r="D477" s="116"/>
      <c r="F477" s="94" t="s">
        <v>405</v>
      </c>
      <c r="H477" s="195">
        <f>開票立会人入力シート!K16</f>
        <v>0</v>
      </c>
    </row>
    <row r="478" spans="1:15" ht="21" customHeight="1">
      <c r="B478" s="109"/>
      <c r="C478" s="116"/>
      <c r="D478" s="116"/>
    </row>
    <row r="479" spans="1:15" ht="21" customHeight="1">
      <c r="B479" s="109"/>
      <c r="C479" s="116"/>
      <c r="D479" s="116"/>
    </row>
    <row r="480" spans="1:15" ht="21" customHeight="1">
      <c r="B480" s="109"/>
      <c r="C480" s="116"/>
      <c r="D480" s="116"/>
    </row>
    <row r="481" spans="2:15" ht="21" customHeight="1">
      <c r="B481" s="109"/>
      <c r="C481" s="116"/>
      <c r="D481" s="116"/>
    </row>
    <row r="482" spans="2:15" ht="21" customHeight="1">
      <c r="B482" s="109"/>
      <c r="C482" s="116"/>
      <c r="D482" s="116"/>
      <c r="F482" s="94" t="s">
        <v>406</v>
      </c>
      <c r="H482" s="783">
        <f>開票立会人入力シート!G16</f>
        <v>0</v>
      </c>
      <c r="I482" s="783"/>
      <c r="J482" s="783">
        <f>開票立会人入力シート!I16</f>
        <v>0</v>
      </c>
      <c r="K482" s="783"/>
      <c r="L482" s="105"/>
    </row>
    <row r="483" spans="2:15" ht="21" customHeight="1">
      <c r="B483" s="109"/>
      <c r="C483" s="116"/>
      <c r="D483" s="116"/>
    </row>
    <row r="484" spans="2:15" ht="21" customHeight="1">
      <c r="B484" s="109"/>
      <c r="C484" s="116"/>
      <c r="D484" s="116"/>
    </row>
    <row r="485" spans="2:15" ht="21" customHeight="1">
      <c r="B485" s="109"/>
      <c r="C485" s="116"/>
      <c r="D485" s="116"/>
    </row>
    <row r="486" spans="2:15" ht="21" customHeight="1">
      <c r="B486" s="207" t="s">
        <v>571</v>
      </c>
      <c r="D486" s="112"/>
      <c r="E486" s="195"/>
      <c r="F486" s="195"/>
      <c r="G486" s="203"/>
      <c r="H486" s="195">
        <f>入力シート!C9</f>
        <v>0</v>
      </c>
      <c r="I486" s="195"/>
      <c r="J486" s="195"/>
      <c r="K486" s="195"/>
      <c r="L486" s="195"/>
    </row>
    <row r="487" spans="2:15" ht="21" customHeight="1">
      <c r="B487" s="203"/>
      <c r="E487" s="203"/>
      <c r="F487" s="203"/>
      <c r="G487" s="203"/>
      <c r="H487" s="203"/>
      <c r="I487" s="203"/>
      <c r="J487" s="203"/>
      <c r="K487" s="203"/>
      <c r="L487" s="203"/>
    </row>
    <row r="488" spans="2:15" ht="21" customHeight="1">
      <c r="B488" s="203"/>
      <c r="D488" s="103"/>
      <c r="E488" s="284"/>
      <c r="F488" s="258"/>
      <c r="G488" s="284"/>
      <c r="H488" s="203"/>
      <c r="I488" s="203"/>
      <c r="J488" s="203"/>
      <c r="K488" s="203"/>
      <c r="L488" s="203"/>
    </row>
    <row r="489" spans="2:15" ht="21" customHeight="1">
      <c r="B489" s="207" t="s">
        <v>640</v>
      </c>
      <c r="D489" s="103"/>
      <c r="E489" s="284"/>
      <c r="F489" s="258"/>
      <c r="G489" s="284"/>
      <c r="H489" s="195">
        <f>入力シート!C15</f>
        <v>0</v>
      </c>
      <c r="I489" s="195"/>
      <c r="J489" s="195"/>
      <c r="K489" s="195"/>
      <c r="M489" s="206" t="s">
        <v>387</v>
      </c>
    </row>
    <row r="490" spans="2:15" ht="21" customHeight="1">
      <c r="D490" s="103"/>
      <c r="E490" s="103"/>
      <c r="F490" s="104"/>
      <c r="G490" s="103"/>
      <c r="I490" s="105"/>
      <c r="J490" s="105"/>
      <c r="K490" s="105"/>
      <c r="L490" s="105"/>
    </row>
    <row r="491" spans="2:15" ht="21" customHeight="1">
      <c r="D491" s="103"/>
      <c r="E491" s="103"/>
      <c r="F491" s="104"/>
      <c r="G491" s="103"/>
      <c r="I491" s="105"/>
      <c r="J491" s="105"/>
      <c r="K491" s="106"/>
      <c r="L491" s="106"/>
    </row>
    <row r="492" spans="2:15" ht="21" customHeight="1">
      <c r="D492" s="103"/>
      <c r="E492" s="103"/>
      <c r="F492" s="104"/>
      <c r="G492" s="103"/>
      <c r="I492" s="105"/>
      <c r="J492" s="105"/>
      <c r="K492" s="106"/>
      <c r="L492" s="106"/>
    </row>
    <row r="493" spans="2:15" ht="21" customHeight="1">
      <c r="D493" s="103"/>
      <c r="E493" s="103"/>
      <c r="F493" s="104"/>
      <c r="G493" s="103"/>
      <c r="I493" s="105"/>
      <c r="J493" s="105"/>
      <c r="K493" s="106"/>
      <c r="L493" s="106"/>
    </row>
    <row r="494" spans="2:15" ht="21" customHeight="1">
      <c r="D494" s="103"/>
      <c r="E494" s="103"/>
      <c r="F494" s="104"/>
      <c r="G494" s="103"/>
      <c r="I494" s="105"/>
      <c r="J494" s="105"/>
      <c r="K494" s="106"/>
      <c r="L494" s="106"/>
    </row>
    <row r="495" spans="2:15" ht="21" customHeight="1">
      <c r="O495" s="204" t="s">
        <v>646</v>
      </c>
    </row>
    <row r="499" spans="1:15" ht="21" customHeight="1">
      <c r="A499" s="892" t="s">
        <v>430</v>
      </c>
      <c r="B499" s="892"/>
      <c r="C499" s="892"/>
      <c r="D499" s="892"/>
      <c r="E499" s="892"/>
      <c r="F499" s="892"/>
      <c r="G499" s="892"/>
      <c r="H499" s="892"/>
      <c r="I499" s="892"/>
      <c r="J499" s="892"/>
      <c r="K499" s="892"/>
      <c r="L499" s="892"/>
      <c r="M499" s="892"/>
      <c r="N499" s="892"/>
    </row>
    <row r="504" spans="1:15" ht="21" customHeight="1">
      <c r="A504" s="919">
        <f>入力シート!$G$1</f>
        <v>46061</v>
      </c>
      <c r="B504" s="920"/>
      <c r="C504" s="920"/>
      <c r="D504" s="915" t="s">
        <v>1656</v>
      </c>
      <c r="E504" s="915"/>
      <c r="F504" s="915"/>
      <c r="G504" s="915"/>
      <c r="H504" s="915"/>
      <c r="I504" s="915"/>
      <c r="J504" s="915"/>
      <c r="L504" s="195" t="str">
        <f>開票立会人入力シート!$B$17</f>
        <v>青森県第２区</v>
      </c>
      <c r="M504" s="195"/>
      <c r="N504" s="195"/>
      <c r="O504" s="203" t="s">
        <v>641</v>
      </c>
    </row>
    <row r="505" spans="1:15" ht="9" customHeight="1">
      <c r="A505" s="203"/>
      <c r="N505" s="203"/>
    </row>
    <row r="506" spans="1:15" ht="21" customHeight="1">
      <c r="A506" s="203" t="s">
        <v>956</v>
      </c>
      <c r="H506" s="115"/>
      <c r="J506" s="115"/>
      <c r="K506" s="115"/>
    </row>
    <row r="507" spans="1:15" ht="21" customHeight="1">
      <c r="H507" s="115"/>
      <c r="J507" s="115"/>
    </row>
    <row r="510" spans="1:15" ht="21" customHeight="1">
      <c r="A510" s="960">
        <f>開票立会人入力シート!$F$17</f>
        <v>0</v>
      </c>
      <c r="B510" s="960"/>
      <c r="C510" s="960"/>
      <c r="D510" s="960"/>
      <c r="E510" s="588"/>
      <c r="F510" s="588"/>
    </row>
    <row r="511" spans="1:15" ht="21" customHeight="1">
      <c r="B511" s="109"/>
      <c r="C511" s="116"/>
      <c r="D511" s="116"/>
    </row>
    <row r="512" spans="1:15" ht="21" customHeight="1">
      <c r="B512" s="109"/>
      <c r="C512" s="116"/>
      <c r="D512" s="116"/>
    </row>
    <row r="513" spans="2:13" ht="21" customHeight="1">
      <c r="B513" s="109"/>
      <c r="C513" s="116"/>
      <c r="D513" s="116"/>
    </row>
    <row r="514" spans="2:13" ht="21" customHeight="1">
      <c r="B514" s="109"/>
      <c r="C514" s="116"/>
      <c r="D514" s="116"/>
    </row>
    <row r="515" spans="2:13" ht="21" customHeight="1">
      <c r="B515" s="109"/>
      <c r="C515" s="116"/>
      <c r="D515" s="116"/>
      <c r="F515" s="94" t="s">
        <v>405</v>
      </c>
      <c r="H515" s="195">
        <f>開票立会人入力シート!K17</f>
        <v>0</v>
      </c>
    </row>
    <row r="516" spans="2:13" ht="21" customHeight="1">
      <c r="B516" s="109"/>
      <c r="C516" s="116"/>
      <c r="D516" s="116"/>
    </row>
    <row r="517" spans="2:13" ht="21" customHeight="1">
      <c r="B517" s="109"/>
      <c r="C517" s="116"/>
      <c r="D517" s="116"/>
    </row>
    <row r="518" spans="2:13" ht="21" customHeight="1">
      <c r="B518" s="109"/>
      <c r="C518" s="116"/>
      <c r="D518" s="116"/>
    </row>
    <row r="519" spans="2:13" ht="21" customHeight="1">
      <c r="B519" s="109"/>
      <c r="C519" s="116"/>
      <c r="D519" s="116"/>
    </row>
    <row r="520" spans="2:13" ht="21" customHeight="1">
      <c r="B520" s="109"/>
      <c r="C520" s="116"/>
      <c r="D520" s="116"/>
      <c r="F520" s="94" t="s">
        <v>406</v>
      </c>
      <c r="H520" s="783">
        <f>開票立会人入力シート!G17</f>
        <v>0</v>
      </c>
      <c r="I520" s="783"/>
      <c r="J520" s="783">
        <f>開票立会人入力シート!I17</f>
        <v>0</v>
      </c>
      <c r="K520" s="783"/>
      <c r="L520" s="105"/>
    </row>
    <row r="521" spans="2:13" ht="21" customHeight="1">
      <c r="B521" s="109"/>
      <c r="C521" s="116"/>
      <c r="D521" s="116"/>
    </row>
    <row r="522" spans="2:13" ht="21" customHeight="1">
      <c r="B522" s="109"/>
      <c r="C522" s="116"/>
      <c r="D522" s="116"/>
    </row>
    <row r="523" spans="2:13" ht="21" customHeight="1">
      <c r="B523" s="109"/>
      <c r="C523" s="116"/>
      <c r="D523" s="116"/>
    </row>
    <row r="524" spans="2:13" ht="21" customHeight="1">
      <c r="B524" s="207" t="s">
        <v>571</v>
      </c>
      <c r="D524" s="112"/>
      <c r="E524" s="195"/>
      <c r="F524" s="195"/>
      <c r="G524" s="203"/>
      <c r="H524" s="195">
        <f>入力シート!C9</f>
        <v>0</v>
      </c>
      <c r="I524" s="195"/>
      <c r="J524" s="195"/>
      <c r="K524" s="195"/>
      <c r="L524" s="195"/>
    </row>
    <row r="525" spans="2:13" ht="21" customHeight="1">
      <c r="B525" s="203"/>
      <c r="E525" s="203"/>
      <c r="F525" s="203"/>
      <c r="G525" s="203"/>
      <c r="H525" s="203"/>
      <c r="I525" s="203"/>
      <c r="J525" s="203"/>
      <c r="K525" s="203"/>
      <c r="L525" s="203"/>
    </row>
    <row r="526" spans="2:13" ht="21" customHeight="1">
      <c r="B526" s="203"/>
      <c r="D526" s="103"/>
      <c r="E526" s="284"/>
      <c r="F526" s="258"/>
      <c r="G526" s="284"/>
      <c r="H526" s="203"/>
      <c r="I526" s="203"/>
      <c r="J526" s="203"/>
      <c r="K526" s="203"/>
      <c r="L526" s="203"/>
    </row>
    <row r="527" spans="2:13" ht="21" customHeight="1">
      <c r="B527" s="207" t="s">
        <v>640</v>
      </c>
      <c r="D527" s="103"/>
      <c r="E527" s="284"/>
      <c r="F527" s="258"/>
      <c r="G527" s="284"/>
      <c r="H527" s="195">
        <f>入力シート!C15</f>
        <v>0</v>
      </c>
      <c r="I527" s="195"/>
      <c r="J527" s="195"/>
      <c r="K527" s="195"/>
      <c r="M527" s="206" t="s">
        <v>387</v>
      </c>
    </row>
    <row r="528" spans="2:13" ht="21" customHeight="1">
      <c r="D528" s="103"/>
      <c r="E528" s="103"/>
      <c r="F528" s="104"/>
      <c r="G528" s="103"/>
      <c r="I528" s="105"/>
      <c r="J528" s="105"/>
      <c r="K528" s="105"/>
      <c r="L528" s="105"/>
    </row>
    <row r="529" spans="1:15" ht="21" customHeight="1">
      <c r="D529" s="103"/>
      <c r="E529" s="103"/>
      <c r="F529" s="104"/>
      <c r="G529" s="103"/>
      <c r="I529" s="105"/>
      <c r="J529" s="105"/>
      <c r="K529" s="106"/>
      <c r="L529" s="106"/>
    </row>
    <row r="530" spans="1:15" ht="21" customHeight="1">
      <c r="D530" s="103"/>
      <c r="E530" s="103"/>
      <c r="F530" s="104"/>
      <c r="G530" s="103"/>
      <c r="I530" s="105"/>
      <c r="J530" s="105"/>
      <c r="K530" s="106"/>
      <c r="L530" s="106"/>
    </row>
    <row r="531" spans="1:15" ht="21" customHeight="1">
      <c r="D531" s="103"/>
      <c r="E531" s="103"/>
      <c r="F531" s="104"/>
      <c r="G531" s="103"/>
      <c r="I531" s="105"/>
      <c r="J531" s="105"/>
      <c r="K531" s="106"/>
      <c r="L531" s="106"/>
    </row>
    <row r="532" spans="1:15" ht="21" customHeight="1">
      <c r="D532" s="103"/>
      <c r="E532" s="103"/>
      <c r="F532" s="104"/>
      <c r="G532" s="103"/>
      <c r="I532" s="105"/>
      <c r="J532" s="105"/>
      <c r="K532" s="106"/>
      <c r="L532" s="106"/>
    </row>
    <row r="533" spans="1:15" ht="21" customHeight="1">
      <c r="O533" s="204" t="s">
        <v>646</v>
      </c>
    </row>
    <row r="537" spans="1:15" ht="21" customHeight="1">
      <c r="A537" s="892" t="s">
        <v>430</v>
      </c>
      <c r="B537" s="892"/>
      <c r="C537" s="892"/>
      <c r="D537" s="892"/>
      <c r="E537" s="892"/>
      <c r="F537" s="892"/>
      <c r="G537" s="892"/>
      <c r="H537" s="892"/>
      <c r="I537" s="892"/>
      <c r="J537" s="892"/>
      <c r="K537" s="892"/>
      <c r="L537" s="892"/>
      <c r="M537" s="892"/>
      <c r="N537" s="892"/>
    </row>
    <row r="542" spans="1:15" ht="21" customHeight="1">
      <c r="A542" s="919">
        <f>入力シート!$G$1</f>
        <v>46061</v>
      </c>
      <c r="B542" s="920"/>
      <c r="C542" s="920"/>
      <c r="D542" s="915" t="s">
        <v>1656</v>
      </c>
      <c r="E542" s="915"/>
      <c r="F542" s="915"/>
      <c r="G542" s="915"/>
      <c r="H542" s="915"/>
      <c r="I542" s="915"/>
      <c r="J542" s="915"/>
      <c r="L542" s="195" t="str">
        <f>開票立会人入力シート!$B$17</f>
        <v>青森県第２区</v>
      </c>
      <c r="M542" s="195"/>
      <c r="N542" s="195"/>
      <c r="O542" s="203" t="s">
        <v>641</v>
      </c>
    </row>
    <row r="543" spans="1:15" ht="9" customHeight="1">
      <c r="A543" s="203"/>
      <c r="N543" s="203"/>
    </row>
    <row r="544" spans="1:15" ht="21" customHeight="1">
      <c r="A544" s="203" t="s">
        <v>956</v>
      </c>
      <c r="H544" s="115"/>
      <c r="J544" s="115"/>
      <c r="K544" s="115"/>
    </row>
    <row r="545" spans="1:12" ht="21" customHeight="1">
      <c r="H545" s="115"/>
      <c r="J545" s="115"/>
    </row>
    <row r="548" spans="1:12" ht="21" customHeight="1">
      <c r="A548" s="960">
        <f>開票立会人入力シート!$F$18</f>
        <v>0</v>
      </c>
      <c r="B548" s="960"/>
      <c r="C548" s="960"/>
      <c r="D548" s="960"/>
      <c r="E548" s="588"/>
      <c r="F548" s="588"/>
    </row>
    <row r="549" spans="1:12" ht="21" customHeight="1">
      <c r="B549" s="109"/>
      <c r="C549" s="116"/>
      <c r="D549" s="116"/>
    </row>
    <row r="550" spans="1:12" ht="21" customHeight="1">
      <c r="B550" s="109"/>
      <c r="C550" s="116"/>
      <c r="D550" s="116"/>
    </row>
    <row r="551" spans="1:12" ht="21" customHeight="1">
      <c r="B551" s="109"/>
      <c r="C551" s="116"/>
      <c r="D551" s="116"/>
    </row>
    <row r="552" spans="1:12" ht="21" customHeight="1">
      <c r="B552" s="109"/>
      <c r="C552" s="116"/>
      <c r="D552" s="116"/>
    </row>
    <row r="553" spans="1:12" ht="21" customHeight="1">
      <c r="B553" s="109"/>
      <c r="C553" s="116"/>
      <c r="D553" s="116"/>
      <c r="F553" s="94" t="s">
        <v>405</v>
      </c>
      <c r="H553" s="195">
        <f>開票立会人入力シート!K18</f>
        <v>0</v>
      </c>
    </row>
    <row r="554" spans="1:12" ht="21" customHeight="1">
      <c r="B554" s="109"/>
      <c r="C554" s="116"/>
      <c r="D554" s="116"/>
    </row>
    <row r="555" spans="1:12" ht="21" customHeight="1">
      <c r="B555" s="109"/>
      <c r="C555" s="116"/>
      <c r="D555" s="116"/>
    </row>
    <row r="556" spans="1:12" ht="21" customHeight="1">
      <c r="B556" s="109"/>
      <c r="C556" s="116"/>
      <c r="D556" s="116"/>
    </row>
    <row r="557" spans="1:12" ht="21" customHeight="1">
      <c r="B557" s="109"/>
      <c r="C557" s="116"/>
      <c r="D557" s="116"/>
    </row>
    <row r="558" spans="1:12" ht="21" customHeight="1">
      <c r="B558" s="109"/>
      <c r="C558" s="116"/>
      <c r="D558" s="116"/>
      <c r="F558" s="94" t="s">
        <v>406</v>
      </c>
      <c r="H558" s="783">
        <f>開票立会人入力シート!G18</f>
        <v>0</v>
      </c>
      <c r="I558" s="783"/>
      <c r="J558" s="783">
        <f>開票立会人入力シート!I18</f>
        <v>0</v>
      </c>
      <c r="K558" s="783"/>
      <c r="L558" s="105"/>
    </row>
    <row r="559" spans="1:12" ht="21" customHeight="1">
      <c r="B559" s="109"/>
      <c r="C559" s="116"/>
      <c r="D559" s="116"/>
    </row>
    <row r="560" spans="1:12" ht="21" customHeight="1">
      <c r="B560" s="109"/>
      <c r="C560" s="116"/>
      <c r="D560" s="116"/>
    </row>
    <row r="561" spans="1:15" ht="21" customHeight="1">
      <c r="B561" s="109"/>
      <c r="C561" s="116"/>
      <c r="D561" s="116"/>
    </row>
    <row r="562" spans="1:15" ht="21" customHeight="1">
      <c r="B562" s="207" t="s">
        <v>571</v>
      </c>
      <c r="D562" s="112"/>
      <c r="E562" s="195"/>
      <c r="F562" s="195"/>
      <c r="G562" s="203"/>
      <c r="H562" s="195">
        <f>入力シート!C9</f>
        <v>0</v>
      </c>
      <c r="I562" s="195"/>
      <c r="J562" s="195"/>
      <c r="K562" s="195"/>
      <c r="L562" s="195"/>
    </row>
    <row r="563" spans="1:15" ht="21" customHeight="1">
      <c r="B563" s="203"/>
      <c r="E563" s="203"/>
      <c r="F563" s="203"/>
      <c r="G563" s="203"/>
      <c r="H563" s="203"/>
      <c r="I563" s="203"/>
      <c r="J563" s="203"/>
      <c r="K563" s="203"/>
      <c r="L563" s="203"/>
    </row>
    <row r="564" spans="1:15" ht="21" customHeight="1">
      <c r="B564" s="203"/>
      <c r="D564" s="103"/>
      <c r="E564" s="284"/>
      <c r="F564" s="258"/>
      <c r="G564" s="284"/>
      <c r="H564" s="203"/>
      <c r="I564" s="203"/>
      <c r="J564" s="203"/>
      <c r="K564" s="203"/>
      <c r="L564" s="203"/>
    </row>
    <row r="565" spans="1:15" ht="21" customHeight="1">
      <c r="B565" s="207" t="s">
        <v>640</v>
      </c>
      <c r="D565" s="103"/>
      <c r="E565" s="284"/>
      <c r="F565" s="258"/>
      <c r="G565" s="284"/>
      <c r="H565" s="195">
        <f>入力シート!C15</f>
        <v>0</v>
      </c>
      <c r="I565" s="195"/>
      <c r="J565" s="195"/>
      <c r="K565" s="195"/>
      <c r="M565" s="206" t="s">
        <v>387</v>
      </c>
    </row>
    <row r="566" spans="1:15" ht="21" customHeight="1">
      <c r="D566" s="103"/>
      <c r="E566" s="103"/>
      <c r="F566" s="104"/>
      <c r="G566" s="103"/>
      <c r="I566" s="105"/>
      <c r="J566" s="105"/>
      <c r="K566" s="105"/>
      <c r="L566" s="105"/>
    </row>
    <row r="567" spans="1:15" ht="21" customHeight="1">
      <c r="D567" s="103"/>
      <c r="E567" s="103"/>
      <c r="F567" s="104"/>
      <c r="G567" s="103"/>
      <c r="I567" s="105"/>
      <c r="J567" s="105"/>
      <c r="K567" s="106"/>
      <c r="L567" s="106"/>
    </row>
    <row r="568" spans="1:15" ht="21" customHeight="1">
      <c r="D568" s="103"/>
      <c r="E568" s="103"/>
      <c r="F568" s="104"/>
      <c r="G568" s="103"/>
      <c r="I568" s="105"/>
      <c r="J568" s="105"/>
      <c r="K568" s="106"/>
      <c r="L568" s="106"/>
    </row>
    <row r="569" spans="1:15" ht="21" customHeight="1">
      <c r="D569" s="103"/>
      <c r="E569" s="103"/>
      <c r="F569" s="104"/>
      <c r="G569" s="103"/>
      <c r="I569" s="105"/>
      <c r="J569" s="105"/>
      <c r="K569" s="106"/>
      <c r="L569" s="106"/>
    </row>
    <row r="570" spans="1:15" ht="21" customHeight="1">
      <c r="D570" s="103"/>
      <c r="E570" s="103"/>
      <c r="F570" s="104"/>
      <c r="G570" s="103"/>
      <c r="I570" s="105"/>
      <c r="J570" s="105"/>
      <c r="K570" s="106"/>
      <c r="L570" s="106"/>
    </row>
    <row r="571" spans="1:15" ht="21" customHeight="1">
      <c r="O571" s="204" t="s">
        <v>646</v>
      </c>
    </row>
    <row r="575" spans="1:15" ht="21" customHeight="1">
      <c r="A575" s="892" t="s">
        <v>430</v>
      </c>
      <c r="B575" s="892"/>
      <c r="C575" s="892"/>
      <c r="D575" s="892"/>
      <c r="E575" s="892"/>
      <c r="F575" s="892"/>
      <c r="G575" s="892"/>
      <c r="H575" s="892"/>
      <c r="I575" s="892"/>
      <c r="J575" s="892"/>
      <c r="K575" s="892"/>
      <c r="L575" s="892"/>
      <c r="M575" s="892"/>
      <c r="N575" s="892"/>
    </row>
    <row r="580" spans="1:15" ht="21" customHeight="1">
      <c r="A580" s="919">
        <f>入力シート!$G$1</f>
        <v>46061</v>
      </c>
      <c r="B580" s="920"/>
      <c r="C580" s="920"/>
      <c r="D580" s="915" t="s">
        <v>1656</v>
      </c>
      <c r="E580" s="915"/>
      <c r="F580" s="915"/>
      <c r="G580" s="915"/>
      <c r="H580" s="915"/>
      <c r="I580" s="915"/>
      <c r="J580" s="915"/>
      <c r="L580" s="195" t="str">
        <f>開票立会人入力シート!$B$17</f>
        <v>青森県第２区</v>
      </c>
      <c r="M580" s="195"/>
      <c r="N580" s="195"/>
      <c r="O580" s="203" t="s">
        <v>641</v>
      </c>
    </row>
    <row r="581" spans="1:15" ht="9" customHeight="1">
      <c r="A581" s="203"/>
      <c r="N581" s="203"/>
    </row>
    <row r="582" spans="1:15" ht="21" customHeight="1">
      <c r="A582" s="203" t="s">
        <v>956</v>
      </c>
      <c r="H582" s="115"/>
      <c r="J582" s="115"/>
      <c r="K582" s="115"/>
    </row>
    <row r="583" spans="1:15" ht="21" customHeight="1">
      <c r="H583" s="115"/>
      <c r="J583" s="115"/>
    </row>
    <row r="586" spans="1:15" ht="21" customHeight="1">
      <c r="A586" s="960">
        <f>開票立会人入力シート!$F$19</f>
        <v>0</v>
      </c>
      <c r="B586" s="960"/>
      <c r="C586" s="960"/>
      <c r="D586" s="960"/>
      <c r="E586" s="588"/>
      <c r="F586" s="588"/>
    </row>
    <row r="587" spans="1:15" ht="21" customHeight="1">
      <c r="B587" s="109"/>
      <c r="C587" s="116"/>
      <c r="D587" s="116"/>
    </row>
    <row r="588" spans="1:15" ht="21" customHeight="1">
      <c r="B588" s="109"/>
      <c r="C588" s="116"/>
      <c r="D588" s="116"/>
    </row>
    <row r="589" spans="1:15" ht="21" customHeight="1">
      <c r="B589" s="109"/>
      <c r="C589" s="116"/>
      <c r="D589" s="116"/>
    </row>
    <row r="590" spans="1:15" ht="21" customHeight="1">
      <c r="B590" s="109"/>
      <c r="C590" s="116"/>
      <c r="D590" s="116"/>
    </row>
    <row r="591" spans="1:15" ht="21" customHeight="1">
      <c r="B591" s="109"/>
      <c r="C591" s="116"/>
      <c r="D591" s="116"/>
      <c r="F591" s="94" t="s">
        <v>405</v>
      </c>
      <c r="H591" s="195">
        <f>開票立会人入力シート!K19</f>
        <v>0</v>
      </c>
    </row>
    <row r="592" spans="1:15" ht="21" customHeight="1">
      <c r="B592" s="109"/>
      <c r="C592" s="116"/>
      <c r="D592" s="116"/>
    </row>
    <row r="593" spans="2:13" ht="21" customHeight="1">
      <c r="B593" s="109"/>
      <c r="C593" s="116"/>
      <c r="D593" s="116"/>
    </row>
    <row r="594" spans="2:13" ht="21" customHeight="1">
      <c r="B594" s="109"/>
      <c r="C594" s="116"/>
      <c r="D594" s="116"/>
    </row>
    <row r="595" spans="2:13" ht="21" customHeight="1">
      <c r="B595" s="109"/>
      <c r="C595" s="116"/>
      <c r="D595" s="116"/>
    </row>
    <row r="596" spans="2:13" ht="21" customHeight="1">
      <c r="B596" s="109"/>
      <c r="C596" s="116"/>
      <c r="D596" s="116"/>
      <c r="F596" s="94" t="s">
        <v>406</v>
      </c>
      <c r="H596" s="783">
        <f>開票立会人入力シート!G19</f>
        <v>0</v>
      </c>
      <c r="I596" s="783"/>
      <c r="J596" s="783">
        <f>開票立会人入力シート!I19</f>
        <v>0</v>
      </c>
      <c r="K596" s="783"/>
      <c r="L596" s="105"/>
    </row>
    <row r="597" spans="2:13" ht="21" customHeight="1">
      <c r="B597" s="109"/>
      <c r="C597" s="116"/>
      <c r="D597" s="116"/>
    </row>
    <row r="598" spans="2:13" ht="21" customHeight="1">
      <c r="B598" s="109"/>
      <c r="C598" s="116"/>
      <c r="D598" s="116"/>
    </row>
    <row r="599" spans="2:13" ht="21" customHeight="1">
      <c r="B599" s="109"/>
      <c r="C599" s="116"/>
      <c r="D599" s="116"/>
    </row>
    <row r="600" spans="2:13" ht="21" customHeight="1">
      <c r="B600" s="207" t="s">
        <v>571</v>
      </c>
      <c r="D600" s="112"/>
      <c r="E600" s="195"/>
      <c r="F600" s="195"/>
      <c r="G600" s="203"/>
      <c r="H600" s="195">
        <f>入力シート!C9</f>
        <v>0</v>
      </c>
      <c r="I600" s="195"/>
      <c r="J600" s="195"/>
      <c r="K600" s="195"/>
      <c r="L600" s="195"/>
    </row>
    <row r="601" spans="2:13" ht="21" customHeight="1">
      <c r="B601" s="203"/>
      <c r="E601" s="203"/>
      <c r="F601" s="203"/>
      <c r="G601" s="203"/>
      <c r="H601" s="203"/>
      <c r="I601" s="203"/>
      <c r="J601" s="203"/>
      <c r="K601" s="203"/>
      <c r="L601" s="203"/>
    </row>
    <row r="602" spans="2:13" ht="21" customHeight="1">
      <c r="B602" s="203"/>
      <c r="D602" s="103"/>
      <c r="E602" s="284"/>
      <c r="F602" s="258"/>
      <c r="G602" s="284"/>
      <c r="H602" s="203"/>
      <c r="I602" s="203"/>
      <c r="J602" s="203"/>
      <c r="K602" s="203"/>
      <c r="L602" s="203"/>
    </row>
    <row r="603" spans="2:13" ht="21" customHeight="1">
      <c r="B603" s="207" t="s">
        <v>640</v>
      </c>
      <c r="D603" s="103"/>
      <c r="E603" s="284"/>
      <c r="F603" s="258"/>
      <c r="G603" s="284"/>
      <c r="H603" s="195">
        <f>入力シート!C15</f>
        <v>0</v>
      </c>
      <c r="I603" s="195"/>
      <c r="J603" s="195"/>
      <c r="K603" s="195"/>
      <c r="M603" s="206" t="s">
        <v>387</v>
      </c>
    </row>
    <row r="604" spans="2:13" ht="21" customHeight="1">
      <c r="D604" s="103"/>
      <c r="E604" s="103"/>
      <c r="F604" s="104"/>
      <c r="G604" s="103"/>
      <c r="I604" s="105"/>
      <c r="J604" s="105"/>
      <c r="K604" s="105"/>
      <c r="L604" s="105"/>
    </row>
    <row r="605" spans="2:13" ht="21" customHeight="1">
      <c r="D605" s="103"/>
      <c r="E605" s="103"/>
      <c r="F605" s="104"/>
      <c r="G605" s="103"/>
      <c r="I605" s="105"/>
      <c r="J605" s="105"/>
      <c r="K605" s="106"/>
      <c r="L605" s="106"/>
    </row>
    <row r="606" spans="2:13" ht="21" customHeight="1">
      <c r="D606" s="103"/>
      <c r="E606" s="103"/>
      <c r="F606" s="104"/>
      <c r="G606" s="103"/>
      <c r="I606" s="105"/>
      <c r="J606" s="105"/>
      <c r="K606" s="106"/>
      <c r="L606" s="106"/>
    </row>
    <row r="607" spans="2:13" ht="21" customHeight="1">
      <c r="D607" s="103"/>
      <c r="E607" s="103"/>
      <c r="F607" s="104"/>
      <c r="G607" s="103"/>
      <c r="I607" s="105"/>
      <c r="J607" s="105"/>
      <c r="K607" s="106"/>
      <c r="L607" s="106"/>
    </row>
    <row r="608" spans="2:13" ht="21" customHeight="1">
      <c r="D608" s="103"/>
      <c r="E608" s="103"/>
      <c r="F608" s="104"/>
      <c r="G608" s="103"/>
      <c r="I608" s="105"/>
      <c r="J608" s="105"/>
      <c r="K608" s="106"/>
      <c r="L608" s="106"/>
    </row>
    <row r="609" spans="1:15" ht="21" customHeight="1">
      <c r="O609" s="204" t="s">
        <v>646</v>
      </c>
    </row>
    <row r="613" spans="1:15" ht="21" customHeight="1">
      <c r="A613" s="892" t="s">
        <v>430</v>
      </c>
      <c r="B613" s="892"/>
      <c r="C613" s="892"/>
      <c r="D613" s="892"/>
      <c r="E613" s="892"/>
      <c r="F613" s="892"/>
      <c r="G613" s="892"/>
      <c r="H613" s="892"/>
      <c r="I613" s="892"/>
      <c r="J613" s="892"/>
      <c r="K613" s="892"/>
      <c r="L613" s="892"/>
      <c r="M613" s="892"/>
      <c r="N613" s="892"/>
    </row>
    <row r="618" spans="1:15" ht="21" customHeight="1">
      <c r="A618" s="919">
        <f>入力シート!$G$1</f>
        <v>46061</v>
      </c>
      <c r="B618" s="920"/>
      <c r="C618" s="920"/>
      <c r="D618" s="915" t="s">
        <v>1656</v>
      </c>
      <c r="E618" s="915"/>
      <c r="F618" s="915"/>
      <c r="G618" s="915"/>
      <c r="H618" s="915"/>
      <c r="I618" s="915"/>
      <c r="J618" s="915"/>
      <c r="L618" s="195" t="str">
        <f>開票立会人入力シート!$B$17</f>
        <v>青森県第２区</v>
      </c>
      <c r="M618" s="195"/>
      <c r="N618" s="195"/>
      <c r="O618" s="203" t="s">
        <v>641</v>
      </c>
    </row>
    <row r="619" spans="1:15" ht="9" customHeight="1">
      <c r="A619" s="203"/>
      <c r="N619" s="203"/>
    </row>
    <row r="620" spans="1:15" ht="21" customHeight="1">
      <c r="A620" s="203" t="s">
        <v>956</v>
      </c>
      <c r="H620" s="115"/>
      <c r="J620" s="115"/>
      <c r="K620" s="115"/>
    </row>
    <row r="621" spans="1:15" ht="21" customHeight="1">
      <c r="H621" s="115"/>
      <c r="J621" s="115"/>
    </row>
    <row r="624" spans="1:15" ht="21" customHeight="1">
      <c r="A624" s="960">
        <f>開票立会人入力シート!$F$20</f>
        <v>0</v>
      </c>
      <c r="B624" s="960"/>
      <c r="C624" s="960"/>
      <c r="D624" s="960"/>
      <c r="E624" s="588"/>
      <c r="F624" s="588"/>
    </row>
    <row r="625" spans="2:12" ht="21" customHeight="1">
      <c r="B625" s="109"/>
      <c r="C625" s="116"/>
      <c r="D625" s="116"/>
    </row>
    <row r="626" spans="2:12" ht="21" customHeight="1">
      <c r="B626" s="109"/>
      <c r="C626" s="116"/>
      <c r="D626" s="116"/>
    </row>
    <row r="627" spans="2:12" ht="21" customHeight="1">
      <c r="B627" s="109"/>
      <c r="C627" s="116"/>
      <c r="D627" s="116"/>
    </row>
    <row r="628" spans="2:12" ht="21" customHeight="1">
      <c r="B628" s="109"/>
      <c r="C628" s="116"/>
      <c r="D628" s="116"/>
    </row>
    <row r="629" spans="2:12" ht="21" customHeight="1">
      <c r="B629" s="109"/>
      <c r="C629" s="116"/>
      <c r="D629" s="116"/>
      <c r="F629" s="94" t="s">
        <v>405</v>
      </c>
      <c r="H629" s="195">
        <f>開票立会人入力シート!K20</f>
        <v>0</v>
      </c>
    </row>
    <row r="630" spans="2:12" ht="21" customHeight="1">
      <c r="B630" s="109"/>
      <c r="C630" s="116"/>
      <c r="D630" s="116"/>
    </row>
    <row r="631" spans="2:12" ht="21" customHeight="1">
      <c r="B631" s="109"/>
      <c r="C631" s="116"/>
      <c r="D631" s="116"/>
    </row>
    <row r="632" spans="2:12" ht="21" customHeight="1">
      <c r="B632" s="109"/>
      <c r="C632" s="116"/>
      <c r="D632" s="116"/>
    </row>
    <row r="633" spans="2:12" ht="21" customHeight="1">
      <c r="B633" s="109"/>
      <c r="C633" s="116"/>
      <c r="D633" s="116"/>
    </row>
    <row r="634" spans="2:12" ht="21" customHeight="1">
      <c r="B634" s="109"/>
      <c r="C634" s="116"/>
      <c r="D634" s="116"/>
      <c r="F634" s="94" t="s">
        <v>406</v>
      </c>
      <c r="H634" s="783">
        <f>開票立会人入力シート!G20</f>
        <v>0</v>
      </c>
      <c r="I634" s="783"/>
      <c r="J634" s="783">
        <f>開票立会人入力シート!I20</f>
        <v>0</v>
      </c>
      <c r="K634" s="783"/>
      <c r="L634" s="105"/>
    </row>
    <row r="635" spans="2:12" ht="21" customHeight="1">
      <c r="B635" s="109"/>
      <c r="C635" s="116"/>
      <c r="D635" s="116"/>
    </row>
    <row r="636" spans="2:12" ht="21" customHeight="1">
      <c r="B636" s="109"/>
      <c r="C636" s="116"/>
      <c r="D636" s="116"/>
    </row>
    <row r="637" spans="2:12" ht="21" customHeight="1">
      <c r="B637" s="109"/>
      <c r="C637" s="116"/>
      <c r="D637" s="116"/>
    </row>
    <row r="638" spans="2:12" ht="21" customHeight="1">
      <c r="B638" s="207" t="s">
        <v>571</v>
      </c>
      <c r="D638" s="112"/>
      <c r="E638" s="195"/>
      <c r="F638" s="195"/>
      <c r="G638" s="203"/>
      <c r="H638" s="195">
        <f>入力シート!C9</f>
        <v>0</v>
      </c>
      <c r="I638" s="195"/>
      <c r="J638" s="195"/>
      <c r="K638" s="195"/>
      <c r="L638" s="195"/>
    </row>
    <row r="639" spans="2:12" ht="21" customHeight="1">
      <c r="B639" s="203"/>
      <c r="E639" s="203"/>
      <c r="F639" s="203"/>
      <c r="G639" s="203"/>
      <c r="H639" s="203"/>
      <c r="I639" s="203"/>
      <c r="J639" s="203"/>
      <c r="K639" s="203"/>
      <c r="L639" s="203"/>
    </row>
    <row r="640" spans="2:12" ht="21" customHeight="1">
      <c r="B640" s="203"/>
      <c r="D640" s="103"/>
      <c r="E640" s="284"/>
      <c r="F640" s="258"/>
      <c r="G640" s="284"/>
      <c r="H640" s="203"/>
      <c r="I640" s="203"/>
      <c r="J640" s="203"/>
      <c r="K640" s="203"/>
      <c r="L640" s="203"/>
    </row>
    <row r="641" spans="1:15" ht="21" customHeight="1">
      <c r="B641" s="207" t="s">
        <v>640</v>
      </c>
      <c r="D641" s="103"/>
      <c r="E641" s="284"/>
      <c r="F641" s="258"/>
      <c r="G641" s="284"/>
      <c r="H641" s="195">
        <f>入力シート!C15</f>
        <v>0</v>
      </c>
      <c r="I641" s="195"/>
      <c r="J641" s="195"/>
      <c r="K641" s="195"/>
      <c r="M641" s="206" t="s">
        <v>387</v>
      </c>
    </row>
    <row r="642" spans="1:15" ht="21" customHeight="1">
      <c r="D642" s="103"/>
      <c r="E642" s="103"/>
      <c r="F642" s="104"/>
      <c r="G642" s="103"/>
      <c r="I642" s="105"/>
      <c r="J642" s="105"/>
      <c r="K642" s="105"/>
      <c r="L642" s="105"/>
    </row>
    <row r="643" spans="1:15" ht="21" customHeight="1">
      <c r="D643" s="103"/>
      <c r="E643" s="103"/>
      <c r="F643" s="104"/>
      <c r="G643" s="103"/>
      <c r="I643" s="105"/>
      <c r="J643" s="105"/>
      <c r="K643" s="106"/>
      <c r="L643" s="106"/>
    </row>
    <row r="644" spans="1:15" ht="21" customHeight="1">
      <c r="D644" s="103"/>
      <c r="E644" s="103"/>
      <c r="F644" s="104"/>
      <c r="G644" s="103"/>
      <c r="I644" s="105"/>
      <c r="J644" s="105"/>
      <c r="K644" s="106"/>
      <c r="L644" s="106"/>
    </row>
    <row r="645" spans="1:15" ht="21" customHeight="1">
      <c r="D645" s="103"/>
      <c r="E645" s="103"/>
      <c r="F645" s="104"/>
      <c r="G645" s="103"/>
      <c r="I645" s="105"/>
      <c r="J645" s="105"/>
      <c r="K645" s="106"/>
      <c r="L645" s="106"/>
    </row>
    <row r="646" spans="1:15" ht="21" customHeight="1">
      <c r="D646" s="103"/>
      <c r="E646" s="103"/>
      <c r="F646" s="104"/>
      <c r="G646" s="103"/>
      <c r="I646" s="105"/>
      <c r="J646" s="105"/>
      <c r="K646" s="106"/>
      <c r="L646" s="106"/>
    </row>
    <row r="647" spans="1:15" ht="21" customHeight="1">
      <c r="O647" s="204" t="s">
        <v>646</v>
      </c>
    </row>
    <row r="651" spans="1:15" ht="21" customHeight="1">
      <c r="A651" s="892" t="s">
        <v>430</v>
      </c>
      <c r="B651" s="892"/>
      <c r="C651" s="892"/>
      <c r="D651" s="892"/>
      <c r="E651" s="892"/>
      <c r="F651" s="892"/>
      <c r="G651" s="892"/>
      <c r="H651" s="892"/>
      <c r="I651" s="892"/>
      <c r="J651" s="892"/>
      <c r="K651" s="892"/>
      <c r="L651" s="892"/>
      <c r="M651" s="892"/>
      <c r="N651" s="892"/>
    </row>
    <row r="656" spans="1:15" ht="21" customHeight="1">
      <c r="A656" s="919">
        <f>入力シート!$G$1</f>
        <v>46061</v>
      </c>
      <c r="B656" s="920"/>
      <c r="C656" s="920"/>
      <c r="D656" s="915" t="s">
        <v>1656</v>
      </c>
      <c r="E656" s="915"/>
      <c r="F656" s="915"/>
      <c r="G656" s="915"/>
      <c r="H656" s="915"/>
      <c r="I656" s="915"/>
      <c r="J656" s="915"/>
      <c r="L656" s="195" t="str">
        <f>開票立会人入力シート!$B$17</f>
        <v>青森県第２区</v>
      </c>
      <c r="M656" s="195"/>
      <c r="N656" s="195"/>
      <c r="O656" s="203" t="s">
        <v>641</v>
      </c>
    </row>
    <row r="657" spans="1:14" ht="9" customHeight="1">
      <c r="A657" s="203"/>
      <c r="N657" s="203"/>
    </row>
    <row r="658" spans="1:14" ht="21" customHeight="1">
      <c r="A658" s="203" t="s">
        <v>956</v>
      </c>
      <c r="H658" s="115"/>
      <c r="J658" s="115"/>
      <c r="K658" s="115"/>
    </row>
    <row r="659" spans="1:14" ht="21" customHeight="1">
      <c r="H659" s="115"/>
      <c r="J659" s="115"/>
    </row>
    <row r="662" spans="1:14" ht="21" customHeight="1">
      <c r="A662" s="960">
        <f>開票立会人入力シート!$F$21</f>
        <v>0</v>
      </c>
      <c r="B662" s="960"/>
      <c r="C662" s="960"/>
      <c r="D662" s="960"/>
      <c r="E662" s="588"/>
      <c r="F662" s="588"/>
    </row>
    <row r="663" spans="1:14" ht="21" customHeight="1">
      <c r="B663" s="109"/>
      <c r="C663" s="116"/>
      <c r="D663" s="116"/>
    </row>
    <row r="664" spans="1:14" ht="21" customHeight="1">
      <c r="B664" s="109"/>
      <c r="C664" s="116"/>
      <c r="D664" s="116"/>
    </row>
    <row r="665" spans="1:14" ht="21" customHeight="1">
      <c r="B665" s="109"/>
      <c r="C665" s="116"/>
      <c r="D665" s="116"/>
    </row>
    <row r="666" spans="1:14" ht="21" customHeight="1">
      <c r="B666" s="109"/>
      <c r="C666" s="116"/>
      <c r="D666" s="116"/>
    </row>
    <row r="667" spans="1:14" ht="21" customHeight="1">
      <c r="B667" s="109"/>
      <c r="C667" s="116"/>
      <c r="D667" s="116"/>
      <c r="F667" s="94" t="s">
        <v>405</v>
      </c>
      <c r="H667" s="195">
        <f>開票立会人入力シート!K21</f>
        <v>0</v>
      </c>
    </row>
    <row r="668" spans="1:14" ht="21" customHeight="1">
      <c r="B668" s="109"/>
      <c r="C668" s="116"/>
      <c r="D668" s="116"/>
    </row>
    <row r="669" spans="1:14" ht="21" customHeight="1">
      <c r="B669" s="109"/>
      <c r="C669" s="116"/>
      <c r="D669" s="116"/>
    </row>
    <row r="670" spans="1:14" ht="21" customHeight="1">
      <c r="B670" s="109"/>
      <c r="C670" s="116"/>
      <c r="D670" s="116"/>
    </row>
    <row r="671" spans="1:14" ht="21" customHeight="1">
      <c r="B671" s="109"/>
      <c r="C671" s="116"/>
      <c r="D671" s="116"/>
    </row>
    <row r="672" spans="1:14" ht="21" customHeight="1">
      <c r="B672" s="109"/>
      <c r="C672" s="116"/>
      <c r="D672" s="116"/>
      <c r="F672" s="94" t="s">
        <v>406</v>
      </c>
      <c r="H672" s="783">
        <f>開票立会人入力シート!G21</f>
        <v>0</v>
      </c>
      <c r="I672" s="783"/>
      <c r="J672" s="783">
        <f>開票立会人入力シート!I21</f>
        <v>0</v>
      </c>
      <c r="K672" s="783"/>
      <c r="L672" s="105"/>
    </row>
    <row r="673" spans="2:15" ht="21" customHeight="1">
      <c r="B673" s="109"/>
      <c r="C673" s="116"/>
      <c r="D673" s="116"/>
    </row>
    <row r="674" spans="2:15" ht="21" customHeight="1">
      <c r="B674" s="109"/>
      <c r="C674" s="116"/>
      <c r="D674" s="116"/>
    </row>
    <row r="675" spans="2:15" ht="21" customHeight="1">
      <c r="B675" s="109"/>
      <c r="C675" s="116"/>
      <c r="D675" s="116"/>
    </row>
    <row r="676" spans="2:15" ht="21" customHeight="1">
      <c r="B676" s="207" t="s">
        <v>571</v>
      </c>
      <c r="D676" s="112"/>
      <c r="E676" s="195"/>
      <c r="F676" s="195"/>
      <c r="G676" s="203"/>
      <c r="H676" s="195">
        <f>入力シート!C9</f>
        <v>0</v>
      </c>
      <c r="I676" s="195"/>
      <c r="J676" s="195"/>
      <c r="K676" s="195"/>
      <c r="L676" s="195"/>
    </row>
    <row r="677" spans="2:15" ht="21" customHeight="1">
      <c r="B677" s="203"/>
      <c r="E677" s="203"/>
      <c r="F677" s="203"/>
      <c r="G677" s="203"/>
      <c r="H677" s="203"/>
      <c r="I677" s="203"/>
      <c r="J677" s="203"/>
      <c r="K677" s="203"/>
      <c r="L677" s="203"/>
    </row>
    <row r="678" spans="2:15" ht="21" customHeight="1">
      <c r="B678" s="203"/>
      <c r="D678" s="103"/>
      <c r="E678" s="284"/>
      <c r="F678" s="258"/>
      <c r="G678" s="284"/>
      <c r="H678" s="203"/>
      <c r="I678" s="203"/>
      <c r="J678" s="203"/>
      <c r="K678" s="203"/>
      <c r="L678" s="203"/>
    </row>
    <row r="679" spans="2:15" ht="21" customHeight="1">
      <c r="B679" s="207" t="s">
        <v>640</v>
      </c>
      <c r="D679" s="103"/>
      <c r="E679" s="284"/>
      <c r="F679" s="258"/>
      <c r="G679" s="284"/>
      <c r="H679" s="195">
        <f>入力シート!C15</f>
        <v>0</v>
      </c>
      <c r="I679" s="195"/>
      <c r="J679" s="195"/>
      <c r="K679" s="195"/>
      <c r="M679" s="206" t="s">
        <v>387</v>
      </c>
    </row>
    <row r="680" spans="2:15" ht="21" customHeight="1">
      <c r="D680" s="103"/>
      <c r="E680" s="103"/>
      <c r="F680" s="104"/>
      <c r="G680" s="103"/>
      <c r="I680" s="105"/>
      <c r="J680" s="105"/>
      <c r="K680" s="105"/>
      <c r="L680" s="105"/>
    </row>
    <row r="681" spans="2:15" ht="21" customHeight="1">
      <c r="D681" s="103"/>
      <c r="E681" s="103"/>
      <c r="F681" s="104"/>
      <c r="G681" s="103"/>
      <c r="I681" s="105"/>
      <c r="J681" s="105"/>
      <c r="K681" s="106"/>
      <c r="L681" s="106"/>
    </row>
    <row r="682" spans="2:15" ht="21" customHeight="1">
      <c r="D682" s="103"/>
      <c r="E682" s="103"/>
      <c r="F682" s="104"/>
      <c r="G682" s="103"/>
      <c r="I682" s="105"/>
      <c r="J682" s="105"/>
      <c r="K682" s="106"/>
      <c r="L682" s="106"/>
    </row>
    <row r="683" spans="2:15" ht="21" customHeight="1">
      <c r="D683" s="103"/>
      <c r="E683" s="103"/>
      <c r="F683" s="104"/>
      <c r="G683" s="103"/>
      <c r="I683" s="105"/>
      <c r="J683" s="105"/>
      <c r="K683" s="106"/>
      <c r="L683" s="106"/>
    </row>
    <row r="684" spans="2:15" ht="21" customHeight="1">
      <c r="D684" s="103"/>
      <c r="E684" s="103"/>
      <c r="F684" s="104"/>
      <c r="G684" s="103"/>
      <c r="I684" s="105"/>
      <c r="J684" s="105"/>
      <c r="K684" s="106"/>
      <c r="L684" s="106"/>
    </row>
    <row r="685" spans="2:15" ht="21" customHeight="1">
      <c r="O685" s="204" t="s">
        <v>646</v>
      </c>
    </row>
    <row r="689" spans="1:15" ht="21" customHeight="1">
      <c r="A689" s="892" t="s">
        <v>430</v>
      </c>
      <c r="B689" s="892"/>
      <c r="C689" s="892"/>
      <c r="D689" s="892"/>
      <c r="E689" s="892"/>
      <c r="F689" s="892"/>
      <c r="G689" s="892"/>
      <c r="H689" s="892"/>
      <c r="I689" s="892"/>
      <c r="J689" s="892"/>
      <c r="K689" s="892"/>
      <c r="L689" s="892"/>
      <c r="M689" s="892"/>
      <c r="N689" s="892"/>
    </row>
    <row r="694" spans="1:15" ht="21" customHeight="1">
      <c r="A694" s="919">
        <f>入力シート!$G$1</f>
        <v>46061</v>
      </c>
      <c r="B694" s="920"/>
      <c r="C694" s="920"/>
      <c r="D694" s="915" t="s">
        <v>1656</v>
      </c>
      <c r="E694" s="915"/>
      <c r="F694" s="915"/>
      <c r="G694" s="915"/>
      <c r="H694" s="915"/>
      <c r="I694" s="915"/>
      <c r="J694" s="915"/>
      <c r="L694" s="195" t="str">
        <f>開票立会人入力シート!$B$17</f>
        <v>青森県第２区</v>
      </c>
      <c r="M694" s="195"/>
      <c r="N694" s="195"/>
      <c r="O694" s="203" t="s">
        <v>641</v>
      </c>
    </row>
    <row r="695" spans="1:15" ht="9" customHeight="1">
      <c r="A695" s="203"/>
      <c r="N695" s="203"/>
    </row>
    <row r="696" spans="1:15" ht="21" customHeight="1">
      <c r="A696" s="203" t="s">
        <v>956</v>
      </c>
      <c r="H696" s="115"/>
      <c r="J696" s="115"/>
      <c r="K696" s="115"/>
    </row>
    <row r="697" spans="1:15" ht="21" customHeight="1">
      <c r="H697" s="115"/>
      <c r="J697" s="115"/>
    </row>
    <row r="700" spans="1:15" ht="21" customHeight="1">
      <c r="A700" s="960">
        <f>開票立会人入力シート!$F$22</f>
        <v>0</v>
      </c>
      <c r="B700" s="960"/>
      <c r="C700" s="960"/>
      <c r="D700" s="960"/>
      <c r="E700" s="588"/>
      <c r="F700" s="588"/>
    </row>
    <row r="701" spans="1:15" ht="21" customHeight="1">
      <c r="B701" s="109"/>
      <c r="C701" s="116"/>
      <c r="D701" s="116"/>
    </row>
    <row r="702" spans="1:15" ht="21" customHeight="1">
      <c r="B702" s="109"/>
      <c r="C702" s="116"/>
      <c r="D702" s="116"/>
    </row>
    <row r="703" spans="1:15" ht="21" customHeight="1">
      <c r="B703" s="109"/>
      <c r="C703" s="116"/>
      <c r="D703" s="116"/>
    </row>
    <row r="704" spans="1:15" ht="21" customHeight="1">
      <c r="B704" s="109"/>
      <c r="C704" s="116"/>
      <c r="D704" s="116"/>
    </row>
    <row r="705" spans="2:13" ht="21" customHeight="1">
      <c r="B705" s="109"/>
      <c r="C705" s="116"/>
      <c r="D705" s="116"/>
      <c r="F705" s="94" t="s">
        <v>405</v>
      </c>
      <c r="H705" s="195">
        <f>開票立会人入力シート!K22</f>
        <v>0</v>
      </c>
    </row>
    <row r="706" spans="2:13" ht="21" customHeight="1">
      <c r="B706" s="109"/>
      <c r="C706" s="116"/>
      <c r="D706" s="116"/>
    </row>
    <row r="707" spans="2:13" ht="21" customHeight="1">
      <c r="B707" s="109"/>
      <c r="C707" s="116"/>
      <c r="D707" s="116"/>
    </row>
    <row r="708" spans="2:13" ht="21" customHeight="1">
      <c r="B708" s="109"/>
      <c r="C708" s="116"/>
      <c r="D708" s="116"/>
    </row>
    <row r="709" spans="2:13" ht="21" customHeight="1">
      <c r="B709" s="109"/>
      <c r="C709" s="116"/>
      <c r="D709" s="116"/>
    </row>
    <row r="710" spans="2:13" ht="21" customHeight="1">
      <c r="B710" s="109"/>
      <c r="C710" s="116"/>
      <c r="D710" s="116"/>
      <c r="F710" s="94" t="s">
        <v>406</v>
      </c>
      <c r="H710" s="783">
        <f>開票立会人入力シート!G22</f>
        <v>0</v>
      </c>
      <c r="I710" s="783"/>
      <c r="J710" s="783">
        <f>開票立会人入力シート!I22</f>
        <v>0</v>
      </c>
      <c r="K710" s="783"/>
      <c r="L710" s="105"/>
    </row>
    <row r="711" spans="2:13" ht="21" customHeight="1">
      <c r="B711" s="109"/>
      <c r="C711" s="116"/>
      <c r="D711" s="116"/>
    </row>
    <row r="712" spans="2:13" ht="21" customHeight="1">
      <c r="B712" s="109"/>
      <c r="C712" s="116"/>
      <c r="D712" s="116"/>
    </row>
    <row r="713" spans="2:13" ht="21" customHeight="1">
      <c r="B713" s="109"/>
      <c r="C713" s="116"/>
      <c r="D713" s="116"/>
    </row>
    <row r="714" spans="2:13" ht="21" customHeight="1">
      <c r="B714" s="207" t="s">
        <v>571</v>
      </c>
      <c r="D714" s="112"/>
      <c r="E714" s="195"/>
      <c r="F714" s="195"/>
      <c r="G714" s="203"/>
      <c r="H714" s="195">
        <f>入力シート!C9</f>
        <v>0</v>
      </c>
      <c r="I714" s="195"/>
      <c r="J714" s="195"/>
      <c r="K714" s="195"/>
      <c r="L714" s="195"/>
    </row>
    <row r="715" spans="2:13" ht="21" customHeight="1">
      <c r="B715" s="203"/>
      <c r="E715" s="203"/>
      <c r="F715" s="203"/>
      <c r="G715" s="203"/>
      <c r="H715" s="203"/>
      <c r="I715" s="203"/>
      <c r="J715" s="203"/>
      <c r="K715" s="203"/>
      <c r="L715" s="203"/>
    </row>
    <row r="716" spans="2:13" ht="21" customHeight="1">
      <c r="B716" s="203"/>
      <c r="D716" s="103"/>
      <c r="E716" s="284"/>
      <c r="F716" s="258"/>
      <c r="G716" s="284"/>
      <c r="H716" s="203"/>
      <c r="I716" s="203"/>
      <c r="J716" s="203"/>
      <c r="K716" s="203"/>
      <c r="L716" s="203"/>
    </row>
    <row r="717" spans="2:13" ht="21" customHeight="1">
      <c r="B717" s="207" t="s">
        <v>640</v>
      </c>
      <c r="D717" s="103"/>
      <c r="E717" s="284"/>
      <c r="F717" s="258"/>
      <c r="G717" s="284"/>
      <c r="H717" s="195">
        <f>入力シート!C15</f>
        <v>0</v>
      </c>
      <c r="I717" s="195"/>
      <c r="J717" s="195"/>
      <c r="K717" s="195"/>
      <c r="M717" s="206" t="s">
        <v>387</v>
      </c>
    </row>
    <row r="718" spans="2:13" ht="21" customHeight="1">
      <c r="D718" s="103"/>
      <c r="E718" s="103"/>
      <c r="F718" s="104"/>
      <c r="G718" s="103"/>
      <c r="I718" s="105"/>
      <c r="J718" s="105"/>
      <c r="K718" s="105"/>
      <c r="L718" s="105"/>
    </row>
    <row r="719" spans="2:13" ht="21" customHeight="1">
      <c r="D719" s="103"/>
      <c r="E719" s="103"/>
      <c r="F719" s="104"/>
      <c r="G719" s="103"/>
      <c r="I719" s="105"/>
      <c r="J719" s="105"/>
      <c r="K719" s="106"/>
      <c r="L719" s="106"/>
    </row>
    <row r="720" spans="2:13" ht="21" customHeight="1">
      <c r="D720" s="103"/>
      <c r="E720" s="103"/>
      <c r="F720" s="104"/>
      <c r="G720" s="103"/>
      <c r="I720" s="105"/>
      <c r="J720" s="105"/>
      <c r="K720" s="106"/>
      <c r="L720" s="106"/>
    </row>
    <row r="721" spans="1:15" ht="21" customHeight="1">
      <c r="D721" s="103"/>
      <c r="E721" s="103"/>
      <c r="F721" s="104"/>
      <c r="G721" s="103"/>
      <c r="I721" s="105"/>
      <c r="J721" s="105"/>
      <c r="K721" s="106"/>
      <c r="L721" s="106"/>
    </row>
    <row r="722" spans="1:15" ht="21" customHeight="1">
      <c r="D722" s="103"/>
      <c r="E722" s="103"/>
      <c r="F722" s="104"/>
      <c r="G722" s="103"/>
      <c r="I722" s="105"/>
      <c r="J722" s="105"/>
      <c r="K722" s="106"/>
      <c r="L722" s="106"/>
    </row>
    <row r="723" spans="1:15" ht="21" customHeight="1">
      <c r="O723" s="204" t="s">
        <v>646</v>
      </c>
    </row>
    <row r="727" spans="1:15" ht="21" customHeight="1">
      <c r="A727" s="892" t="s">
        <v>430</v>
      </c>
      <c r="B727" s="892"/>
      <c r="C727" s="892"/>
      <c r="D727" s="892"/>
      <c r="E727" s="892"/>
      <c r="F727" s="892"/>
      <c r="G727" s="892"/>
      <c r="H727" s="892"/>
      <c r="I727" s="892"/>
      <c r="J727" s="892"/>
      <c r="K727" s="892"/>
      <c r="L727" s="892"/>
      <c r="M727" s="892"/>
      <c r="N727" s="892"/>
    </row>
    <row r="732" spans="1:15" ht="21" customHeight="1">
      <c r="A732" s="919">
        <f>入力シート!$G$1</f>
        <v>46061</v>
      </c>
      <c r="B732" s="920"/>
      <c r="C732" s="920"/>
      <c r="D732" s="915" t="s">
        <v>1656</v>
      </c>
      <c r="E732" s="915"/>
      <c r="F732" s="915"/>
      <c r="G732" s="915"/>
      <c r="H732" s="915"/>
      <c r="I732" s="915"/>
      <c r="J732" s="915"/>
      <c r="L732" s="195" t="str">
        <f>開票立会人入力シート!$B$17</f>
        <v>青森県第２区</v>
      </c>
      <c r="M732" s="195"/>
      <c r="N732" s="195"/>
      <c r="O732" s="203" t="s">
        <v>641</v>
      </c>
    </row>
    <row r="733" spans="1:15" ht="9" customHeight="1">
      <c r="A733" s="203"/>
      <c r="N733" s="203"/>
    </row>
    <row r="734" spans="1:15" ht="21" customHeight="1">
      <c r="A734" s="203" t="s">
        <v>956</v>
      </c>
      <c r="H734" s="115"/>
      <c r="J734" s="115"/>
      <c r="K734" s="115"/>
    </row>
    <row r="735" spans="1:15" ht="21" customHeight="1">
      <c r="H735" s="115"/>
      <c r="J735" s="115"/>
    </row>
    <row r="738" spans="1:12" ht="21" customHeight="1">
      <c r="A738" s="960">
        <f>開票立会人入力シート!$F$23</f>
        <v>0</v>
      </c>
      <c r="B738" s="960"/>
      <c r="C738" s="960"/>
      <c r="D738" s="960"/>
      <c r="E738" s="588"/>
      <c r="F738" s="588"/>
    </row>
    <row r="739" spans="1:12" ht="21" customHeight="1">
      <c r="B739" s="109"/>
      <c r="C739" s="116"/>
      <c r="D739" s="116"/>
    </row>
    <row r="740" spans="1:12" ht="21" customHeight="1">
      <c r="B740" s="109"/>
      <c r="C740" s="116"/>
      <c r="D740" s="116"/>
    </row>
    <row r="741" spans="1:12" ht="21" customHeight="1">
      <c r="B741" s="109"/>
      <c r="C741" s="116"/>
      <c r="D741" s="116"/>
    </row>
    <row r="742" spans="1:12" ht="21" customHeight="1">
      <c r="B742" s="109"/>
      <c r="C742" s="116"/>
      <c r="D742" s="116"/>
    </row>
    <row r="743" spans="1:12" ht="21" customHeight="1">
      <c r="B743" s="109"/>
      <c r="C743" s="116"/>
      <c r="D743" s="116"/>
      <c r="F743" s="94" t="s">
        <v>405</v>
      </c>
      <c r="H743" s="195">
        <f>開票立会人入力シート!K23</f>
        <v>0</v>
      </c>
    </row>
    <row r="744" spans="1:12" ht="21" customHeight="1">
      <c r="B744" s="109"/>
      <c r="C744" s="116"/>
      <c r="D744" s="116"/>
    </row>
    <row r="745" spans="1:12" ht="21" customHeight="1">
      <c r="B745" s="109"/>
      <c r="C745" s="116"/>
      <c r="D745" s="116"/>
    </row>
    <row r="746" spans="1:12" ht="21" customHeight="1">
      <c r="B746" s="109"/>
      <c r="C746" s="116"/>
      <c r="D746" s="116"/>
    </row>
    <row r="747" spans="1:12" ht="21" customHeight="1">
      <c r="B747" s="109"/>
      <c r="C747" s="116"/>
      <c r="D747" s="116"/>
    </row>
    <row r="748" spans="1:12" ht="21" customHeight="1">
      <c r="B748" s="109"/>
      <c r="C748" s="116"/>
      <c r="D748" s="116"/>
      <c r="F748" s="94" t="s">
        <v>406</v>
      </c>
      <c r="H748" s="783">
        <f>開票立会人入力シート!G23</f>
        <v>0</v>
      </c>
      <c r="I748" s="783"/>
      <c r="J748" s="783">
        <f>開票立会人入力シート!I23</f>
        <v>0</v>
      </c>
      <c r="K748" s="783"/>
      <c r="L748" s="105"/>
    </row>
    <row r="749" spans="1:12" ht="21" customHeight="1">
      <c r="B749" s="109"/>
      <c r="C749" s="116"/>
      <c r="D749" s="116"/>
    </row>
    <row r="750" spans="1:12" ht="21" customHeight="1">
      <c r="B750" s="109"/>
      <c r="C750" s="116"/>
      <c r="D750" s="116"/>
    </row>
    <row r="751" spans="1:12" ht="21" customHeight="1">
      <c r="B751" s="109"/>
      <c r="C751" s="116"/>
      <c r="D751" s="116"/>
    </row>
    <row r="752" spans="1:12" ht="21" customHeight="1">
      <c r="B752" s="207" t="s">
        <v>571</v>
      </c>
      <c r="D752" s="112"/>
      <c r="E752" s="195"/>
      <c r="F752" s="195"/>
      <c r="G752" s="203"/>
      <c r="H752" s="195">
        <f>入力シート!C9</f>
        <v>0</v>
      </c>
      <c r="I752" s="195"/>
      <c r="J752" s="195"/>
      <c r="K752" s="195"/>
      <c r="L752" s="195"/>
    </row>
    <row r="753" spans="1:15" ht="21" customHeight="1">
      <c r="B753" s="203"/>
      <c r="E753" s="203"/>
      <c r="F753" s="203"/>
      <c r="G753" s="203"/>
      <c r="H753" s="203"/>
      <c r="I753" s="203"/>
      <c r="J753" s="203"/>
      <c r="K753" s="203"/>
      <c r="L753" s="203"/>
    </row>
    <row r="754" spans="1:15" ht="21" customHeight="1">
      <c r="B754" s="203"/>
      <c r="D754" s="103"/>
      <c r="E754" s="284"/>
      <c r="F754" s="258"/>
      <c r="G754" s="284"/>
      <c r="H754" s="203"/>
      <c r="I754" s="203"/>
      <c r="J754" s="203"/>
      <c r="K754" s="203"/>
      <c r="L754" s="203"/>
    </row>
    <row r="755" spans="1:15" ht="21" customHeight="1">
      <c r="B755" s="207" t="s">
        <v>640</v>
      </c>
      <c r="D755" s="103"/>
      <c r="E755" s="284"/>
      <c r="F755" s="258"/>
      <c r="G755" s="284"/>
      <c r="H755" s="195">
        <f>入力シート!C15</f>
        <v>0</v>
      </c>
      <c r="I755" s="195"/>
      <c r="J755" s="195"/>
      <c r="K755" s="195"/>
      <c r="M755" s="206" t="s">
        <v>387</v>
      </c>
    </row>
    <row r="756" spans="1:15" ht="21" customHeight="1">
      <c r="D756" s="103"/>
      <c r="E756" s="103"/>
      <c r="F756" s="104"/>
      <c r="G756" s="103"/>
      <c r="I756" s="105"/>
      <c r="J756" s="105"/>
      <c r="K756" s="105"/>
      <c r="L756" s="105"/>
    </row>
    <row r="757" spans="1:15" ht="21" customHeight="1">
      <c r="D757" s="103"/>
      <c r="E757" s="103"/>
      <c r="F757" s="104"/>
      <c r="G757" s="103"/>
      <c r="I757" s="105"/>
      <c r="J757" s="105"/>
      <c r="K757" s="106"/>
      <c r="L757" s="106"/>
    </row>
    <row r="758" spans="1:15" ht="21" customHeight="1">
      <c r="D758" s="103"/>
      <c r="E758" s="103"/>
      <c r="F758" s="104"/>
      <c r="G758" s="103"/>
      <c r="I758" s="105"/>
      <c r="J758" s="105"/>
      <c r="K758" s="106"/>
      <c r="L758" s="106"/>
    </row>
    <row r="759" spans="1:15" ht="21" customHeight="1">
      <c r="D759" s="103"/>
      <c r="E759" s="103"/>
      <c r="F759" s="104"/>
      <c r="G759" s="103"/>
      <c r="I759" s="105"/>
      <c r="J759" s="105"/>
      <c r="K759" s="106"/>
      <c r="L759" s="106"/>
    </row>
    <row r="760" spans="1:15" ht="21" customHeight="1">
      <c r="D760" s="103"/>
      <c r="E760" s="103"/>
      <c r="F760" s="104"/>
      <c r="G760" s="103"/>
      <c r="I760" s="105"/>
      <c r="J760" s="105"/>
      <c r="K760" s="106"/>
      <c r="L760" s="106"/>
    </row>
    <row r="761" spans="1:15" ht="21" customHeight="1">
      <c r="O761" s="204" t="s">
        <v>646</v>
      </c>
    </row>
    <row r="765" spans="1:15" ht="21" customHeight="1">
      <c r="A765" s="892" t="s">
        <v>430</v>
      </c>
      <c r="B765" s="892"/>
      <c r="C765" s="892"/>
      <c r="D765" s="892"/>
      <c r="E765" s="892"/>
      <c r="F765" s="892"/>
      <c r="G765" s="892"/>
      <c r="H765" s="892"/>
      <c r="I765" s="892"/>
      <c r="J765" s="892"/>
      <c r="K765" s="892"/>
      <c r="L765" s="892"/>
      <c r="M765" s="892"/>
      <c r="N765" s="892"/>
    </row>
    <row r="770" spans="1:15" ht="21" customHeight="1">
      <c r="A770" s="919">
        <f>入力シート!$G$1</f>
        <v>46061</v>
      </c>
      <c r="B770" s="920"/>
      <c r="C770" s="920"/>
      <c r="D770" s="915" t="s">
        <v>1656</v>
      </c>
      <c r="E770" s="915"/>
      <c r="F770" s="915"/>
      <c r="G770" s="915"/>
      <c r="H770" s="915"/>
      <c r="I770" s="915"/>
      <c r="J770" s="915"/>
      <c r="L770" s="195" t="str">
        <f>開票立会人入力シート!$B$17</f>
        <v>青森県第２区</v>
      </c>
      <c r="M770" s="195"/>
      <c r="N770" s="195"/>
      <c r="O770" s="203" t="s">
        <v>641</v>
      </c>
    </row>
    <row r="771" spans="1:15" ht="9" customHeight="1">
      <c r="A771" s="203"/>
      <c r="N771" s="203"/>
    </row>
    <row r="772" spans="1:15" ht="21" customHeight="1">
      <c r="A772" s="203" t="s">
        <v>956</v>
      </c>
      <c r="H772" s="115"/>
      <c r="J772" s="115"/>
      <c r="K772" s="115"/>
    </row>
    <row r="773" spans="1:15" ht="21" customHeight="1">
      <c r="H773" s="115"/>
      <c r="J773" s="115"/>
    </row>
    <row r="776" spans="1:15" ht="21" customHeight="1">
      <c r="A776" s="960">
        <f>開票立会人入力シート!$F$24</f>
        <v>0</v>
      </c>
      <c r="B776" s="960"/>
      <c r="C776" s="960"/>
      <c r="D776" s="960"/>
      <c r="E776" s="588"/>
      <c r="F776" s="588"/>
    </row>
    <row r="777" spans="1:15" ht="21" customHeight="1">
      <c r="B777" s="109"/>
      <c r="C777" s="116"/>
      <c r="D777" s="116"/>
    </row>
    <row r="778" spans="1:15" ht="21" customHeight="1">
      <c r="B778" s="109"/>
      <c r="C778" s="116"/>
      <c r="D778" s="116"/>
    </row>
    <row r="779" spans="1:15" ht="21" customHeight="1">
      <c r="B779" s="109"/>
      <c r="C779" s="116"/>
      <c r="D779" s="116"/>
    </row>
    <row r="780" spans="1:15" ht="21" customHeight="1">
      <c r="B780" s="109"/>
      <c r="C780" s="116"/>
      <c r="D780" s="116"/>
    </row>
    <row r="781" spans="1:15" ht="21" customHeight="1">
      <c r="B781" s="109"/>
      <c r="C781" s="116"/>
      <c r="D781" s="116"/>
      <c r="F781" s="94" t="s">
        <v>405</v>
      </c>
      <c r="H781" s="195">
        <f>開票立会人入力シート!K24</f>
        <v>0</v>
      </c>
    </row>
    <row r="782" spans="1:15" ht="21" customHeight="1">
      <c r="B782" s="109"/>
      <c r="C782" s="116"/>
      <c r="D782" s="116"/>
    </row>
    <row r="783" spans="1:15" ht="21" customHeight="1">
      <c r="B783" s="109"/>
      <c r="C783" s="116"/>
      <c r="D783" s="116"/>
    </row>
    <row r="784" spans="1:15" ht="21" customHeight="1">
      <c r="B784" s="109"/>
      <c r="C784" s="116"/>
      <c r="D784" s="116"/>
    </row>
    <row r="785" spans="2:15" ht="21" customHeight="1">
      <c r="B785" s="109"/>
      <c r="C785" s="116"/>
      <c r="D785" s="116"/>
    </row>
    <row r="786" spans="2:15" ht="21" customHeight="1">
      <c r="B786" s="109"/>
      <c r="C786" s="116"/>
      <c r="D786" s="116"/>
      <c r="F786" s="94" t="s">
        <v>406</v>
      </c>
      <c r="H786" s="783">
        <f>開票立会人入力シート!G24</f>
        <v>0</v>
      </c>
      <c r="I786" s="783"/>
      <c r="J786" s="783">
        <f>開票立会人入力シート!I24</f>
        <v>0</v>
      </c>
      <c r="K786" s="783"/>
      <c r="L786" s="105"/>
    </row>
    <row r="787" spans="2:15" ht="21" customHeight="1">
      <c r="B787" s="109"/>
      <c r="C787" s="116"/>
      <c r="D787" s="116"/>
    </row>
    <row r="788" spans="2:15" ht="21" customHeight="1">
      <c r="B788" s="109"/>
      <c r="C788" s="116"/>
      <c r="D788" s="116"/>
    </row>
    <row r="789" spans="2:15" ht="21" customHeight="1">
      <c r="B789" s="109"/>
      <c r="C789" s="116"/>
      <c r="D789" s="116"/>
    </row>
    <row r="790" spans="2:15" ht="21" customHeight="1">
      <c r="B790" s="207" t="s">
        <v>571</v>
      </c>
      <c r="D790" s="112"/>
      <c r="E790" s="195"/>
      <c r="F790" s="195"/>
      <c r="G790" s="203"/>
      <c r="H790" s="195">
        <f>入力シート!C9</f>
        <v>0</v>
      </c>
      <c r="I790" s="195"/>
      <c r="J790" s="195"/>
      <c r="K790" s="195"/>
      <c r="L790" s="195"/>
    </row>
    <row r="791" spans="2:15" ht="21" customHeight="1">
      <c r="B791" s="203"/>
      <c r="E791" s="203"/>
      <c r="F791" s="203"/>
      <c r="G791" s="203"/>
      <c r="H791" s="203"/>
      <c r="I791" s="203"/>
      <c r="J791" s="203"/>
      <c r="K791" s="203"/>
      <c r="L791" s="203"/>
    </row>
    <row r="792" spans="2:15" ht="21" customHeight="1">
      <c r="B792" s="203"/>
      <c r="D792" s="103"/>
      <c r="E792" s="284"/>
      <c r="F792" s="258"/>
      <c r="G792" s="284"/>
      <c r="H792" s="203"/>
      <c r="I792" s="203"/>
      <c r="J792" s="203"/>
      <c r="K792" s="203"/>
      <c r="L792" s="203"/>
    </row>
    <row r="793" spans="2:15" ht="21" customHeight="1">
      <c r="B793" s="207" t="s">
        <v>640</v>
      </c>
      <c r="D793" s="103"/>
      <c r="E793" s="284"/>
      <c r="F793" s="258"/>
      <c r="G793" s="284"/>
      <c r="H793" s="195">
        <f>入力シート!C15</f>
        <v>0</v>
      </c>
      <c r="I793" s="195"/>
      <c r="J793" s="195"/>
      <c r="K793" s="195"/>
      <c r="M793" s="206" t="s">
        <v>387</v>
      </c>
    </row>
    <row r="794" spans="2:15" ht="21" customHeight="1">
      <c r="D794" s="103"/>
      <c r="E794" s="103"/>
      <c r="F794" s="104"/>
      <c r="G794" s="103"/>
      <c r="I794" s="105"/>
      <c r="J794" s="105"/>
      <c r="K794" s="105"/>
      <c r="L794" s="105"/>
    </row>
    <row r="795" spans="2:15" ht="21" customHeight="1">
      <c r="D795" s="103"/>
      <c r="E795" s="103"/>
      <c r="F795" s="104"/>
      <c r="G795" s="103"/>
      <c r="I795" s="105"/>
      <c r="J795" s="105"/>
      <c r="K795" s="106"/>
      <c r="L795" s="106"/>
    </row>
    <row r="796" spans="2:15" ht="21" customHeight="1">
      <c r="D796" s="103"/>
      <c r="E796" s="103"/>
      <c r="F796" s="104"/>
      <c r="G796" s="103"/>
      <c r="I796" s="105"/>
      <c r="J796" s="105"/>
      <c r="K796" s="106"/>
      <c r="L796" s="106"/>
    </row>
    <row r="797" spans="2:15" ht="21" customHeight="1">
      <c r="D797" s="103"/>
      <c r="E797" s="103"/>
      <c r="F797" s="104"/>
      <c r="G797" s="103"/>
      <c r="I797" s="105"/>
      <c r="J797" s="105"/>
      <c r="K797" s="106"/>
      <c r="L797" s="106"/>
    </row>
    <row r="798" spans="2:15" ht="21" customHeight="1">
      <c r="D798" s="103"/>
      <c r="E798" s="103"/>
      <c r="F798" s="104"/>
      <c r="G798" s="103"/>
      <c r="I798" s="105"/>
      <c r="J798" s="105"/>
      <c r="K798" s="106"/>
      <c r="L798" s="106"/>
    </row>
    <row r="799" spans="2:15" ht="21" customHeight="1">
      <c r="O799" s="204" t="s">
        <v>646</v>
      </c>
    </row>
    <row r="803" spans="1:15" ht="21" customHeight="1">
      <c r="A803" s="892" t="s">
        <v>430</v>
      </c>
      <c r="B803" s="892"/>
      <c r="C803" s="892"/>
      <c r="D803" s="892"/>
      <c r="E803" s="892"/>
      <c r="F803" s="892"/>
      <c r="G803" s="892"/>
      <c r="H803" s="892"/>
      <c r="I803" s="892"/>
      <c r="J803" s="892"/>
      <c r="K803" s="892"/>
      <c r="L803" s="892"/>
      <c r="M803" s="892"/>
      <c r="N803" s="892"/>
    </row>
    <row r="808" spans="1:15" ht="21" customHeight="1">
      <c r="A808" s="919">
        <f>入力シート!$G$1</f>
        <v>46061</v>
      </c>
      <c r="B808" s="920"/>
      <c r="C808" s="920"/>
      <c r="D808" s="915" t="s">
        <v>1656</v>
      </c>
      <c r="E808" s="915"/>
      <c r="F808" s="915"/>
      <c r="G808" s="915"/>
      <c r="H808" s="915"/>
      <c r="I808" s="915"/>
      <c r="J808" s="915"/>
      <c r="L808" s="195" t="str">
        <f>開票立会人入力シート!$B$17</f>
        <v>青森県第２区</v>
      </c>
      <c r="M808" s="195"/>
      <c r="N808" s="195"/>
      <c r="O808" s="203" t="s">
        <v>641</v>
      </c>
    </row>
    <row r="809" spans="1:15" ht="9" customHeight="1">
      <c r="A809" s="203"/>
      <c r="N809" s="203"/>
    </row>
    <row r="810" spans="1:15" ht="21" customHeight="1">
      <c r="A810" s="203" t="s">
        <v>956</v>
      </c>
      <c r="H810" s="115"/>
      <c r="J810" s="115"/>
      <c r="K810" s="115"/>
    </row>
    <row r="811" spans="1:15" ht="21" customHeight="1">
      <c r="H811" s="115"/>
      <c r="J811" s="115"/>
    </row>
    <row r="814" spans="1:15" ht="21" customHeight="1">
      <c r="A814" s="960">
        <f>開票立会人入力シート!$F$25</f>
        <v>0</v>
      </c>
      <c r="B814" s="960"/>
      <c r="C814" s="960"/>
      <c r="D814" s="960"/>
      <c r="E814" s="588"/>
      <c r="F814" s="588"/>
    </row>
    <row r="815" spans="1:15" ht="21" customHeight="1">
      <c r="B815" s="109"/>
      <c r="C815" s="116"/>
      <c r="D815" s="116"/>
    </row>
    <row r="816" spans="1:15" ht="21" customHeight="1">
      <c r="B816" s="109"/>
      <c r="C816" s="116"/>
      <c r="D816" s="116"/>
    </row>
    <row r="817" spans="2:13" ht="21" customHeight="1">
      <c r="B817" s="109"/>
      <c r="C817" s="116"/>
      <c r="D817" s="116"/>
    </row>
    <row r="818" spans="2:13" ht="21" customHeight="1">
      <c r="B818" s="109"/>
      <c r="C818" s="116"/>
      <c r="D818" s="116"/>
    </row>
    <row r="819" spans="2:13" ht="21" customHeight="1">
      <c r="B819" s="109"/>
      <c r="C819" s="116"/>
      <c r="D819" s="116"/>
      <c r="F819" s="94" t="s">
        <v>405</v>
      </c>
      <c r="H819" s="195">
        <f>開票立会人入力シート!K25</f>
        <v>0</v>
      </c>
    </row>
    <row r="820" spans="2:13" ht="21" customHeight="1">
      <c r="B820" s="109"/>
      <c r="C820" s="116"/>
      <c r="D820" s="116"/>
    </row>
    <row r="821" spans="2:13" ht="21" customHeight="1">
      <c r="B821" s="109"/>
      <c r="C821" s="116"/>
      <c r="D821" s="116"/>
    </row>
    <row r="822" spans="2:13" ht="21" customHeight="1">
      <c r="B822" s="109"/>
      <c r="C822" s="116"/>
      <c r="D822" s="116"/>
    </row>
    <row r="823" spans="2:13" ht="21" customHeight="1">
      <c r="B823" s="109"/>
      <c r="C823" s="116"/>
      <c r="D823" s="116"/>
    </row>
    <row r="824" spans="2:13" ht="21" customHeight="1">
      <c r="B824" s="109"/>
      <c r="C824" s="116"/>
      <c r="D824" s="116"/>
      <c r="F824" s="94" t="s">
        <v>406</v>
      </c>
      <c r="H824" s="783">
        <f>開票立会人入力シート!G25</f>
        <v>0</v>
      </c>
      <c r="I824" s="783"/>
      <c r="J824" s="783">
        <f>開票立会人入力シート!I25</f>
        <v>0</v>
      </c>
      <c r="K824" s="783"/>
      <c r="L824" s="105"/>
    </row>
    <row r="825" spans="2:13" ht="21" customHeight="1">
      <c r="B825" s="109"/>
      <c r="C825" s="116"/>
      <c r="D825" s="116"/>
    </row>
    <row r="826" spans="2:13" ht="21" customHeight="1">
      <c r="B826" s="109"/>
      <c r="C826" s="116"/>
      <c r="D826" s="116"/>
    </row>
    <row r="827" spans="2:13" ht="21" customHeight="1">
      <c r="B827" s="109"/>
      <c r="C827" s="116"/>
      <c r="D827" s="116"/>
    </row>
    <row r="828" spans="2:13" ht="21" customHeight="1">
      <c r="B828" s="207" t="s">
        <v>571</v>
      </c>
      <c r="D828" s="112"/>
      <c r="E828" s="195"/>
      <c r="F828" s="195"/>
      <c r="G828" s="203"/>
      <c r="H828" s="195">
        <f>入力シート!C9</f>
        <v>0</v>
      </c>
      <c r="I828" s="195"/>
      <c r="J828" s="195"/>
      <c r="K828" s="195"/>
      <c r="L828" s="195"/>
    </row>
    <row r="829" spans="2:13" ht="21" customHeight="1">
      <c r="B829" s="203"/>
      <c r="E829" s="203"/>
      <c r="F829" s="203"/>
      <c r="G829" s="203"/>
      <c r="H829" s="203"/>
      <c r="I829" s="203"/>
      <c r="J829" s="203"/>
      <c r="K829" s="203"/>
      <c r="L829" s="203"/>
    </row>
    <row r="830" spans="2:13" ht="21" customHeight="1">
      <c r="B830" s="203"/>
      <c r="D830" s="103"/>
      <c r="E830" s="284"/>
      <c r="F830" s="258"/>
      <c r="G830" s="284"/>
      <c r="H830" s="203"/>
      <c r="I830" s="203"/>
      <c r="J830" s="203"/>
      <c r="K830" s="203"/>
      <c r="L830" s="203"/>
    </row>
    <row r="831" spans="2:13" ht="21" customHeight="1">
      <c r="B831" s="207" t="s">
        <v>640</v>
      </c>
      <c r="D831" s="103"/>
      <c r="E831" s="284"/>
      <c r="F831" s="258"/>
      <c r="G831" s="284"/>
      <c r="H831" s="195">
        <f>入力シート!C15</f>
        <v>0</v>
      </c>
      <c r="I831" s="195"/>
      <c r="J831" s="195"/>
      <c r="K831" s="195"/>
      <c r="M831" s="206" t="s">
        <v>387</v>
      </c>
    </row>
    <row r="832" spans="2:13" ht="21" customHeight="1">
      <c r="D832" s="103"/>
      <c r="E832" s="103"/>
      <c r="F832" s="104"/>
      <c r="G832" s="103"/>
      <c r="I832" s="105"/>
      <c r="J832" s="105"/>
      <c r="K832" s="105"/>
      <c r="L832" s="105"/>
    </row>
    <row r="833" spans="1:15" ht="21" customHeight="1">
      <c r="D833" s="103"/>
      <c r="E833" s="103"/>
      <c r="F833" s="104"/>
      <c r="G833" s="103"/>
      <c r="I833" s="105"/>
      <c r="J833" s="105"/>
      <c r="K833" s="106"/>
      <c r="L833" s="106"/>
    </row>
    <row r="834" spans="1:15" ht="21" customHeight="1">
      <c r="D834" s="103"/>
      <c r="E834" s="103"/>
      <c r="F834" s="104"/>
      <c r="G834" s="103"/>
      <c r="I834" s="105"/>
      <c r="J834" s="105"/>
      <c r="K834" s="106"/>
      <c r="L834" s="106"/>
    </row>
    <row r="835" spans="1:15" ht="21" customHeight="1">
      <c r="D835" s="103"/>
      <c r="E835" s="103"/>
      <c r="F835" s="104"/>
      <c r="G835" s="103"/>
      <c r="I835" s="105"/>
      <c r="J835" s="105"/>
      <c r="K835" s="106"/>
      <c r="L835" s="106"/>
    </row>
    <row r="836" spans="1:15" ht="21" customHeight="1">
      <c r="D836" s="103"/>
      <c r="E836" s="103"/>
      <c r="F836" s="104"/>
      <c r="G836" s="103"/>
      <c r="I836" s="105"/>
      <c r="J836" s="105"/>
      <c r="K836" s="106"/>
      <c r="L836" s="106"/>
    </row>
    <row r="837" spans="1:15" ht="21" customHeight="1">
      <c r="O837" s="204" t="s">
        <v>646</v>
      </c>
    </row>
    <row r="841" spans="1:15" ht="21" customHeight="1">
      <c r="A841" s="892" t="s">
        <v>430</v>
      </c>
      <c r="B841" s="892"/>
      <c r="C841" s="892"/>
      <c r="D841" s="892"/>
      <c r="E841" s="892"/>
      <c r="F841" s="892"/>
      <c r="G841" s="892"/>
      <c r="H841" s="892"/>
      <c r="I841" s="892"/>
      <c r="J841" s="892"/>
      <c r="K841" s="892"/>
      <c r="L841" s="892"/>
      <c r="M841" s="892"/>
      <c r="N841" s="892"/>
    </row>
    <row r="846" spans="1:15" ht="21" customHeight="1">
      <c r="A846" s="919">
        <f>入力シート!$G$1</f>
        <v>46061</v>
      </c>
      <c r="B846" s="920"/>
      <c r="C846" s="920"/>
      <c r="D846" s="915" t="s">
        <v>1656</v>
      </c>
      <c r="E846" s="915"/>
      <c r="F846" s="915"/>
      <c r="G846" s="915"/>
      <c r="H846" s="915"/>
      <c r="I846" s="915"/>
      <c r="J846" s="915"/>
      <c r="L846" s="195" t="str">
        <f>開票立会人入力シート!$B$17</f>
        <v>青森県第２区</v>
      </c>
      <c r="M846" s="195"/>
      <c r="N846" s="195"/>
      <c r="O846" s="203" t="s">
        <v>641</v>
      </c>
    </row>
    <row r="847" spans="1:15" ht="9" customHeight="1">
      <c r="A847" s="203"/>
      <c r="N847" s="203"/>
    </row>
    <row r="848" spans="1:15" ht="21" customHeight="1">
      <c r="A848" s="203" t="s">
        <v>956</v>
      </c>
      <c r="H848" s="115"/>
      <c r="J848" s="115"/>
      <c r="K848" s="115"/>
    </row>
    <row r="849" spans="1:12" ht="21" customHeight="1">
      <c r="H849" s="115"/>
      <c r="J849" s="115"/>
    </row>
    <row r="852" spans="1:12" ht="21" customHeight="1">
      <c r="A852" s="960">
        <f>開票立会人入力シート!$F$26</f>
        <v>0</v>
      </c>
      <c r="B852" s="960"/>
      <c r="C852" s="960"/>
      <c r="D852" s="960"/>
      <c r="E852" s="588"/>
      <c r="F852" s="588"/>
    </row>
    <row r="853" spans="1:12" ht="21" customHeight="1">
      <c r="B853" s="109"/>
      <c r="C853" s="116"/>
      <c r="D853" s="116"/>
    </row>
    <row r="854" spans="1:12" ht="21" customHeight="1">
      <c r="B854" s="109"/>
      <c r="C854" s="116"/>
      <c r="D854" s="116"/>
    </row>
    <row r="855" spans="1:12" ht="21" customHeight="1">
      <c r="B855" s="109"/>
      <c r="C855" s="116"/>
      <c r="D855" s="116"/>
    </row>
    <row r="856" spans="1:12" ht="21" customHeight="1">
      <c r="B856" s="109"/>
      <c r="C856" s="116"/>
      <c r="D856" s="116"/>
    </row>
    <row r="857" spans="1:12" ht="21" customHeight="1">
      <c r="B857" s="109"/>
      <c r="C857" s="116"/>
      <c r="D857" s="116"/>
      <c r="F857" s="94" t="s">
        <v>405</v>
      </c>
      <c r="H857" s="195">
        <f>開票立会人入力シート!K26</f>
        <v>0</v>
      </c>
    </row>
    <row r="858" spans="1:12" ht="21" customHeight="1">
      <c r="B858" s="109"/>
      <c r="C858" s="116"/>
      <c r="D858" s="116"/>
    </row>
    <row r="859" spans="1:12" ht="21" customHeight="1">
      <c r="B859" s="109"/>
      <c r="C859" s="116"/>
      <c r="D859" s="116"/>
    </row>
    <row r="860" spans="1:12" ht="21" customHeight="1">
      <c r="B860" s="109"/>
      <c r="C860" s="116"/>
      <c r="D860" s="116"/>
    </row>
    <row r="861" spans="1:12" ht="21" customHeight="1">
      <c r="B861" s="109"/>
      <c r="C861" s="116"/>
      <c r="D861" s="116"/>
    </row>
    <row r="862" spans="1:12" ht="21" customHeight="1">
      <c r="B862" s="109"/>
      <c r="C862" s="116"/>
      <c r="D862" s="116"/>
      <c r="F862" s="94" t="s">
        <v>406</v>
      </c>
      <c r="H862" s="783">
        <f>開票立会人入力シート!G26</f>
        <v>0</v>
      </c>
      <c r="I862" s="783"/>
      <c r="J862" s="783">
        <f>開票立会人入力シート!I26</f>
        <v>0</v>
      </c>
      <c r="K862" s="783"/>
      <c r="L862" s="105"/>
    </row>
    <row r="863" spans="1:12" ht="21" customHeight="1">
      <c r="B863" s="109"/>
      <c r="C863" s="116"/>
      <c r="D863" s="116"/>
    </row>
    <row r="864" spans="1:12" ht="21" customHeight="1">
      <c r="B864" s="109"/>
      <c r="C864" s="116"/>
      <c r="D864" s="116"/>
    </row>
    <row r="865" spans="1:15" ht="21" customHeight="1">
      <c r="B865" s="109"/>
      <c r="C865" s="116"/>
      <c r="D865" s="116"/>
    </row>
    <row r="866" spans="1:15" ht="21" customHeight="1">
      <c r="B866" s="207" t="s">
        <v>571</v>
      </c>
      <c r="D866" s="112"/>
      <c r="E866" s="195"/>
      <c r="F866" s="195"/>
      <c r="G866" s="203"/>
      <c r="H866" s="195">
        <f>入力シート!C9</f>
        <v>0</v>
      </c>
      <c r="I866" s="195"/>
      <c r="J866" s="195"/>
      <c r="K866" s="195"/>
      <c r="L866" s="195"/>
    </row>
    <row r="867" spans="1:15" ht="21" customHeight="1">
      <c r="B867" s="203"/>
      <c r="E867" s="203"/>
      <c r="F867" s="203"/>
      <c r="G867" s="203"/>
      <c r="H867" s="203"/>
      <c r="I867" s="203"/>
      <c r="J867" s="203"/>
      <c r="K867" s="203"/>
      <c r="L867" s="203"/>
    </row>
    <row r="868" spans="1:15" ht="21" customHeight="1">
      <c r="B868" s="203"/>
      <c r="D868" s="103"/>
      <c r="E868" s="284"/>
      <c r="F868" s="258"/>
      <c r="G868" s="284"/>
      <c r="H868" s="203"/>
      <c r="I868" s="203"/>
      <c r="J868" s="203"/>
      <c r="K868" s="203"/>
      <c r="L868" s="203"/>
    </row>
    <row r="869" spans="1:15" ht="21" customHeight="1">
      <c r="B869" s="207" t="s">
        <v>640</v>
      </c>
      <c r="D869" s="103"/>
      <c r="E869" s="284"/>
      <c r="F869" s="258"/>
      <c r="G869" s="284"/>
      <c r="H869" s="195">
        <f>入力シート!C15</f>
        <v>0</v>
      </c>
      <c r="I869" s="195"/>
      <c r="J869" s="195"/>
      <c r="K869" s="195"/>
      <c r="M869" s="206" t="s">
        <v>387</v>
      </c>
    </row>
    <row r="870" spans="1:15" ht="21" customHeight="1">
      <c r="D870" s="103"/>
      <c r="E870" s="103"/>
      <c r="F870" s="104"/>
      <c r="G870" s="103"/>
      <c r="I870" s="105"/>
      <c r="J870" s="105"/>
      <c r="K870" s="105"/>
      <c r="L870" s="105"/>
    </row>
    <row r="871" spans="1:15" ht="21" customHeight="1">
      <c r="D871" s="103"/>
      <c r="E871" s="103"/>
      <c r="F871" s="104"/>
      <c r="G871" s="103"/>
      <c r="I871" s="105"/>
      <c r="J871" s="105"/>
      <c r="K871" s="106"/>
      <c r="L871" s="106"/>
    </row>
    <row r="872" spans="1:15" ht="21" customHeight="1">
      <c r="D872" s="103"/>
      <c r="E872" s="103"/>
      <c r="F872" s="104"/>
      <c r="G872" s="103"/>
      <c r="I872" s="105"/>
      <c r="J872" s="105"/>
      <c r="K872" s="106"/>
      <c r="L872" s="106"/>
    </row>
    <row r="873" spans="1:15" ht="21" customHeight="1">
      <c r="D873" s="103"/>
      <c r="E873" s="103"/>
      <c r="F873" s="104"/>
      <c r="G873" s="103"/>
      <c r="I873" s="105"/>
      <c r="J873" s="105"/>
      <c r="K873" s="106"/>
      <c r="L873" s="106"/>
    </row>
    <row r="874" spans="1:15" ht="21" customHeight="1">
      <c r="D874" s="103"/>
      <c r="E874" s="103"/>
      <c r="F874" s="104"/>
      <c r="G874" s="103"/>
      <c r="I874" s="105"/>
      <c r="J874" s="105"/>
      <c r="K874" s="106"/>
      <c r="L874" s="106"/>
    </row>
    <row r="875" spans="1:15" ht="21" customHeight="1">
      <c r="O875" s="204" t="s">
        <v>646</v>
      </c>
    </row>
    <row r="879" spans="1:15" ht="21" customHeight="1">
      <c r="A879" s="892" t="s">
        <v>430</v>
      </c>
      <c r="B879" s="892"/>
      <c r="C879" s="892"/>
      <c r="D879" s="892"/>
      <c r="E879" s="892"/>
      <c r="F879" s="892"/>
      <c r="G879" s="892"/>
      <c r="H879" s="892"/>
      <c r="I879" s="892"/>
      <c r="J879" s="892"/>
      <c r="K879" s="892"/>
      <c r="L879" s="892"/>
      <c r="M879" s="892"/>
      <c r="N879" s="892"/>
    </row>
    <row r="884" spans="1:15" ht="21" customHeight="1">
      <c r="A884" s="919">
        <f>入力シート!$G$1</f>
        <v>46061</v>
      </c>
      <c r="B884" s="920"/>
      <c r="C884" s="920"/>
      <c r="D884" s="915" t="s">
        <v>1656</v>
      </c>
      <c r="E884" s="915"/>
      <c r="F884" s="915"/>
      <c r="G884" s="915"/>
      <c r="H884" s="915"/>
      <c r="I884" s="915"/>
      <c r="J884" s="915"/>
      <c r="L884" s="195" t="str">
        <f>開票立会人入力シート!$B$17</f>
        <v>青森県第２区</v>
      </c>
      <c r="M884" s="195"/>
      <c r="N884" s="195"/>
      <c r="O884" s="203" t="s">
        <v>641</v>
      </c>
    </row>
    <row r="885" spans="1:15" ht="21" customHeight="1">
      <c r="A885" s="203"/>
      <c r="N885" s="203"/>
    </row>
    <row r="886" spans="1:15" ht="21" customHeight="1">
      <c r="A886" s="203" t="s">
        <v>956</v>
      </c>
      <c r="H886" s="115"/>
      <c r="J886" s="115"/>
      <c r="K886" s="115"/>
    </row>
    <row r="887" spans="1:15" ht="21" customHeight="1">
      <c r="H887" s="115"/>
      <c r="J887" s="115"/>
    </row>
    <row r="890" spans="1:15" ht="21" customHeight="1">
      <c r="A890" s="960">
        <f>開票立会人入力シート!$F$27</f>
        <v>0</v>
      </c>
      <c r="B890" s="960"/>
      <c r="C890" s="960"/>
      <c r="D890" s="960"/>
      <c r="E890" s="588"/>
      <c r="F890" s="588"/>
    </row>
    <row r="891" spans="1:15" ht="21" customHeight="1">
      <c r="B891" s="109"/>
      <c r="C891" s="116"/>
      <c r="D891" s="116"/>
    </row>
    <row r="892" spans="1:15" ht="21" customHeight="1">
      <c r="B892" s="109"/>
      <c r="C892" s="116"/>
      <c r="D892" s="116"/>
    </row>
    <row r="893" spans="1:15" ht="21" customHeight="1">
      <c r="B893" s="109"/>
      <c r="C893" s="116"/>
      <c r="D893" s="116"/>
    </row>
    <row r="894" spans="1:15" ht="21" customHeight="1">
      <c r="B894" s="109"/>
      <c r="C894" s="116"/>
      <c r="D894" s="116"/>
    </row>
    <row r="895" spans="1:15" ht="21" customHeight="1">
      <c r="B895" s="109"/>
      <c r="C895" s="116"/>
      <c r="D895" s="116"/>
      <c r="F895" s="94" t="s">
        <v>405</v>
      </c>
      <c r="H895" s="195">
        <f>開票立会人入力シート!K27</f>
        <v>0</v>
      </c>
    </row>
    <row r="896" spans="1:15" ht="21" customHeight="1">
      <c r="B896" s="109"/>
      <c r="C896" s="116"/>
      <c r="D896" s="116"/>
    </row>
    <row r="897" spans="2:13" ht="21" customHeight="1">
      <c r="B897" s="109"/>
      <c r="C897" s="116"/>
      <c r="D897" s="116"/>
    </row>
    <row r="898" spans="2:13" ht="21" customHeight="1">
      <c r="B898" s="109"/>
      <c r="C898" s="116"/>
      <c r="D898" s="116"/>
    </row>
    <row r="899" spans="2:13" ht="21" customHeight="1">
      <c r="B899" s="109"/>
      <c r="C899" s="116"/>
      <c r="D899" s="116"/>
    </row>
    <row r="900" spans="2:13" ht="21" customHeight="1">
      <c r="B900" s="109"/>
      <c r="C900" s="116"/>
      <c r="D900" s="116"/>
      <c r="F900" s="94" t="s">
        <v>406</v>
      </c>
      <c r="H900" s="783">
        <f>開票立会人入力シート!G27</f>
        <v>0</v>
      </c>
      <c r="I900" s="783"/>
      <c r="J900" s="783">
        <f>開票立会人入力シート!I27</f>
        <v>0</v>
      </c>
      <c r="K900" s="783"/>
      <c r="L900" s="105"/>
    </row>
    <row r="901" spans="2:13" ht="21" customHeight="1">
      <c r="B901" s="109"/>
      <c r="C901" s="116"/>
      <c r="D901" s="116"/>
    </row>
    <row r="902" spans="2:13" ht="21" customHeight="1">
      <c r="B902" s="109"/>
      <c r="C902" s="116"/>
      <c r="D902" s="116"/>
    </row>
    <row r="903" spans="2:13" ht="21" customHeight="1">
      <c r="B903" s="109"/>
      <c r="C903" s="116"/>
      <c r="D903" s="116"/>
    </row>
    <row r="904" spans="2:13" ht="21" customHeight="1">
      <c r="B904" s="207" t="s">
        <v>571</v>
      </c>
      <c r="D904" s="112"/>
      <c r="E904" s="195"/>
      <c r="F904" s="195"/>
      <c r="G904" s="203"/>
      <c r="H904" s="195">
        <f>入力シート!C9</f>
        <v>0</v>
      </c>
      <c r="I904" s="195"/>
      <c r="J904" s="195"/>
      <c r="K904" s="195"/>
      <c r="L904" s="195"/>
    </row>
    <row r="905" spans="2:13" ht="21" customHeight="1">
      <c r="B905" s="203"/>
      <c r="E905" s="203"/>
      <c r="F905" s="203"/>
      <c r="G905" s="203"/>
      <c r="H905" s="203"/>
      <c r="I905" s="203"/>
      <c r="J905" s="203"/>
      <c r="K905" s="203"/>
      <c r="L905" s="203"/>
    </row>
    <row r="906" spans="2:13" ht="21" customHeight="1">
      <c r="B906" s="203"/>
      <c r="D906" s="103"/>
      <c r="E906" s="284"/>
      <c r="F906" s="258"/>
      <c r="G906" s="284"/>
      <c r="H906" s="203"/>
      <c r="I906" s="203"/>
      <c r="J906" s="203"/>
      <c r="K906" s="203"/>
      <c r="L906" s="203"/>
    </row>
    <row r="907" spans="2:13" ht="21" customHeight="1">
      <c r="B907" s="207" t="s">
        <v>640</v>
      </c>
      <c r="D907" s="103"/>
      <c r="E907" s="284"/>
      <c r="F907" s="258"/>
      <c r="G907" s="284"/>
      <c r="H907" s="195">
        <f>入力シート!C15</f>
        <v>0</v>
      </c>
      <c r="I907" s="195"/>
      <c r="J907" s="195"/>
      <c r="K907" s="195"/>
      <c r="M907" s="206" t="s">
        <v>387</v>
      </c>
    </row>
    <row r="908" spans="2:13" ht="21" customHeight="1">
      <c r="D908" s="103"/>
      <c r="E908" s="103"/>
      <c r="F908" s="104"/>
      <c r="G908" s="103"/>
      <c r="I908" s="105"/>
      <c r="J908" s="105"/>
      <c r="K908" s="105"/>
      <c r="L908" s="105"/>
    </row>
    <row r="909" spans="2:13" ht="21" customHeight="1">
      <c r="D909" s="103"/>
      <c r="E909" s="103"/>
      <c r="F909" s="104"/>
      <c r="G909" s="103"/>
      <c r="I909" s="105"/>
      <c r="J909" s="105"/>
      <c r="K909" s="106"/>
      <c r="L909" s="106"/>
    </row>
    <row r="910" spans="2:13" ht="21" customHeight="1">
      <c r="D910" s="103"/>
      <c r="E910" s="103"/>
      <c r="F910" s="104"/>
      <c r="G910" s="103"/>
      <c r="I910" s="105"/>
      <c r="J910" s="105"/>
      <c r="K910" s="106"/>
      <c r="L910" s="106"/>
    </row>
    <row r="911" spans="2:13" ht="21" customHeight="1">
      <c r="D911" s="103"/>
      <c r="E911" s="103"/>
      <c r="F911" s="104"/>
      <c r="G911" s="103"/>
      <c r="I911" s="105"/>
      <c r="J911" s="105"/>
      <c r="K911" s="106"/>
      <c r="L911" s="106"/>
    </row>
    <row r="912" spans="2:13" ht="21" customHeight="1">
      <c r="D912" s="103"/>
      <c r="E912" s="103"/>
      <c r="F912" s="104"/>
      <c r="G912" s="103"/>
      <c r="I912" s="105"/>
      <c r="J912" s="105"/>
      <c r="K912" s="106"/>
      <c r="L912" s="106"/>
    </row>
    <row r="913" spans="1:15" ht="21" customHeight="1">
      <c r="O913" s="204" t="s">
        <v>646</v>
      </c>
    </row>
    <row r="917" spans="1:15" ht="21" customHeight="1">
      <c r="A917" s="892" t="s">
        <v>430</v>
      </c>
      <c r="B917" s="892"/>
      <c r="C917" s="892"/>
      <c r="D917" s="892"/>
      <c r="E917" s="892"/>
      <c r="F917" s="892"/>
      <c r="G917" s="892"/>
      <c r="H917" s="892"/>
      <c r="I917" s="892"/>
      <c r="J917" s="892"/>
      <c r="K917" s="892"/>
      <c r="L917" s="892"/>
      <c r="M917" s="892"/>
      <c r="N917" s="892"/>
    </row>
    <row r="922" spans="1:15" ht="21" customHeight="1">
      <c r="A922" s="919">
        <f>入力シート!$G$1</f>
        <v>46061</v>
      </c>
      <c r="B922" s="920"/>
      <c r="C922" s="920"/>
      <c r="D922" s="915" t="s">
        <v>1656</v>
      </c>
      <c r="E922" s="915"/>
      <c r="F922" s="915"/>
      <c r="G922" s="915"/>
      <c r="H922" s="915"/>
      <c r="I922" s="915"/>
      <c r="J922" s="915"/>
      <c r="L922" s="195" t="str">
        <f>開票立会人入力シート!$B$17</f>
        <v>青森県第２区</v>
      </c>
      <c r="M922" s="195"/>
      <c r="N922" s="195"/>
      <c r="O922" s="203" t="s">
        <v>641</v>
      </c>
    </row>
    <row r="923" spans="1:15" ht="9" customHeight="1">
      <c r="A923" s="203"/>
      <c r="N923" s="203"/>
    </row>
    <row r="924" spans="1:15" ht="21" customHeight="1">
      <c r="A924" s="203" t="s">
        <v>956</v>
      </c>
      <c r="H924" s="115"/>
      <c r="J924" s="115"/>
      <c r="K924" s="115"/>
    </row>
    <row r="925" spans="1:15" ht="21" customHeight="1">
      <c r="H925" s="115"/>
      <c r="J925" s="115"/>
    </row>
    <row r="928" spans="1:15" ht="21" customHeight="1">
      <c r="A928" s="960">
        <f>開票立会人入力シート!$F$28</f>
        <v>0</v>
      </c>
      <c r="B928" s="960"/>
      <c r="C928" s="960"/>
      <c r="D928" s="960"/>
      <c r="E928" s="588"/>
      <c r="F928" s="588"/>
    </row>
    <row r="929" spans="2:12" ht="21" customHeight="1">
      <c r="B929" s="109"/>
      <c r="C929" s="116"/>
      <c r="D929" s="116"/>
    </row>
    <row r="930" spans="2:12" ht="21" customHeight="1">
      <c r="B930" s="109"/>
      <c r="C930" s="116"/>
      <c r="D930" s="116"/>
    </row>
    <row r="931" spans="2:12" ht="21" customHeight="1">
      <c r="B931" s="109"/>
      <c r="C931" s="116"/>
      <c r="D931" s="116"/>
    </row>
    <row r="932" spans="2:12" ht="21" customHeight="1">
      <c r="B932" s="109"/>
      <c r="C932" s="116"/>
      <c r="D932" s="116"/>
    </row>
    <row r="933" spans="2:12" ht="21" customHeight="1">
      <c r="B933" s="109"/>
      <c r="C933" s="116"/>
      <c r="D933" s="116"/>
      <c r="F933" s="94" t="s">
        <v>405</v>
      </c>
      <c r="H933" s="195">
        <f>開票立会人入力シート!K28</f>
        <v>0</v>
      </c>
    </row>
    <row r="934" spans="2:12" ht="21" customHeight="1">
      <c r="B934" s="109"/>
      <c r="C934" s="116"/>
      <c r="D934" s="116"/>
    </row>
    <row r="935" spans="2:12" ht="21" customHeight="1">
      <c r="B935" s="109"/>
      <c r="C935" s="116"/>
      <c r="D935" s="116"/>
    </row>
    <row r="936" spans="2:12" ht="21" customHeight="1">
      <c r="B936" s="109"/>
      <c r="C936" s="116"/>
      <c r="D936" s="116"/>
    </row>
    <row r="937" spans="2:12" ht="21" customHeight="1">
      <c r="B937" s="109"/>
      <c r="C937" s="116"/>
      <c r="D937" s="116"/>
    </row>
    <row r="938" spans="2:12" ht="21" customHeight="1">
      <c r="B938" s="109"/>
      <c r="C938" s="116"/>
      <c r="D938" s="116"/>
      <c r="F938" s="94" t="s">
        <v>406</v>
      </c>
      <c r="H938" s="783">
        <f>開票立会人入力シート!G28</f>
        <v>0</v>
      </c>
      <c r="I938" s="783"/>
      <c r="J938" s="783">
        <f>開票立会人入力シート!I28</f>
        <v>0</v>
      </c>
      <c r="K938" s="783"/>
      <c r="L938" s="105"/>
    </row>
    <row r="939" spans="2:12" ht="21" customHeight="1">
      <c r="B939" s="109"/>
      <c r="C939" s="116"/>
      <c r="D939" s="116"/>
    </row>
    <row r="940" spans="2:12" ht="21" customHeight="1">
      <c r="B940" s="109"/>
      <c r="C940" s="116"/>
      <c r="D940" s="116"/>
    </row>
    <row r="941" spans="2:12" ht="21" customHeight="1">
      <c r="B941" s="109"/>
      <c r="C941" s="116"/>
      <c r="D941" s="116"/>
    </row>
    <row r="942" spans="2:12" ht="21" customHeight="1">
      <c r="B942" s="207" t="s">
        <v>571</v>
      </c>
      <c r="D942" s="112"/>
      <c r="E942" s="195"/>
      <c r="F942" s="195"/>
      <c r="G942" s="203"/>
      <c r="H942" s="195">
        <f>入力シート!C9</f>
        <v>0</v>
      </c>
      <c r="I942" s="195"/>
      <c r="J942" s="195"/>
      <c r="K942" s="195"/>
      <c r="L942" s="195"/>
    </row>
    <row r="943" spans="2:12" ht="21" customHeight="1">
      <c r="B943" s="203"/>
      <c r="E943" s="203"/>
      <c r="F943" s="203"/>
      <c r="G943" s="203"/>
      <c r="H943" s="203"/>
      <c r="I943" s="203"/>
      <c r="J943" s="203"/>
      <c r="K943" s="203"/>
      <c r="L943" s="203"/>
    </row>
    <row r="944" spans="2:12" ht="21" customHeight="1">
      <c r="B944" s="203"/>
      <c r="D944" s="103"/>
      <c r="E944" s="284"/>
      <c r="F944" s="258"/>
      <c r="G944" s="284"/>
      <c r="H944" s="203"/>
      <c r="I944" s="203"/>
      <c r="J944" s="203"/>
      <c r="K944" s="203"/>
      <c r="L944" s="203"/>
    </row>
    <row r="945" spans="1:15" ht="21" customHeight="1">
      <c r="B945" s="207" t="s">
        <v>640</v>
      </c>
      <c r="D945" s="103"/>
      <c r="E945" s="284"/>
      <c r="F945" s="258"/>
      <c r="G945" s="284"/>
      <c r="H945" s="195">
        <f>入力シート!C15</f>
        <v>0</v>
      </c>
      <c r="I945" s="195"/>
      <c r="J945" s="195"/>
      <c r="K945" s="195"/>
      <c r="M945" s="206" t="s">
        <v>387</v>
      </c>
    </row>
    <row r="946" spans="1:15" ht="21" customHeight="1">
      <c r="D946" s="103"/>
      <c r="E946" s="103"/>
      <c r="F946" s="104"/>
      <c r="G946" s="103"/>
      <c r="I946" s="105"/>
      <c r="J946" s="105"/>
      <c r="K946" s="105"/>
      <c r="L946" s="105"/>
    </row>
    <row r="947" spans="1:15" ht="21" customHeight="1">
      <c r="D947" s="103"/>
      <c r="E947" s="103"/>
      <c r="F947" s="104"/>
      <c r="G947" s="103"/>
      <c r="I947" s="105"/>
      <c r="J947" s="105"/>
      <c r="K947" s="106"/>
      <c r="L947" s="106"/>
    </row>
    <row r="948" spans="1:15" ht="21" customHeight="1">
      <c r="D948" s="103"/>
      <c r="E948" s="103"/>
      <c r="F948" s="104"/>
      <c r="G948" s="103"/>
      <c r="I948" s="105"/>
      <c r="J948" s="105"/>
      <c r="K948" s="106"/>
      <c r="L948" s="106"/>
    </row>
    <row r="949" spans="1:15" ht="21" customHeight="1">
      <c r="D949" s="103"/>
      <c r="E949" s="103"/>
      <c r="F949" s="104"/>
      <c r="G949" s="103"/>
      <c r="I949" s="105"/>
      <c r="J949" s="105"/>
      <c r="K949" s="106"/>
      <c r="L949" s="106"/>
    </row>
    <row r="950" spans="1:15" ht="21" customHeight="1">
      <c r="D950" s="103"/>
      <c r="E950" s="103"/>
      <c r="F950" s="104"/>
      <c r="G950" s="103"/>
      <c r="I950" s="105"/>
      <c r="J950" s="105"/>
      <c r="K950" s="106"/>
      <c r="L950" s="106"/>
    </row>
    <row r="951" spans="1:15" ht="21" customHeight="1">
      <c r="O951" s="204" t="s">
        <v>646</v>
      </c>
    </row>
    <row r="955" spans="1:15" ht="21" customHeight="1">
      <c r="A955" s="892" t="s">
        <v>430</v>
      </c>
      <c r="B955" s="892"/>
      <c r="C955" s="892"/>
      <c r="D955" s="892"/>
      <c r="E955" s="892"/>
      <c r="F955" s="892"/>
      <c r="G955" s="892"/>
      <c r="H955" s="892"/>
      <c r="I955" s="892"/>
      <c r="J955" s="892"/>
      <c r="K955" s="892"/>
      <c r="L955" s="892"/>
      <c r="M955" s="892"/>
      <c r="N955" s="892"/>
    </row>
    <row r="960" spans="1:15" ht="21" customHeight="1">
      <c r="A960" s="919">
        <f>入力シート!$G$1</f>
        <v>46061</v>
      </c>
      <c r="B960" s="920"/>
      <c r="C960" s="920"/>
      <c r="D960" s="915" t="s">
        <v>1656</v>
      </c>
      <c r="E960" s="915"/>
      <c r="F960" s="915"/>
      <c r="G960" s="915"/>
      <c r="H960" s="915"/>
      <c r="I960" s="915"/>
      <c r="J960" s="915"/>
      <c r="L960" s="195" t="str">
        <f>開票立会人入力シート!$B$17</f>
        <v>青森県第２区</v>
      </c>
      <c r="M960" s="195"/>
      <c r="N960" s="195"/>
      <c r="O960" s="203" t="s">
        <v>641</v>
      </c>
    </row>
    <row r="961" spans="1:14" ht="9" customHeight="1">
      <c r="A961" s="203"/>
      <c r="N961" s="203"/>
    </row>
    <row r="962" spans="1:14" ht="21" customHeight="1">
      <c r="A962" s="203" t="s">
        <v>956</v>
      </c>
      <c r="H962" s="115"/>
      <c r="J962" s="115"/>
      <c r="K962" s="115"/>
    </row>
    <row r="963" spans="1:14" ht="21" customHeight="1">
      <c r="H963" s="115"/>
      <c r="J963" s="115"/>
    </row>
    <row r="966" spans="1:14" ht="21" customHeight="1">
      <c r="A966" s="960">
        <f>開票立会人入力シート!$F$29</f>
        <v>0</v>
      </c>
      <c r="B966" s="960"/>
      <c r="C966" s="960"/>
      <c r="D966" s="960"/>
      <c r="E966" s="588"/>
      <c r="F966" s="588"/>
    </row>
    <row r="967" spans="1:14" ht="21" customHeight="1">
      <c r="B967" s="109"/>
      <c r="C967" s="116"/>
      <c r="D967" s="116"/>
    </row>
    <row r="968" spans="1:14" ht="21" customHeight="1">
      <c r="B968" s="109"/>
      <c r="C968" s="116"/>
      <c r="D968" s="116"/>
    </row>
    <row r="969" spans="1:14" ht="21" customHeight="1">
      <c r="B969" s="109"/>
      <c r="C969" s="116"/>
      <c r="D969" s="116"/>
    </row>
    <row r="970" spans="1:14" ht="21" customHeight="1">
      <c r="B970" s="109"/>
      <c r="C970" s="116"/>
      <c r="D970" s="116"/>
    </row>
    <row r="971" spans="1:14" ht="21" customHeight="1">
      <c r="B971" s="109"/>
      <c r="C971" s="116"/>
      <c r="D971" s="116"/>
      <c r="F971" s="94" t="s">
        <v>405</v>
      </c>
      <c r="H971" s="195">
        <f>開票立会人入力シート!K29</f>
        <v>0</v>
      </c>
    </row>
    <row r="972" spans="1:14" ht="21" customHeight="1">
      <c r="B972" s="109"/>
      <c r="C972" s="116"/>
      <c r="D972" s="116"/>
    </row>
    <row r="973" spans="1:14" ht="21" customHeight="1">
      <c r="B973" s="109"/>
      <c r="C973" s="116"/>
      <c r="D973" s="116"/>
    </row>
    <row r="974" spans="1:14" ht="21" customHeight="1">
      <c r="B974" s="109"/>
      <c r="C974" s="116"/>
      <c r="D974" s="116"/>
    </row>
    <row r="975" spans="1:14" ht="21" customHeight="1">
      <c r="B975" s="109"/>
      <c r="C975" s="116"/>
      <c r="D975" s="116"/>
    </row>
    <row r="976" spans="1:14" ht="21" customHeight="1">
      <c r="B976" s="109"/>
      <c r="C976" s="116"/>
      <c r="D976" s="116"/>
      <c r="F976" s="94" t="s">
        <v>406</v>
      </c>
      <c r="H976" s="783">
        <f>開票立会人入力シート!G29</f>
        <v>0</v>
      </c>
      <c r="I976" s="783"/>
      <c r="J976" s="783">
        <f>開票立会人入力シート!I29</f>
        <v>0</v>
      </c>
      <c r="K976" s="783"/>
      <c r="L976" s="105"/>
    </row>
    <row r="977" spans="2:15" ht="21" customHeight="1">
      <c r="B977" s="109"/>
      <c r="C977" s="116"/>
      <c r="D977" s="116"/>
    </row>
    <row r="978" spans="2:15" ht="21" customHeight="1">
      <c r="B978" s="109"/>
      <c r="C978" s="116"/>
      <c r="D978" s="116"/>
    </row>
    <row r="979" spans="2:15" ht="21" customHeight="1">
      <c r="B979" s="109"/>
      <c r="C979" s="116"/>
      <c r="D979" s="116"/>
    </row>
    <row r="980" spans="2:15" ht="21" customHeight="1">
      <c r="B980" s="207" t="s">
        <v>571</v>
      </c>
      <c r="D980" s="112"/>
      <c r="E980" s="195"/>
      <c r="F980" s="195"/>
      <c r="G980" s="203"/>
      <c r="H980" s="195">
        <f>入力シート!C9</f>
        <v>0</v>
      </c>
      <c r="I980" s="195"/>
      <c r="J980" s="195"/>
      <c r="K980" s="195"/>
      <c r="L980" s="195"/>
    </row>
    <row r="981" spans="2:15" ht="21" customHeight="1">
      <c r="B981" s="203"/>
      <c r="E981" s="203"/>
      <c r="F981" s="203"/>
      <c r="G981" s="203"/>
      <c r="H981" s="203"/>
      <c r="I981" s="203"/>
      <c r="J981" s="203"/>
      <c r="K981" s="203"/>
      <c r="L981" s="203"/>
    </row>
    <row r="982" spans="2:15" ht="21" customHeight="1">
      <c r="B982" s="203"/>
      <c r="D982" s="103"/>
      <c r="E982" s="284"/>
      <c r="F982" s="258"/>
      <c r="G982" s="284"/>
      <c r="H982" s="203"/>
      <c r="I982" s="203"/>
      <c r="J982" s="203"/>
      <c r="K982" s="203"/>
      <c r="L982" s="203"/>
    </row>
    <row r="983" spans="2:15" ht="21" customHeight="1">
      <c r="B983" s="207" t="s">
        <v>640</v>
      </c>
      <c r="D983" s="103"/>
      <c r="E983" s="284"/>
      <c r="F983" s="258"/>
      <c r="G983" s="284"/>
      <c r="H983" s="195">
        <f>入力シート!C15</f>
        <v>0</v>
      </c>
      <c r="I983" s="195"/>
      <c r="J983" s="195"/>
      <c r="K983" s="195"/>
      <c r="M983" s="206" t="s">
        <v>387</v>
      </c>
    </row>
    <row r="984" spans="2:15" ht="21" customHeight="1">
      <c r="D984" s="103"/>
      <c r="E984" s="103"/>
      <c r="F984" s="104"/>
      <c r="G984" s="103"/>
      <c r="I984" s="105"/>
      <c r="J984" s="105"/>
      <c r="K984" s="105"/>
      <c r="L984" s="105"/>
    </row>
    <row r="985" spans="2:15" ht="21" customHeight="1">
      <c r="D985" s="103"/>
      <c r="E985" s="103"/>
      <c r="F985" s="104"/>
      <c r="G985" s="103"/>
      <c r="I985" s="105"/>
      <c r="J985" s="105"/>
      <c r="K985" s="106"/>
      <c r="L985" s="106"/>
    </row>
    <row r="986" spans="2:15" ht="21" customHeight="1">
      <c r="D986" s="103"/>
      <c r="E986" s="103"/>
      <c r="F986" s="104"/>
      <c r="G986" s="103"/>
      <c r="I986" s="105"/>
      <c r="J986" s="105"/>
      <c r="K986" s="106"/>
      <c r="L986" s="106"/>
    </row>
    <row r="987" spans="2:15" ht="21" customHeight="1">
      <c r="D987" s="103"/>
      <c r="E987" s="103"/>
      <c r="F987" s="104"/>
      <c r="G987" s="103"/>
      <c r="I987" s="105"/>
      <c r="J987" s="105"/>
      <c r="K987" s="106"/>
      <c r="L987" s="106"/>
    </row>
    <row r="988" spans="2:15" ht="21" customHeight="1">
      <c r="D988" s="103"/>
      <c r="E988" s="103"/>
      <c r="F988" s="104"/>
      <c r="G988" s="103"/>
      <c r="I988" s="105"/>
      <c r="J988" s="105"/>
      <c r="K988" s="106"/>
      <c r="L988" s="106"/>
    </row>
    <row r="989" spans="2:15" ht="21" customHeight="1">
      <c r="O989" s="204" t="s">
        <v>646</v>
      </c>
    </row>
    <row r="993" spans="1:15" ht="21" customHeight="1">
      <c r="A993" s="892" t="s">
        <v>430</v>
      </c>
      <c r="B993" s="892"/>
      <c r="C993" s="892"/>
      <c r="D993" s="892"/>
      <c r="E993" s="892"/>
      <c r="F993" s="892"/>
      <c r="G993" s="892"/>
      <c r="H993" s="892"/>
      <c r="I993" s="892"/>
      <c r="J993" s="892"/>
      <c r="K993" s="892"/>
      <c r="L993" s="892"/>
      <c r="M993" s="892"/>
      <c r="N993" s="892"/>
    </row>
    <row r="998" spans="1:15" ht="21" customHeight="1">
      <c r="A998" s="919">
        <f>入力シート!$G$1</f>
        <v>46061</v>
      </c>
      <c r="B998" s="920"/>
      <c r="C998" s="920"/>
      <c r="D998" s="915" t="s">
        <v>1656</v>
      </c>
      <c r="E998" s="915"/>
      <c r="F998" s="915"/>
      <c r="G998" s="915"/>
      <c r="H998" s="915"/>
      <c r="I998" s="915"/>
      <c r="J998" s="915"/>
      <c r="L998" s="195" t="str">
        <f>開票立会人入力シート!$B$30</f>
        <v>青森県第３区</v>
      </c>
      <c r="M998" s="195"/>
      <c r="N998" s="195"/>
      <c r="O998" s="203" t="s">
        <v>641</v>
      </c>
    </row>
    <row r="999" spans="1:15" ht="9" customHeight="1">
      <c r="A999" s="203"/>
      <c r="N999" s="203"/>
    </row>
    <row r="1000" spans="1:15" ht="21" customHeight="1">
      <c r="A1000" s="203" t="s">
        <v>956</v>
      </c>
      <c r="H1000" s="115"/>
      <c r="J1000" s="115"/>
      <c r="K1000" s="115"/>
    </row>
    <row r="1001" spans="1:15" ht="21" customHeight="1">
      <c r="H1001" s="115"/>
      <c r="J1001" s="115"/>
    </row>
    <row r="1004" spans="1:15" ht="21" customHeight="1">
      <c r="A1004" s="960">
        <f>開票立会人入力シート!$F$30</f>
        <v>0</v>
      </c>
      <c r="B1004" s="960"/>
      <c r="C1004" s="960"/>
      <c r="D1004" s="960"/>
      <c r="E1004" s="588"/>
      <c r="F1004" s="588"/>
    </row>
    <row r="1005" spans="1:15" ht="21" customHeight="1">
      <c r="B1005" s="109"/>
      <c r="C1005" s="116"/>
      <c r="D1005" s="116"/>
    </row>
    <row r="1006" spans="1:15" ht="21" customHeight="1">
      <c r="B1006" s="109"/>
      <c r="C1006" s="116"/>
      <c r="D1006" s="116"/>
    </row>
    <row r="1007" spans="1:15" ht="21" customHeight="1">
      <c r="B1007" s="109"/>
      <c r="C1007" s="116"/>
      <c r="D1007" s="116"/>
    </row>
    <row r="1008" spans="1:15" ht="21" customHeight="1">
      <c r="B1008" s="109"/>
      <c r="C1008" s="116"/>
      <c r="D1008" s="116"/>
    </row>
    <row r="1009" spans="2:13" ht="21" customHeight="1">
      <c r="B1009" s="109"/>
      <c r="C1009" s="116"/>
      <c r="D1009" s="116"/>
      <c r="F1009" s="94" t="s">
        <v>405</v>
      </c>
      <c r="H1009" s="195">
        <f>開票立会人入力シート!K30</f>
        <v>0</v>
      </c>
    </row>
    <row r="1010" spans="2:13" ht="21" customHeight="1">
      <c r="B1010" s="109"/>
      <c r="C1010" s="116"/>
      <c r="D1010" s="116"/>
    </row>
    <row r="1011" spans="2:13" ht="21" customHeight="1">
      <c r="B1011" s="109"/>
      <c r="C1011" s="116"/>
      <c r="D1011" s="116"/>
    </row>
    <row r="1012" spans="2:13" ht="21" customHeight="1">
      <c r="B1012" s="109"/>
      <c r="C1012" s="116"/>
      <c r="D1012" s="116"/>
    </row>
    <row r="1013" spans="2:13" ht="21" customHeight="1">
      <c r="B1013" s="109"/>
      <c r="C1013" s="116"/>
      <c r="D1013" s="116"/>
    </row>
    <row r="1014" spans="2:13" ht="21" customHeight="1">
      <c r="B1014" s="109"/>
      <c r="C1014" s="116"/>
      <c r="D1014" s="116"/>
      <c r="F1014" s="94" t="s">
        <v>406</v>
      </c>
      <c r="H1014" s="783">
        <f>開票立会人入力シート!G30</f>
        <v>0</v>
      </c>
      <c r="I1014" s="783"/>
      <c r="J1014" s="783">
        <f>開票立会人入力シート!I30</f>
        <v>0</v>
      </c>
      <c r="K1014" s="783"/>
      <c r="L1014" s="105"/>
    </row>
    <row r="1015" spans="2:13" ht="21" customHeight="1">
      <c r="B1015" s="109"/>
      <c r="C1015" s="116"/>
      <c r="D1015" s="116"/>
    </row>
    <row r="1016" spans="2:13" ht="21" customHeight="1">
      <c r="B1016" s="109"/>
      <c r="C1016" s="116"/>
      <c r="D1016" s="116"/>
    </row>
    <row r="1017" spans="2:13" ht="21" customHeight="1">
      <c r="B1017" s="109"/>
      <c r="C1017" s="116"/>
      <c r="D1017" s="116"/>
    </row>
    <row r="1018" spans="2:13" ht="21" customHeight="1">
      <c r="B1018" s="207" t="s">
        <v>571</v>
      </c>
      <c r="D1018" s="112"/>
      <c r="E1018" s="195"/>
      <c r="F1018" s="195"/>
      <c r="G1018" s="203"/>
      <c r="H1018" s="195">
        <f>入力シート!C9</f>
        <v>0</v>
      </c>
      <c r="I1018" s="195"/>
      <c r="J1018" s="195"/>
      <c r="K1018" s="195"/>
      <c r="L1018" s="195"/>
    </row>
    <row r="1019" spans="2:13" ht="21" customHeight="1">
      <c r="B1019" s="203"/>
      <c r="E1019" s="203"/>
      <c r="F1019" s="203"/>
      <c r="G1019" s="203"/>
      <c r="H1019" s="203"/>
      <c r="I1019" s="203"/>
      <c r="J1019" s="203"/>
      <c r="K1019" s="203"/>
      <c r="L1019" s="203"/>
    </row>
    <row r="1020" spans="2:13" ht="21" customHeight="1">
      <c r="B1020" s="203"/>
      <c r="D1020" s="103"/>
      <c r="E1020" s="284"/>
      <c r="F1020" s="258"/>
      <c r="G1020" s="284"/>
      <c r="H1020" s="203"/>
      <c r="I1020" s="203"/>
      <c r="J1020" s="203"/>
      <c r="K1020" s="203"/>
      <c r="L1020" s="203"/>
    </row>
    <row r="1021" spans="2:13" ht="21" customHeight="1">
      <c r="B1021" s="207" t="s">
        <v>640</v>
      </c>
      <c r="D1021" s="103"/>
      <c r="E1021" s="284"/>
      <c r="F1021" s="258"/>
      <c r="G1021" s="284"/>
      <c r="H1021" s="195">
        <f>入力シート!C15</f>
        <v>0</v>
      </c>
      <c r="I1021" s="195"/>
      <c r="J1021" s="195"/>
      <c r="K1021" s="195"/>
      <c r="M1021" s="206" t="s">
        <v>387</v>
      </c>
    </row>
    <row r="1022" spans="2:13" ht="21" customHeight="1">
      <c r="D1022" s="103"/>
      <c r="E1022" s="103"/>
      <c r="F1022" s="104"/>
      <c r="G1022" s="103"/>
      <c r="I1022" s="105"/>
      <c r="J1022" s="105"/>
      <c r="K1022" s="105"/>
      <c r="L1022" s="105"/>
    </row>
    <row r="1023" spans="2:13" ht="21" customHeight="1">
      <c r="D1023" s="103"/>
      <c r="E1023" s="103"/>
      <c r="F1023" s="104"/>
      <c r="G1023" s="103"/>
      <c r="I1023" s="105"/>
      <c r="J1023" s="105"/>
      <c r="K1023" s="106"/>
      <c r="L1023" s="106"/>
    </row>
    <row r="1024" spans="2:13" ht="21" customHeight="1">
      <c r="D1024" s="103"/>
      <c r="E1024" s="103"/>
      <c r="F1024" s="104"/>
      <c r="G1024" s="103"/>
      <c r="I1024" s="105"/>
      <c r="J1024" s="105"/>
      <c r="K1024" s="106"/>
      <c r="L1024" s="106"/>
    </row>
    <row r="1025" spans="1:15" ht="21" customHeight="1">
      <c r="D1025" s="103"/>
      <c r="E1025" s="103"/>
      <c r="F1025" s="104"/>
      <c r="G1025" s="103"/>
      <c r="I1025" s="105"/>
      <c r="J1025" s="105"/>
      <c r="K1025" s="106"/>
      <c r="L1025" s="106"/>
    </row>
    <row r="1026" spans="1:15" ht="21" customHeight="1">
      <c r="D1026" s="103"/>
      <c r="E1026" s="103"/>
      <c r="F1026" s="104"/>
      <c r="G1026" s="103"/>
      <c r="I1026" s="105"/>
      <c r="J1026" s="105"/>
      <c r="K1026" s="106"/>
      <c r="L1026" s="106"/>
    </row>
    <row r="1027" spans="1:15" ht="21" customHeight="1">
      <c r="O1027" s="204" t="s">
        <v>646</v>
      </c>
    </row>
    <row r="1031" spans="1:15" ht="21" customHeight="1">
      <c r="A1031" s="892" t="s">
        <v>430</v>
      </c>
      <c r="B1031" s="892"/>
      <c r="C1031" s="892"/>
      <c r="D1031" s="892"/>
      <c r="E1031" s="892"/>
      <c r="F1031" s="892"/>
      <c r="G1031" s="892"/>
      <c r="H1031" s="892"/>
      <c r="I1031" s="892"/>
      <c r="J1031" s="892"/>
      <c r="K1031" s="892"/>
      <c r="L1031" s="892"/>
      <c r="M1031" s="892"/>
      <c r="N1031" s="892"/>
    </row>
    <row r="1036" spans="1:15" ht="21" customHeight="1">
      <c r="A1036" s="919">
        <f>入力シート!$G$1</f>
        <v>46061</v>
      </c>
      <c r="B1036" s="920"/>
      <c r="C1036" s="920"/>
      <c r="D1036" s="915" t="s">
        <v>1656</v>
      </c>
      <c r="E1036" s="915"/>
      <c r="F1036" s="915"/>
      <c r="G1036" s="915"/>
      <c r="H1036" s="915"/>
      <c r="I1036" s="915"/>
      <c r="J1036" s="915"/>
      <c r="L1036" s="195" t="str">
        <f>開票立会人入力シート!$B$30</f>
        <v>青森県第３区</v>
      </c>
      <c r="M1036" s="195"/>
      <c r="N1036" s="195"/>
      <c r="O1036" s="203" t="s">
        <v>641</v>
      </c>
    </row>
    <row r="1037" spans="1:15" ht="9" customHeight="1">
      <c r="A1037" s="203"/>
      <c r="N1037" s="203"/>
    </row>
    <row r="1038" spans="1:15" ht="21" customHeight="1">
      <c r="A1038" s="203" t="s">
        <v>956</v>
      </c>
      <c r="H1038" s="115"/>
      <c r="J1038" s="115"/>
      <c r="K1038" s="115"/>
    </row>
    <row r="1039" spans="1:15" ht="21" customHeight="1">
      <c r="H1039" s="115"/>
      <c r="J1039" s="115"/>
    </row>
    <row r="1042" spans="1:12" ht="21" customHeight="1">
      <c r="A1042" s="960">
        <f>開票立会人入力シート!$F$31</f>
        <v>0</v>
      </c>
      <c r="B1042" s="960"/>
      <c r="C1042" s="960"/>
      <c r="D1042" s="960"/>
      <c r="E1042" s="588"/>
      <c r="F1042" s="588"/>
    </row>
    <row r="1043" spans="1:12" ht="21" customHeight="1">
      <c r="B1043" s="109"/>
      <c r="C1043" s="116"/>
      <c r="D1043" s="116"/>
    </row>
    <row r="1044" spans="1:12" ht="21" customHeight="1">
      <c r="B1044" s="109"/>
      <c r="C1044" s="116"/>
      <c r="D1044" s="116"/>
    </row>
    <row r="1045" spans="1:12" ht="21" customHeight="1">
      <c r="B1045" s="109"/>
      <c r="C1045" s="116"/>
      <c r="D1045" s="116"/>
    </row>
    <row r="1046" spans="1:12" ht="21" customHeight="1">
      <c r="B1046" s="109"/>
      <c r="C1046" s="116"/>
      <c r="D1046" s="116"/>
    </row>
    <row r="1047" spans="1:12" ht="21" customHeight="1">
      <c r="B1047" s="109"/>
      <c r="C1047" s="116"/>
      <c r="D1047" s="116"/>
      <c r="F1047" s="94" t="s">
        <v>405</v>
      </c>
      <c r="H1047" s="195">
        <f>開票立会人入力シート!K31</f>
        <v>0</v>
      </c>
    </row>
    <row r="1048" spans="1:12" ht="21" customHeight="1">
      <c r="B1048" s="109"/>
      <c r="C1048" s="116"/>
      <c r="D1048" s="116"/>
    </row>
    <row r="1049" spans="1:12" ht="21" customHeight="1">
      <c r="B1049" s="109"/>
      <c r="C1049" s="116"/>
      <c r="D1049" s="116"/>
    </row>
    <row r="1050" spans="1:12" ht="21" customHeight="1">
      <c r="B1050" s="109"/>
      <c r="C1050" s="116"/>
      <c r="D1050" s="116"/>
    </row>
    <row r="1051" spans="1:12" ht="21" customHeight="1">
      <c r="B1051" s="109"/>
      <c r="C1051" s="116"/>
      <c r="D1051" s="116"/>
    </row>
    <row r="1052" spans="1:12" ht="21" customHeight="1">
      <c r="B1052" s="109"/>
      <c r="C1052" s="116"/>
      <c r="D1052" s="116"/>
      <c r="F1052" s="94" t="s">
        <v>406</v>
      </c>
      <c r="H1052" s="783">
        <f>開票立会人入力シート!G31</f>
        <v>0</v>
      </c>
      <c r="I1052" s="783"/>
      <c r="J1052" s="783">
        <f>開票立会人入力シート!I31</f>
        <v>0</v>
      </c>
      <c r="K1052" s="783"/>
      <c r="L1052" s="105"/>
    </row>
    <row r="1053" spans="1:12" ht="21" customHeight="1">
      <c r="B1053" s="109"/>
      <c r="C1053" s="116"/>
      <c r="D1053" s="116"/>
    </row>
    <row r="1054" spans="1:12" ht="21" customHeight="1">
      <c r="B1054" s="109"/>
      <c r="C1054" s="116"/>
      <c r="D1054" s="116"/>
    </row>
    <row r="1055" spans="1:12" ht="21" customHeight="1">
      <c r="B1055" s="109"/>
      <c r="C1055" s="116"/>
      <c r="D1055" s="116"/>
    </row>
    <row r="1056" spans="1:12" ht="21" customHeight="1">
      <c r="B1056" s="207" t="s">
        <v>571</v>
      </c>
      <c r="D1056" s="112"/>
      <c r="E1056" s="195"/>
      <c r="F1056" s="195"/>
      <c r="G1056" s="203"/>
      <c r="H1056" s="195">
        <f>入力シート!C9</f>
        <v>0</v>
      </c>
      <c r="I1056" s="195"/>
      <c r="J1056" s="195"/>
      <c r="K1056" s="195"/>
      <c r="L1056" s="195"/>
    </row>
    <row r="1057" spans="1:15" ht="21" customHeight="1">
      <c r="B1057" s="203"/>
      <c r="E1057" s="203"/>
      <c r="F1057" s="203"/>
      <c r="G1057" s="203"/>
      <c r="H1057" s="203"/>
      <c r="I1057" s="203"/>
      <c r="J1057" s="203"/>
      <c r="K1057" s="203"/>
      <c r="L1057" s="203"/>
    </row>
    <row r="1058" spans="1:15" ht="21" customHeight="1">
      <c r="B1058" s="203"/>
      <c r="D1058" s="103"/>
      <c r="E1058" s="284"/>
      <c r="F1058" s="258"/>
      <c r="G1058" s="284"/>
      <c r="H1058" s="203"/>
      <c r="I1058" s="203"/>
      <c r="J1058" s="203"/>
      <c r="K1058" s="203"/>
      <c r="L1058" s="203"/>
    </row>
    <row r="1059" spans="1:15" ht="21" customHeight="1">
      <c r="B1059" s="207" t="s">
        <v>640</v>
      </c>
      <c r="D1059" s="103"/>
      <c r="E1059" s="284"/>
      <c r="F1059" s="258"/>
      <c r="G1059" s="284"/>
      <c r="H1059" s="195">
        <f>入力シート!C15</f>
        <v>0</v>
      </c>
      <c r="I1059" s="195"/>
      <c r="J1059" s="195"/>
      <c r="K1059" s="195"/>
      <c r="M1059" s="206" t="s">
        <v>387</v>
      </c>
    </row>
    <row r="1060" spans="1:15" ht="21" customHeight="1">
      <c r="D1060" s="103"/>
      <c r="E1060" s="103"/>
      <c r="F1060" s="104"/>
      <c r="G1060" s="103"/>
      <c r="I1060" s="105"/>
      <c r="J1060" s="105"/>
      <c r="K1060" s="105"/>
      <c r="L1060" s="105"/>
    </row>
    <row r="1061" spans="1:15" ht="21" customHeight="1">
      <c r="D1061" s="103"/>
      <c r="E1061" s="103"/>
      <c r="F1061" s="104"/>
      <c r="G1061" s="103"/>
      <c r="I1061" s="105"/>
      <c r="J1061" s="105"/>
      <c r="K1061" s="106"/>
      <c r="L1061" s="106"/>
    </row>
    <row r="1062" spans="1:15" ht="21" customHeight="1">
      <c r="D1062" s="103"/>
      <c r="E1062" s="103"/>
      <c r="F1062" s="104"/>
      <c r="G1062" s="103"/>
      <c r="I1062" s="105"/>
      <c r="J1062" s="105"/>
      <c r="K1062" s="106"/>
      <c r="L1062" s="106"/>
    </row>
    <row r="1063" spans="1:15" ht="21" customHeight="1">
      <c r="D1063" s="103"/>
      <c r="E1063" s="103"/>
      <c r="F1063" s="104"/>
      <c r="G1063" s="103"/>
      <c r="I1063" s="105"/>
      <c r="J1063" s="105"/>
      <c r="K1063" s="106"/>
      <c r="L1063" s="106"/>
    </row>
    <row r="1064" spans="1:15" ht="21" customHeight="1">
      <c r="D1064" s="103"/>
      <c r="E1064" s="103"/>
      <c r="F1064" s="104"/>
      <c r="G1064" s="103"/>
      <c r="I1064" s="105"/>
      <c r="J1064" s="105"/>
      <c r="K1064" s="106"/>
      <c r="L1064" s="106"/>
    </row>
    <row r="1065" spans="1:15" ht="21" customHeight="1">
      <c r="O1065" s="204" t="s">
        <v>646</v>
      </c>
    </row>
    <row r="1069" spans="1:15" ht="21" customHeight="1">
      <c r="A1069" s="892" t="s">
        <v>430</v>
      </c>
      <c r="B1069" s="892"/>
      <c r="C1069" s="892"/>
      <c r="D1069" s="892"/>
      <c r="E1069" s="892"/>
      <c r="F1069" s="892"/>
      <c r="G1069" s="892"/>
      <c r="H1069" s="892"/>
      <c r="I1069" s="892"/>
      <c r="J1069" s="892"/>
      <c r="K1069" s="892"/>
      <c r="L1069" s="892"/>
      <c r="M1069" s="892"/>
      <c r="N1069" s="892"/>
    </row>
    <row r="1074" spans="1:15" ht="21" customHeight="1">
      <c r="A1074" s="919">
        <f>入力シート!$G$1</f>
        <v>46061</v>
      </c>
      <c r="B1074" s="920"/>
      <c r="C1074" s="920"/>
      <c r="D1074" s="915" t="s">
        <v>1656</v>
      </c>
      <c r="E1074" s="915"/>
      <c r="F1074" s="915"/>
      <c r="G1074" s="915"/>
      <c r="H1074" s="915"/>
      <c r="I1074" s="915"/>
      <c r="J1074" s="915"/>
      <c r="L1074" s="195" t="str">
        <f>開票立会人入力シート!$B$30</f>
        <v>青森県第３区</v>
      </c>
      <c r="M1074" s="195"/>
      <c r="N1074" s="195"/>
      <c r="O1074" s="203" t="s">
        <v>641</v>
      </c>
    </row>
    <row r="1075" spans="1:15" ht="9" customHeight="1">
      <c r="A1075" s="203"/>
      <c r="N1075" s="203"/>
    </row>
    <row r="1076" spans="1:15" ht="21" customHeight="1">
      <c r="A1076" s="203" t="s">
        <v>956</v>
      </c>
      <c r="H1076" s="115"/>
      <c r="J1076" s="115"/>
      <c r="K1076" s="115"/>
    </row>
    <row r="1077" spans="1:15" ht="21" customHeight="1">
      <c r="H1077" s="115"/>
      <c r="J1077" s="115"/>
    </row>
    <row r="1080" spans="1:15" ht="21" customHeight="1">
      <c r="A1080" s="960">
        <f>開票立会人入力シート!$F$32</f>
        <v>0</v>
      </c>
      <c r="B1080" s="960"/>
      <c r="C1080" s="960"/>
      <c r="D1080" s="960"/>
      <c r="E1080" s="588"/>
      <c r="F1080" s="588"/>
    </row>
    <row r="1081" spans="1:15" ht="21" customHeight="1">
      <c r="B1081" s="109"/>
      <c r="C1081" s="116"/>
      <c r="D1081" s="116"/>
    </row>
    <row r="1082" spans="1:15" ht="21" customHeight="1">
      <c r="B1082" s="109"/>
      <c r="C1082" s="116"/>
      <c r="D1082" s="116"/>
    </row>
    <row r="1083" spans="1:15" ht="21" customHeight="1">
      <c r="B1083" s="109"/>
      <c r="C1083" s="116"/>
      <c r="D1083" s="116"/>
    </row>
    <row r="1084" spans="1:15" ht="21" customHeight="1">
      <c r="B1084" s="109"/>
      <c r="C1084" s="116"/>
      <c r="D1084" s="116"/>
    </row>
    <row r="1085" spans="1:15" ht="21" customHeight="1">
      <c r="B1085" s="109"/>
      <c r="C1085" s="116"/>
      <c r="D1085" s="116"/>
      <c r="F1085" s="94" t="s">
        <v>405</v>
      </c>
      <c r="H1085" s="195">
        <f>開票立会人入力シート!K32</f>
        <v>0</v>
      </c>
    </row>
    <row r="1086" spans="1:15" ht="21" customHeight="1">
      <c r="B1086" s="109"/>
      <c r="C1086" s="116"/>
      <c r="D1086" s="116"/>
    </row>
    <row r="1087" spans="1:15" ht="21" customHeight="1">
      <c r="B1087" s="109"/>
      <c r="C1087" s="116"/>
      <c r="D1087" s="116"/>
    </row>
    <row r="1088" spans="1:15" ht="21" customHeight="1">
      <c r="B1088" s="109"/>
      <c r="C1088" s="116"/>
      <c r="D1088" s="116"/>
    </row>
    <row r="1089" spans="2:15" ht="21" customHeight="1">
      <c r="B1089" s="109"/>
      <c r="C1089" s="116"/>
      <c r="D1089" s="116"/>
    </row>
    <row r="1090" spans="2:15" ht="21" customHeight="1">
      <c r="B1090" s="109"/>
      <c r="C1090" s="116"/>
      <c r="D1090" s="116"/>
      <c r="F1090" s="94" t="s">
        <v>406</v>
      </c>
      <c r="H1090" s="783">
        <f>開票立会人入力シート!G32</f>
        <v>0</v>
      </c>
      <c r="I1090" s="783"/>
      <c r="J1090" s="783">
        <f>開票立会人入力シート!I32</f>
        <v>0</v>
      </c>
      <c r="K1090" s="783"/>
      <c r="L1090" s="105"/>
    </row>
    <row r="1091" spans="2:15" ht="21" customHeight="1">
      <c r="B1091" s="109"/>
      <c r="C1091" s="116"/>
      <c r="D1091" s="116"/>
    </row>
    <row r="1092" spans="2:15" ht="21" customHeight="1">
      <c r="B1092" s="109"/>
      <c r="C1092" s="116"/>
      <c r="D1092" s="116"/>
    </row>
    <row r="1093" spans="2:15" ht="21" customHeight="1">
      <c r="B1093" s="109"/>
      <c r="C1093" s="116"/>
      <c r="D1093" s="116"/>
    </row>
    <row r="1094" spans="2:15" ht="21" customHeight="1">
      <c r="B1094" s="207" t="s">
        <v>571</v>
      </c>
      <c r="D1094" s="112"/>
      <c r="E1094" s="195"/>
      <c r="F1094" s="195"/>
      <c r="G1094" s="203"/>
      <c r="H1094" s="195">
        <f>入力シート!C9</f>
        <v>0</v>
      </c>
      <c r="I1094" s="195"/>
      <c r="J1094" s="195"/>
      <c r="K1094" s="195"/>
      <c r="L1094" s="195"/>
    </row>
    <row r="1095" spans="2:15" ht="21" customHeight="1">
      <c r="B1095" s="203"/>
      <c r="E1095" s="203"/>
      <c r="F1095" s="203"/>
      <c r="G1095" s="203"/>
      <c r="H1095" s="203"/>
      <c r="I1095" s="203"/>
      <c r="J1095" s="203"/>
      <c r="K1095" s="203"/>
      <c r="L1095" s="203"/>
    </row>
    <row r="1096" spans="2:15" ht="21" customHeight="1">
      <c r="B1096" s="203"/>
      <c r="D1096" s="103"/>
      <c r="E1096" s="284"/>
      <c r="F1096" s="258"/>
      <c r="G1096" s="284"/>
      <c r="H1096" s="203"/>
      <c r="I1096" s="203"/>
      <c r="J1096" s="203"/>
      <c r="K1096" s="203"/>
      <c r="L1096" s="203"/>
    </row>
    <row r="1097" spans="2:15" ht="21" customHeight="1">
      <c r="B1097" s="207" t="s">
        <v>640</v>
      </c>
      <c r="D1097" s="103"/>
      <c r="E1097" s="284"/>
      <c r="F1097" s="258"/>
      <c r="G1097" s="284"/>
      <c r="H1097" s="195">
        <f>入力シート!C15</f>
        <v>0</v>
      </c>
      <c r="I1097" s="195"/>
      <c r="J1097" s="195"/>
      <c r="K1097" s="195"/>
      <c r="M1097" s="206" t="s">
        <v>387</v>
      </c>
    </row>
    <row r="1098" spans="2:15" ht="21" customHeight="1">
      <c r="D1098" s="103"/>
      <c r="E1098" s="103"/>
      <c r="F1098" s="104"/>
      <c r="G1098" s="103"/>
      <c r="I1098" s="105"/>
      <c r="J1098" s="105"/>
      <c r="K1098" s="105"/>
      <c r="L1098" s="105"/>
    </row>
    <row r="1099" spans="2:15" ht="21" customHeight="1">
      <c r="D1099" s="103"/>
      <c r="E1099" s="103"/>
      <c r="F1099" s="104"/>
      <c r="G1099" s="103"/>
      <c r="I1099" s="105"/>
      <c r="J1099" s="105"/>
      <c r="K1099" s="106"/>
      <c r="L1099" s="106"/>
    </row>
    <row r="1100" spans="2:15" ht="21" customHeight="1">
      <c r="D1100" s="103"/>
      <c r="E1100" s="103"/>
      <c r="F1100" s="104"/>
      <c r="G1100" s="103"/>
      <c r="I1100" s="105"/>
      <c r="J1100" s="105"/>
      <c r="K1100" s="106"/>
      <c r="L1100" s="106"/>
    </row>
    <row r="1101" spans="2:15" ht="21" customHeight="1">
      <c r="D1101" s="103"/>
      <c r="E1101" s="103"/>
      <c r="F1101" s="104"/>
      <c r="G1101" s="103"/>
      <c r="I1101" s="105"/>
      <c r="J1101" s="105"/>
      <c r="K1101" s="106"/>
      <c r="L1101" s="106"/>
    </row>
    <row r="1102" spans="2:15" ht="21" customHeight="1">
      <c r="D1102" s="103"/>
      <c r="E1102" s="103"/>
      <c r="F1102" s="104"/>
      <c r="G1102" s="103"/>
      <c r="I1102" s="105"/>
      <c r="J1102" s="105"/>
      <c r="K1102" s="106"/>
      <c r="L1102" s="106"/>
    </row>
    <row r="1103" spans="2:15" ht="21" customHeight="1">
      <c r="O1103" s="204" t="s">
        <v>646</v>
      </c>
    </row>
    <row r="1107" spans="1:15" ht="21" customHeight="1">
      <c r="A1107" s="892" t="s">
        <v>430</v>
      </c>
      <c r="B1107" s="892"/>
      <c r="C1107" s="892"/>
      <c r="D1107" s="892"/>
      <c r="E1107" s="892"/>
      <c r="F1107" s="892"/>
      <c r="G1107" s="892"/>
      <c r="H1107" s="892"/>
      <c r="I1107" s="892"/>
      <c r="J1107" s="892"/>
      <c r="K1107" s="892"/>
      <c r="L1107" s="892"/>
      <c r="M1107" s="892"/>
      <c r="N1107" s="892"/>
    </row>
    <row r="1112" spans="1:15" ht="21" customHeight="1">
      <c r="A1112" s="919">
        <f>入力シート!$G$1</f>
        <v>46061</v>
      </c>
      <c r="B1112" s="920"/>
      <c r="C1112" s="920"/>
      <c r="D1112" s="915" t="s">
        <v>1656</v>
      </c>
      <c r="E1112" s="915"/>
      <c r="F1112" s="915"/>
      <c r="G1112" s="915"/>
      <c r="H1112" s="915"/>
      <c r="I1112" s="915"/>
      <c r="J1112" s="915"/>
      <c r="L1112" s="195" t="str">
        <f>開票立会人入力シート!$B$30</f>
        <v>青森県第３区</v>
      </c>
      <c r="M1112" s="195"/>
      <c r="N1112" s="195"/>
      <c r="O1112" s="203" t="s">
        <v>641</v>
      </c>
    </row>
    <row r="1113" spans="1:15" ht="9" customHeight="1">
      <c r="A1113" s="203"/>
      <c r="N1113" s="203"/>
    </row>
    <row r="1114" spans="1:15" ht="21" customHeight="1">
      <c r="A1114" s="203" t="s">
        <v>956</v>
      </c>
      <c r="H1114" s="115"/>
      <c r="J1114" s="115"/>
      <c r="K1114" s="115"/>
    </row>
    <row r="1115" spans="1:15" ht="21" customHeight="1">
      <c r="H1115" s="115"/>
      <c r="J1115" s="115"/>
    </row>
    <row r="1118" spans="1:15" ht="21" customHeight="1">
      <c r="A1118" s="960">
        <f>開票立会人入力シート!$F$33</f>
        <v>0</v>
      </c>
      <c r="B1118" s="960"/>
      <c r="C1118" s="960"/>
      <c r="D1118" s="960"/>
      <c r="E1118" s="588"/>
      <c r="F1118" s="588"/>
    </row>
    <row r="1119" spans="1:15" ht="21" customHeight="1">
      <c r="B1119" s="109"/>
      <c r="C1119" s="116"/>
      <c r="D1119" s="116"/>
    </row>
    <row r="1120" spans="1:15" ht="21" customHeight="1">
      <c r="B1120" s="109"/>
      <c r="C1120" s="116"/>
      <c r="D1120" s="116"/>
    </row>
    <row r="1121" spans="2:13" ht="21" customHeight="1">
      <c r="B1121" s="109"/>
      <c r="C1121" s="116"/>
      <c r="D1121" s="116"/>
    </row>
    <row r="1122" spans="2:13" ht="21" customHeight="1">
      <c r="B1122" s="109"/>
      <c r="C1122" s="116"/>
      <c r="D1122" s="116"/>
    </row>
    <row r="1123" spans="2:13" ht="21" customHeight="1">
      <c r="B1123" s="109"/>
      <c r="C1123" s="116"/>
      <c r="D1123" s="116"/>
      <c r="F1123" s="94" t="s">
        <v>405</v>
      </c>
      <c r="H1123" s="195">
        <f>開票立会人入力シート!K33</f>
        <v>0</v>
      </c>
    </row>
    <row r="1124" spans="2:13" ht="21" customHeight="1">
      <c r="B1124" s="109"/>
      <c r="C1124" s="116"/>
      <c r="D1124" s="116"/>
    </row>
    <row r="1125" spans="2:13" ht="21" customHeight="1">
      <c r="B1125" s="109"/>
      <c r="C1125" s="116"/>
      <c r="D1125" s="116"/>
    </row>
    <row r="1126" spans="2:13" ht="21" customHeight="1">
      <c r="B1126" s="109"/>
      <c r="C1126" s="116"/>
      <c r="D1126" s="116"/>
    </row>
    <row r="1127" spans="2:13" ht="21" customHeight="1">
      <c r="B1127" s="109"/>
      <c r="C1127" s="116"/>
      <c r="D1127" s="116"/>
    </row>
    <row r="1128" spans="2:13" ht="21" customHeight="1">
      <c r="B1128" s="109"/>
      <c r="C1128" s="116"/>
      <c r="D1128" s="116"/>
      <c r="F1128" s="94" t="s">
        <v>406</v>
      </c>
      <c r="H1128" s="783">
        <f>開票立会人入力シート!G33</f>
        <v>0</v>
      </c>
      <c r="I1128" s="783"/>
      <c r="J1128" s="783">
        <f>開票立会人入力シート!I33</f>
        <v>0</v>
      </c>
      <c r="K1128" s="783"/>
      <c r="L1128" s="105"/>
    </row>
    <row r="1129" spans="2:13" ht="21" customHeight="1">
      <c r="B1129" s="109"/>
      <c r="C1129" s="116"/>
      <c r="D1129" s="116"/>
    </row>
    <row r="1130" spans="2:13" ht="21" customHeight="1">
      <c r="B1130" s="109"/>
      <c r="C1130" s="116"/>
      <c r="D1130" s="116"/>
    </row>
    <row r="1131" spans="2:13" ht="21" customHeight="1">
      <c r="B1131" s="109"/>
      <c r="C1131" s="116"/>
      <c r="D1131" s="116"/>
    </row>
    <row r="1132" spans="2:13" ht="21" customHeight="1">
      <c r="B1132" s="207" t="s">
        <v>571</v>
      </c>
      <c r="D1132" s="112"/>
      <c r="E1132" s="195"/>
      <c r="F1132" s="195"/>
      <c r="G1132" s="203"/>
      <c r="H1132" s="195">
        <f>入力シート!C9</f>
        <v>0</v>
      </c>
      <c r="I1132" s="195"/>
      <c r="J1132" s="195"/>
      <c r="K1132" s="195"/>
      <c r="L1132" s="195"/>
    </row>
    <row r="1133" spans="2:13" ht="21" customHeight="1">
      <c r="B1133" s="203"/>
      <c r="E1133" s="203"/>
      <c r="F1133" s="203"/>
      <c r="G1133" s="203"/>
      <c r="H1133" s="203"/>
      <c r="I1133" s="203"/>
      <c r="J1133" s="203"/>
      <c r="K1133" s="203"/>
      <c r="L1133" s="203"/>
    </row>
    <row r="1134" spans="2:13" ht="21" customHeight="1">
      <c r="B1134" s="203"/>
      <c r="D1134" s="103"/>
      <c r="E1134" s="284"/>
      <c r="F1134" s="258"/>
      <c r="G1134" s="284"/>
      <c r="H1134" s="203"/>
      <c r="I1134" s="203"/>
      <c r="J1134" s="203"/>
      <c r="K1134" s="203"/>
      <c r="L1134" s="203"/>
    </row>
    <row r="1135" spans="2:13" ht="21" customHeight="1">
      <c r="B1135" s="207" t="s">
        <v>640</v>
      </c>
      <c r="D1135" s="103"/>
      <c r="E1135" s="284"/>
      <c r="F1135" s="258"/>
      <c r="G1135" s="284"/>
      <c r="H1135" s="195">
        <f>入力シート!C15</f>
        <v>0</v>
      </c>
      <c r="I1135" s="195"/>
      <c r="J1135" s="195"/>
      <c r="K1135" s="195"/>
      <c r="M1135" s="206" t="s">
        <v>387</v>
      </c>
    </row>
    <row r="1136" spans="2:13" ht="21" customHeight="1">
      <c r="D1136" s="103"/>
      <c r="E1136" s="103"/>
      <c r="F1136" s="104"/>
      <c r="G1136" s="103"/>
      <c r="I1136" s="105"/>
      <c r="J1136" s="105"/>
      <c r="K1136" s="105"/>
      <c r="L1136" s="105"/>
    </row>
    <row r="1137" spans="1:15" ht="21" customHeight="1">
      <c r="D1137" s="103"/>
      <c r="E1137" s="103"/>
      <c r="F1137" s="104"/>
      <c r="G1137" s="103"/>
      <c r="I1137" s="105"/>
      <c r="J1137" s="105"/>
      <c r="K1137" s="106"/>
      <c r="L1137" s="106"/>
    </row>
    <row r="1138" spans="1:15" ht="21" customHeight="1">
      <c r="D1138" s="103"/>
      <c r="E1138" s="103"/>
      <c r="F1138" s="104"/>
      <c r="G1138" s="103"/>
      <c r="I1138" s="105"/>
      <c r="J1138" s="105"/>
      <c r="K1138" s="106"/>
      <c r="L1138" s="106"/>
    </row>
    <row r="1139" spans="1:15" ht="21" customHeight="1">
      <c r="D1139" s="103"/>
      <c r="E1139" s="103"/>
      <c r="F1139" s="104"/>
      <c r="G1139" s="103"/>
      <c r="I1139" s="105"/>
      <c r="J1139" s="105"/>
      <c r="K1139" s="106"/>
      <c r="L1139" s="106"/>
    </row>
    <row r="1140" spans="1:15" ht="21" customHeight="1">
      <c r="D1140" s="103"/>
      <c r="E1140" s="103"/>
      <c r="F1140" s="104"/>
      <c r="G1140" s="103"/>
      <c r="I1140" s="105"/>
      <c r="J1140" s="105"/>
      <c r="K1140" s="106"/>
      <c r="L1140" s="106"/>
    </row>
    <row r="1141" spans="1:15" ht="21" customHeight="1">
      <c r="O1141" s="204" t="s">
        <v>646</v>
      </c>
    </row>
    <row r="1145" spans="1:15" ht="21" customHeight="1">
      <c r="A1145" s="892" t="s">
        <v>430</v>
      </c>
      <c r="B1145" s="892"/>
      <c r="C1145" s="892"/>
      <c r="D1145" s="892"/>
      <c r="E1145" s="892"/>
      <c r="F1145" s="892"/>
      <c r="G1145" s="892"/>
      <c r="H1145" s="892"/>
      <c r="I1145" s="892"/>
      <c r="J1145" s="892"/>
      <c r="K1145" s="892"/>
      <c r="L1145" s="892"/>
      <c r="M1145" s="892"/>
      <c r="N1145" s="892"/>
    </row>
    <row r="1150" spans="1:15" ht="21" customHeight="1">
      <c r="A1150" s="919">
        <f>入力シート!$G$1</f>
        <v>46061</v>
      </c>
      <c r="B1150" s="920"/>
      <c r="C1150" s="920"/>
      <c r="D1150" s="915" t="s">
        <v>1656</v>
      </c>
      <c r="E1150" s="915"/>
      <c r="F1150" s="915"/>
      <c r="G1150" s="915"/>
      <c r="H1150" s="915"/>
      <c r="I1150" s="915"/>
      <c r="J1150" s="915"/>
      <c r="L1150" s="195" t="str">
        <f>開票立会人入力シート!$B$30</f>
        <v>青森県第３区</v>
      </c>
      <c r="M1150" s="195"/>
      <c r="N1150" s="195"/>
      <c r="O1150" s="203" t="s">
        <v>641</v>
      </c>
    </row>
    <row r="1151" spans="1:15" ht="9" customHeight="1">
      <c r="A1151" s="203"/>
      <c r="N1151" s="203"/>
    </row>
    <row r="1152" spans="1:15" ht="21" customHeight="1">
      <c r="A1152" s="203" t="s">
        <v>956</v>
      </c>
      <c r="H1152" s="115"/>
      <c r="J1152" s="115"/>
      <c r="K1152" s="115"/>
    </row>
    <row r="1153" spans="1:12" ht="21" customHeight="1">
      <c r="H1153" s="115"/>
      <c r="J1153" s="115"/>
    </row>
    <row r="1156" spans="1:12" ht="21" customHeight="1">
      <c r="A1156" s="960">
        <f>開票立会人入力シート!$F$34</f>
        <v>0</v>
      </c>
      <c r="B1156" s="960"/>
      <c r="C1156" s="960"/>
      <c r="D1156" s="960"/>
      <c r="E1156" s="588"/>
      <c r="F1156" s="588"/>
    </row>
    <row r="1157" spans="1:12" ht="21" customHeight="1">
      <c r="B1157" s="109"/>
      <c r="C1157" s="116"/>
      <c r="D1157" s="116"/>
    </row>
    <row r="1158" spans="1:12" ht="21" customHeight="1">
      <c r="B1158" s="109"/>
      <c r="C1158" s="116"/>
      <c r="D1158" s="116"/>
    </row>
    <row r="1159" spans="1:12" ht="21" customHeight="1">
      <c r="B1159" s="109"/>
      <c r="C1159" s="116"/>
      <c r="D1159" s="116"/>
    </row>
    <row r="1160" spans="1:12" ht="21" customHeight="1">
      <c r="B1160" s="109"/>
      <c r="C1160" s="116"/>
      <c r="D1160" s="116"/>
    </row>
    <row r="1161" spans="1:12" ht="21" customHeight="1">
      <c r="B1161" s="109"/>
      <c r="C1161" s="116"/>
      <c r="D1161" s="116"/>
      <c r="F1161" s="94" t="s">
        <v>405</v>
      </c>
      <c r="H1161" s="195">
        <f>開票立会人入力シート!K34</f>
        <v>0</v>
      </c>
    </row>
    <row r="1162" spans="1:12" ht="21" customHeight="1">
      <c r="B1162" s="109"/>
      <c r="C1162" s="116"/>
      <c r="D1162" s="116"/>
    </row>
    <row r="1163" spans="1:12" ht="21" customHeight="1">
      <c r="B1163" s="109"/>
      <c r="C1163" s="116"/>
      <c r="D1163" s="116"/>
    </row>
    <row r="1164" spans="1:12" ht="21" customHeight="1">
      <c r="B1164" s="109"/>
      <c r="C1164" s="116"/>
      <c r="D1164" s="116"/>
    </row>
    <row r="1165" spans="1:12" ht="21" customHeight="1">
      <c r="B1165" s="109"/>
      <c r="C1165" s="116"/>
      <c r="D1165" s="116"/>
    </row>
    <row r="1166" spans="1:12" ht="21" customHeight="1">
      <c r="B1166" s="109"/>
      <c r="C1166" s="116"/>
      <c r="D1166" s="116"/>
      <c r="F1166" s="94" t="s">
        <v>406</v>
      </c>
      <c r="H1166" s="783">
        <f>開票立会人入力シート!G34</f>
        <v>0</v>
      </c>
      <c r="I1166" s="783"/>
      <c r="J1166" s="783">
        <f>開票立会人入力シート!I34</f>
        <v>0</v>
      </c>
      <c r="K1166" s="783"/>
      <c r="L1166" s="105"/>
    </row>
    <row r="1167" spans="1:12" ht="21" customHeight="1">
      <c r="B1167" s="109"/>
      <c r="C1167" s="116"/>
      <c r="D1167" s="116"/>
    </row>
    <row r="1168" spans="1:12" ht="21" customHeight="1">
      <c r="B1168" s="109"/>
      <c r="C1168" s="116"/>
      <c r="D1168" s="116"/>
    </row>
    <row r="1169" spans="1:15" ht="21" customHeight="1">
      <c r="B1169" s="109"/>
      <c r="C1169" s="116"/>
      <c r="D1169" s="116"/>
    </row>
    <row r="1170" spans="1:15" ht="21" customHeight="1">
      <c r="B1170" s="207" t="s">
        <v>571</v>
      </c>
      <c r="D1170" s="112"/>
      <c r="E1170" s="195"/>
      <c r="F1170" s="195"/>
      <c r="G1170" s="203"/>
      <c r="H1170" s="195">
        <f>入力シート!C9</f>
        <v>0</v>
      </c>
      <c r="I1170" s="195"/>
      <c r="J1170" s="195"/>
      <c r="K1170" s="195"/>
      <c r="L1170" s="195"/>
    </row>
    <row r="1171" spans="1:15" ht="21" customHeight="1">
      <c r="B1171" s="203"/>
      <c r="E1171" s="203"/>
      <c r="F1171" s="203"/>
      <c r="G1171" s="203"/>
      <c r="H1171" s="203"/>
      <c r="I1171" s="203"/>
      <c r="J1171" s="203"/>
      <c r="K1171" s="203"/>
      <c r="L1171" s="203"/>
    </row>
    <row r="1172" spans="1:15" ht="21" customHeight="1">
      <c r="B1172" s="203"/>
      <c r="D1172" s="103"/>
      <c r="E1172" s="284"/>
      <c r="F1172" s="258"/>
      <c r="G1172" s="284"/>
      <c r="H1172" s="203"/>
      <c r="I1172" s="203"/>
      <c r="J1172" s="203"/>
      <c r="K1172" s="203"/>
      <c r="L1172" s="203"/>
    </row>
    <row r="1173" spans="1:15" ht="21" customHeight="1">
      <c r="B1173" s="207" t="s">
        <v>640</v>
      </c>
      <c r="D1173" s="103"/>
      <c r="E1173" s="284"/>
      <c r="F1173" s="258"/>
      <c r="G1173" s="284"/>
      <c r="H1173" s="195">
        <f>入力シート!C15</f>
        <v>0</v>
      </c>
      <c r="I1173" s="195"/>
      <c r="J1173" s="195"/>
      <c r="K1173" s="195"/>
      <c r="M1173" s="206" t="s">
        <v>387</v>
      </c>
    </row>
    <row r="1174" spans="1:15" ht="21" customHeight="1">
      <c r="D1174" s="103"/>
      <c r="E1174" s="103"/>
      <c r="F1174" s="104"/>
      <c r="G1174" s="103"/>
      <c r="I1174" s="105"/>
      <c r="J1174" s="105"/>
      <c r="K1174" s="105"/>
      <c r="L1174" s="105"/>
    </row>
    <row r="1175" spans="1:15" ht="21" customHeight="1">
      <c r="D1175" s="103"/>
      <c r="E1175" s="103"/>
      <c r="F1175" s="104"/>
      <c r="G1175" s="103"/>
      <c r="I1175" s="105"/>
      <c r="J1175" s="105"/>
      <c r="K1175" s="106"/>
      <c r="L1175" s="106"/>
    </row>
    <row r="1176" spans="1:15" ht="21" customHeight="1">
      <c r="D1176" s="103"/>
      <c r="E1176" s="103"/>
      <c r="F1176" s="104"/>
      <c r="G1176" s="103"/>
      <c r="I1176" s="105"/>
      <c r="J1176" s="105"/>
      <c r="K1176" s="106"/>
      <c r="L1176" s="106"/>
    </row>
    <row r="1177" spans="1:15" ht="21" customHeight="1">
      <c r="D1177" s="103"/>
      <c r="E1177" s="103"/>
      <c r="F1177" s="104"/>
      <c r="G1177" s="103"/>
      <c r="I1177" s="105"/>
      <c r="J1177" s="105"/>
      <c r="K1177" s="106"/>
      <c r="L1177" s="106"/>
    </row>
    <row r="1178" spans="1:15" ht="21" customHeight="1">
      <c r="D1178" s="103"/>
      <c r="E1178" s="103"/>
      <c r="F1178" s="104"/>
      <c r="G1178" s="103"/>
      <c r="I1178" s="105"/>
      <c r="J1178" s="105"/>
      <c r="K1178" s="106"/>
      <c r="L1178" s="106"/>
    </row>
    <row r="1179" spans="1:15" ht="21" customHeight="1">
      <c r="O1179" s="204" t="s">
        <v>646</v>
      </c>
    </row>
    <row r="1183" spans="1:15" ht="21" customHeight="1">
      <c r="A1183" s="892" t="s">
        <v>430</v>
      </c>
      <c r="B1183" s="892"/>
      <c r="C1183" s="892"/>
      <c r="D1183" s="892"/>
      <c r="E1183" s="892"/>
      <c r="F1183" s="892"/>
      <c r="G1183" s="892"/>
      <c r="H1183" s="892"/>
      <c r="I1183" s="892"/>
      <c r="J1183" s="892"/>
      <c r="K1183" s="892"/>
      <c r="L1183" s="892"/>
      <c r="M1183" s="892"/>
      <c r="N1183" s="892"/>
    </row>
    <row r="1188" spans="1:15" ht="21" customHeight="1">
      <c r="A1188" s="919">
        <f>入力シート!$G$1</f>
        <v>46061</v>
      </c>
      <c r="B1188" s="920"/>
      <c r="C1188" s="920"/>
      <c r="D1188" s="915" t="s">
        <v>1656</v>
      </c>
      <c r="E1188" s="915"/>
      <c r="F1188" s="915"/>
      <c r="G1188" s="915"/>
      <c r="H1188" s="915"/>
      <c r="I1188" s="915"/>
      <c r="J1188" s="915"/>
      <c r="L1188" s="195" t="str">
        <f>開票立会人入力シート!$B$30</f>
        <v>青森県第３区</v>
      </c>
      <c r="M1188" s="195"/>
      <c r="N1188" s="195"/>
      <c r="O1188" s="203" t="s">
        <v>641</v>
      </c>
    </row>
    <row r="1189" spans="1:15" ht="9" customHeight="1">
      <c r="A1189" s="203"/>
      <c r="N1189" s="203"/>
    </row>
    <row r="1190" spans="1:15" ht="21" customHeight="1">
      <c r="A1190" s="203" t="s">
        <v>956</v>
      </c>
      <c r="H1190" s="115"/>
      <c r="J1190" s="115"/>
      <c r="K1190" s="115"/>
    </row>
    <row r="1191" spans="1:15" ht="21" customHeight="1">
      <c r="H1191" s="115"/>
      <c r="J1191" s="115"/>
    </row>
    <row r="1194" spans="1:15" ht="21" customHeight="1">
      <c r="A1194" s="960">
        <f>開票立会人入力シート!$F$35</f>
        <v>0</v>
      </c>
      <c r="B1194" s="960"/>
      <c r="C1194" s="960"/>
      <c r="D1194" s="960"/>
      <c r="E1194" s="588"/>
      <c r="F1194" s="588"/>
    </row>
    <row r="1195" spans="1:15" ht="21" customHeight="1">
      <c r="B1195" s="109"/>
      <c r="C1195" s="116"/>
      <c r="D1195" s="116"/>
    </row>
    <row r="1196" spans="1:15" ht="21" customHeight="1">
      <c r="B1196" s="109"/>
      <c r="C1196" s="116"/>
      <c r="D1196" s="116"/>
    </row>
    <row r="1197" spans="1:15" ht="21" customHeight="1">
      <c r="B1197" s="109"/>
      <c r="C1197" s="116"/>
      <c r="D1197" s="116"/>
    </row>
    <row r="1198" spans="1:15" ht="21" customHeight="1">
      <c r="B1198" s="109"/>
      <c r="C1198" s="116"/>
      <c r="D1198" s="116"/>
    </row>
    <row r="1199" spans="1:15" ht="21" customHeight="1">
      <c r="B1199" s="109"/>
      <c r="C1199" s="116"/>
      <c r="D1199" s="116"/>
      <c r="F1199" s="94" t="s">
        <v>405</v>
      </c>
      <c r="H1199" s="195">
        <f>開票立会人入力シート!K35</f>
        <v>0</v>
      </c>
    </row>
    <row r="1200" spans="1:15" ht="21" customHeight="1">
      <c r="B1200" s="109"/>
      <c r="C1200" s="116"/>
      <c r="D1200" s="116"/>
    </row>
    <row r="1201" spans="2:13" ht="21" customHeight="1">
      <c r="B1201" s="109"/>
      <c r="C1201" s="116"/>
      <c r="D1201" s="116"/>
    </row>
    <row r="1202" spans="2:13" ht="21" customHeight="1">
      <c r="B1202" s="109"/>
      <c r="C1202" s="116"/>
      <c r="D1202" s="116"/>
    </row>
    <row r="1203" spans="2:13" ht="21" customHeight="1">
      <c r="B1203" s="109"/>
      <c r="C1203" s="116"/>
      <c r="D1203" s="116"/>
    </row>
    <row r="1204" spans="2:13" ht="21" customHeight="1">
      <c r="B1204" s="109"/>
      <c r="C1204" s="116"/>
      <c r="D1204" s="116"/>
      <c r="F1204" s="94" t="s">
        <v>406</v>
      </c>
      <c r="H1204" s="783">
        <f>開票立会人入力シート!G35</f>
        <v>0</v>
      </c>
      <c r="I1204" s="783"/>
      <c r="J1204" s="783">
        <f>開票立会人入力シート!I35</f>
        <v>0</v>
      </c>
      <c r="K1204" s="783"/>
      <c r="L1204" s="105"/>
    </row>
    <row r="1205" spans="2:13" ht="21" customHeight="1">
      <c r="B1205" s="109"/>
      <c r="C1205" s="116"/>
      <c r="D1205" s="116"/>
    </row>
    <row r="1206" spans="2:13" ht="21" customHeight="1">
      <c r="B1206" s="109"/>
      <c r="C1206" s="116"/>
      <c r="D1206" s="116"/>
    </row>
    <row r="1207" spans="2:13" ht="21" customHeight="1">
      <c r="B1207" s="109"/>
      <c r="C1207" s="116"/>
      <c r="D1207" s="116"/>
    </row>
    <row r="1208" spans="2:13" ht="21" customHeight="1">
      <c r="B1208" s="207" t="s">
        <v>571</v>
      </c>
      <c r="D1208" s="112"/>
      <c r="E1208" s="195"/>
      <c r="F1208" s="195"/>
      <c r="G1208" s="203"/>
      <c r="H1208" s="195">
        <f>入力シート!C9</f>
        <v>0</v>
      </c>
      <c r="I1208" s="195"/>
      <c r="J1208" s="195"/>
      <c r="K1208" s="195"/>
      <c r="L1208" s="195"/>
    </row>
    <row r="1209" spans="2:13" ht="21" customHeight="1">
      <c r="B1209" s="203"/>
      <c r="E1209" s="203"/>
      <c r="F1209" s="203"/>
      <c r="G1209" s="203"/>
      <c r="H1209" s="203"/>
      <c r="I1209" s="203"/>
      <c r="J1209" s="203"/>
      <c r="K1209" s="203"/>
      <c r="L1209" s="203"/>
    </row>
    <row r="1210" spans="2:13" ht="21" customHeight="1">
      <c r="B1210" s="203"/>
      <c r="D1210" s="103"/>
      <c r="E1210" s="284"/>
      <c r="F1210" s="258"/>
      <c r="G1210" s="284"/>
      <c r="H1210" s="203"/>
      <c r="I1210" s="203"/>
      <c r="J1210" s="203"/>
      <c r="K1210" s="203"/>
      <c r="L1210" s="203"/>
    </row>
    <row r="1211" spans="2:13" ht="21" customHeight="1">
      <c r="B1211" s="207" t="s">
        <v>640</v>
      </c>
      <c r="D1211" s="103"/>
      <c r="E1211" s="284"/>
      <c r="F1211" s="258"/>
      <c r="G1211" s="284"/>
      <c r="H1211" s="195">
        <f>入力シート!C15</f>
        <v>0</v>
      </c>
      <c r="I1211" s="195"/>
      <c r="J1211" s="195"/>
      <c r="K1211" s="195"/>
      <c r="M1211" s="206" t="s">
        <v>387</v>
      </c>
    </row>
    <row r="1212" spans="2:13" ht="21" customHeight="1">
      <c r="D1212" s="103"/>
      <c r="E1212" s="103"/>
      <c r="F1212" s="104"/>
      <c r="G1212" s="103"/>
      <c r="I1212" s="105"/>
      <c r="J1212" s="105"/>
      <c r="K1212" s="105"/>
      <c r="L1212" s="105"/>
    </row>
    <row r="1213" spans="2:13" ht="21" customHeight="1">
      <c r="D1213" s="103"/>
      <c r="E1213" s="103"/>
      <c r="F1213" s="104"/>
      <c r="G1213" s="103"/>
      <c r="I1213" s="105"/>
      <c r="J1213" s="105"/>
      <c r="K1213" s="106"/>
      <c r="L1213" s="106"/>
    </row>
    <row r="1214" spans="2:13" ht="21" customHeight="1">
      <c r="D1214" s="103"/>
      <c r="E1214" s="103"/>
      <c r="F1214" s="104"/>
      <c r="G1214" s="103"/>
      <c r="I1214" s="105"/>
      <c r="J1214" s="105"/>
      <c r="K1214" s="106"/>
      <c r="L1214" s="106"/>
    </row>
    <row r="1215" spans="2:13" ht="21" customHeight="1">
      <c r="D1215" s="103"/>
      <c r="E1215" s="103"/>
      <c r="F1215" s="104"/>
      <c r="G1215" s="103"/>
      <c r="I1215" s="105"/>
      <c r="J1215" s="105"/>
      <c r="K1215" s="106"/>
      <c r="L1215" s="106"/>
    </row>
    <row r="1216" spans="2:13" ht="21" customHeight="1">
      <c r="D1216" s="103"/>
      <c r="E1216" s="103"/>
      <c r="F1216" s="104"/>
      <c r="G1216" s="103"/>
      <c r="I1216" s="105"/>
      <c r="J1216" s="105"/>
      <c r="K1216" s="106"/>
      <c r="L1216" s="106"/>
    </row>
    <row r="1217" spans="1:15" ht="21" customHeight="1">
      <c r="O1217" s="204" t="s">
        <v>646</v>
      </c>
    </row>
    <row r="1221" spans="1:15" ht="21" customHeight="1">
      <c r="A1221" s="892" t="s">
        <v>430</v>
      </c>
      <c r="B1221" s="892"/>
      <c r="C1221" s="892"/>
      <c r="D1221" s="892"/>
      <c r="E1221" s="892"/>
      <c r="F1221" s="892"/>
      <c r="G1221" s="892"/>
      <c r="H1221" s="892"/>
      <c r="I1221" s="892"/>
      <c r="J1221" s="892"/>
      <c r="K1221" s="892"/>
      <c r="L1221" s="892"/>
      <c r="M1221" s="892"/>
      <c r="N1221" s="892"/>
    </row>
    <row r="1226" spans="1:15" ht="21" customHeight="1">
      <c r="A1226" s="919">
        <f>入力シート!$G$1</f>
        <v>46061</v>
      </c>
      <c r="B1226" s="920"/>
      <c r="C1226" s="920"/>
      <c r="D1226" s="915" t="s">
        <v>1656</v>
      </c>
      <c r="E1226" s="915"/>
      <c r="F1226" s="915"/>
      <c r="G1226" s="915"/>
      <c r="H1226" s="915"/>
      <c r="I1226" s="915"/>
      <c r="J1226" s="915"/>
      <c r="L1226" s="195" t="str">
        <f>開票立会人入力シート!$B$30</f>
        <v>青森県第３区</v>
      </c>
      <c r="M1226" s="195"/>
      <c r="N1226" s="195"/>
      <c r="O1226" s="203" t="s">
        <v>641</v>
      </c>
    </row>
    <row r="1227" spans="1:15" ht="9" customHeight="1">
      <c r="A1227" s="203"/>
      <c r="N1227" s="203"/>
    </row>
    <row r="1228" spans="1:15" ht="21" customHeight="1">
      <c r="A1228" s="203" t="s">
        <v>956</v>
      </c>
      <c r="H1228" s="115"/>
      <c r="J1228" s="115"/>
      <c r="K1228" s="115"/>
    </row>
    <row r="1229" spans="1:15" ht="21" customHeight="1">
      <c r="H1229" s="115"/>
      <c r="J1229" s="115"/>
    </row>
    <row r="1232" spans="1:15" ht="21" customHeight="1">
      <c r="A1232" s="960">
        <f>開票立会人入力シート!$F$36</f>
        <v>0</v>
      </c>
      <c r="B1232" s="960"/>
      <c r="C1232" s="960"/>
      <c r="D1232" s="960"/>
      <c r="E1232" s="588"/>
      <c r="F1232" s="588"/>
    </row>
    <row r="1233" spans="2:12" ht="21" customHeight="1">
      <c r="B1233" s="109"/>
      <c r="C1233" s="116"/>
      <c r="D1233" s="116"/>
    </row>
    <row r="1234" spans="2:12" ht="21" customHeight="1">
      <c r="B1234" s="109"/>
      <c r="C1234" s="116"/>
      <c r="D1234" s="116"/>
    </row>
    <row r="1235" spans="2:12" ht="21" customHeight="1">
      <c r="B1235" s="109"/>
      <c r="C1235" s="116"/>
      <c r="D1235" s="116"/>
    </row>
    <row r="1236" spans="2:12" ht="21" customHeight="1">
      <c r="B1236" s="109"/>
      <c r="C1236" s="116"/>
      <c r="D1236" s="116"/>
    </row>
    <row r="1237" spans="2:12" ht="21" customHeight="1">
      <c r="B1237" s="109"/>
      <c r="C1237" s="116"/>
      <c r="D1237" s="116"/>
      <c r="F1237" s="94" t="s">
        <v>405</v>
      </c>
      <c r="H1237" s="195">
        <f>開票立会人入力シート!K36</f>
        <v>0</v>
      </c>
    </row>
    <row r="1238" spans="2:12" ht="21" customHeight="1">
      <c r="B1238" s="109"/>
      <c r="C1238" s="116"/>
      <c r="D1238" s="116"/>
    </row>
    <row r="1239" spans="2:12" ht="21" customHeight="1">
      <c r="B1239" s="109"/>
      <c r="C1239" s="116"/>
      <c r="D1239" s="116"/>
    </row>
    <row r="1240" spans="2:12" ht="21" customHeight="1">
      <c r="B1240" s="109"/>
      <c r="C1240" s="116"/>
      <c r="D1240" s="116"/>
    </row>
    <row r="1241" spans="2:12" ht="21" customHeight="1">
      <c r="B1241" s="109"/>
      <c r="C1241" s="116"/>
      <c r="D1241" s="116"/>
    </row>
    <row r="1242" spans="2:12" ht="21" customHeight="1">
      <c r="B1242" s="109"/>
      <c r="C1242" s="116"/>
      <c r="D1242" s="116"/>
      <c r="F1242" s="94" t="s">
        <v>406</v>
      </c>
      <c r="H1242" s="783">
        <f>開票立会人入力シート!G36</f>
        <v>0</v>
      </c>
      <c r="I1242" s="783"/>
      <c r="J1242" s="783">
        <f>開票立会人入力シート!I36</f>
        <v>0</v>
      </c>
      <c r="K1242" s="783"/>
      <c r="L1242" s="105"/>
    </row>
    <row r="1243" spans="2:12" ht="21" customHeight="1">
      <c r="B1243" s="109"/>
      <c r="C1243" s="116"/>
      <c r="D1243" s="116"/>
    </row>
    <row r="1244" spans="2:12" ht="21" customHeight="1">
      <c r="B1244" s="109"/>
      <c r="C1244" s="116"/>
      <c r="D1244" s="116"/>
    </row>
    <row r="1245" spans="2:12" ht="21" customHeight="1">
      <c r="B1245" s="109"/>
      <c r="C1245" s="116"/>
      <c r="D1245" s="116"/>
    </row>
    <row r="1246" spans="2:12" ht="21" customHeight="1">
      <c r="B1246" s="207" t="s">
        <v>571</v>
      </c>
      <c r="D1246" s="112"/>
      <c r="E1246" s="195"/>
      <c r="F1246" s="195"/>
      <c r="G1246" s="203"/>
      <c r="H1246" s="195">
        <f>入力シート!C9</f>
        <v>0</v>
      </c>
      <c r="I1246" s="195"/>
      <c r="J1246" s="195"/>
      <c r="K1246" s="195"/>
      <c r="L1246" s="195"/>
    </row>
    <row r="1247" spans="2:12" ht="21" customHeight="1">
      <c r="B1247" s="203"/>
      <c r="E1247" s="203"/>
      <c r="F1247" s="203"/>
      <c r="G1247" s="203"/>
      <c r="H1247" s="203"/>
      <c r="I1247" s="203"/>
      <c r="J1247" s="203"/>
      <c r="K1247" s="203"/>
      <c r="L1247" s="203"/>
    </row>
    <row r="1248" spans="2:12" ht="21" customHeight="1">
      <c r="B1248" s="203"/>
      <c r="D1248" s="103"/>
      <c r="E1248" s="284"/>
      <c r="F1248" s="258"/>
      <c r="G1248" s="284"/>
      <c r="H1248" s="203"/>
      <c r="I1248" s="203"/>
      <c r="J1248" s="203"/>
      <c r="K1248" s="203"/>
      <c r="L1248" s="203"/>
    </row>
    <row r="1249" spans="1:15" ht="21" customHeight="1">
      <c r="B1249" s="207" t="s">
        <v>640</v>
      </c>
      <c r="D1249" s="103"/>
      <c r="E1249" s="284"/>
      <c r="F1249" s="258"/>
      <c r="G1249" s="284"/>
      <c r="H1249" s="195">
        <f>入力シート!C15</f>
        <v>0</v>
      </c>
      <c r="I1249" s="195"/>
      <c r="J1249" s="195"/>
      <c r="K1249" s="195"/>
      <c r="M1249" s="206" t="s">
        <v>387</v>
      </c>
    </row>
    <row r="1250" spans="1:15" ht="21" customHeight="1">
      <c r="D1250" s="103"/>
      <c r="E1250" s="103"/>
      <c r="F1250" s="104"/>
      <c r="G1250" s="103"/>
      <c r="I1250" s="105"/>
      <c r="J1250" s="105"/>
      <c r="K1250" s="105"/>
      <c r="L1250" s="105"/>
    </row>
    <row r="1251" spans="1:15" ht="21" customHeight="1">
      <c r="D1251" s="103"/>
      <c r="E1251" s="103"/>
      <c r="F1251" s="104"/>
      <c r="G1251" s="103"/>
      <c r="I1251" s="105"/>
      <c r="J1251" s="105"/>
      <c r="K1251" s="106"/>
      <c r="L1251" s="106"/>
    </row>
    <row r="1252" spans="1:15" ht="21" customHeight="1">
      <c r="D1252" s="103"/>
      <c r="E1252" s="103"/>
      <c r="F1252" s="104"/>
      <c r="G1252" s="103"/>
      <c r="I1252" s="105"/>
      <c r="J1252" s="105"/>
      <c r="K1252" s="106"/>
      <c r="L1252" s="106"/>
    </row>
    <row r="1253" spans="1:15" ht="21" customHeight="1">
      <c r="D1253" s="103"/>
      <c r="E1253" s="103"/>
      <c r="F1253" s="104"/>
      <c r="G1253" s="103"/>
      <c r="I1253" s="105"/>
      <c r="J1253" s="105"/>
      <c r="K1253" s="106"/>
      <c r="L1253" s="106"/>
    </row>
    <row r="1254" spans="1:15" ht="21" customHeight="1">
      <c r="D1254" s="103"/>
      <c r="E1254" s="103"/>
      <c r="F1254" s="104"/>
      <c r="G1254" s="103"/>
      <c r="I1254" s="105"/>
      <c r="J1254" s="105"/>
      <c r="K1254" s="106"/>
      <c r="L1254" s="106"/>
    </row>
    <row r="1255" spans="1:15" ht="21" customHeight="1">
      <c r="O1255" s="204" t="s">
        <v>646</v>
      </c>
    </row>
    <row r="1259" spans="1:15" ht="21" customHeight="1">
      <c r="A1259" s="892" t="s">
        <v>430</v>
      </c>
      <c r="B1259" s="892"/>
      <c r="C1259" s="892"/>
      <c r="D1259" s="892"/>
      <c r="E1259" s="892"/>
      <c r="F1259" s="892"/>
      <c r="G1259" s="892"/>
      <c r="H1259" s="892"/>
      <c r="I1259" s="892"/>
      <c r="J1259" s="892"/>
      <c r="K1259" s="892"/>
      <c r="L1259" s="892"/>
      <c r="M1259" s="892"/>
      <c r="N1259" s="892"/>
    </row>
    <row r="1264" spans="1:15" ht="21" customHeight="1">
      <c r="A1264" s="919">
        <f>入力シート!$G$1</f>
        <v>46061</v>
      </c>
      <c r="B1264" s="920"/>
      <c r="C1264" s="920"/>
      <c r="D1264" s="915" t="s">
        <v>1656</v>
      </c>
      <c r="E1264" s="915"/>
      <c r="F1264" s="915"/>
      <c r="G1264" s="915"/>
      <c r="H1264" s="915"/>
      <c r="I1264" s="915"/>
      <c r="J1264" s="915"/>
      <c r="L1264" s="195" t="str">
        <f>開票立会人入力シート!$B$30</f>
        <v>青森県第３区</v>
      </c>
      <c r="M1264" s="195"/>
      <c r="N1264" s="195"/>
      <c r="O1264" s="203" t="s">
        <v>641</v>
      </c>
    </row>
    <row r="1265" spans="1:14" ht="9" customHeight="1">
      <c r="A1265" s="203"/>
      <c r="N1265" s="203"/>
    </row>
    <row r="1266" spans="1:14" ht="21" customHeight="1">
      <c r="A1266" s="203" t="s">
        <v>956</v>
      </c>
      <c r="H1266" s="115"/>
      <c r="J1266" s="115"/>
      <c r="K1266" s="115"/>
    </row>
    <row r="1267" spans="1:14" ht="21" customHeight="1">
      <c r="H1267" s="115"/>
      <c r="J1267" s="115"/>
    </row>
    <row r="1270" spans="1:14" ht="21" customHeight="1">
      <c r="A1270" s="960">
        <f>開票立会人入力シート!$F$37</f>
        <v>0</v>
      </c>
      <c r="B1270" s="960"/>
      <c r="C1270" s="960"/>
      <c r="D1270" s="960"/>
      <c r="E1270" s="588"/>
      <c r="F1270" s="588"/>
    </row>
    <row r="1271" spans="1:14" ht="21" customHeight="1">
      <c r="B1271" s="109"/>
      <c r="C1271" s="116"/>
      <c r="D1271" s="116"/>
    </row>
    <row r="1272" spans="1:14" ht="21" customHeight="1">
      <c r="B1272" s="109"/>
      <c r="C1272" s="116"/>
      <c r="D1272" s="116"/>
    </row>
    <row r="1273" spans="1:14" ht="21" customHeight="1">
      <c r="B1273" s="109"/>
      <c r="C1273" s="116"/>
      <c r="D1273" s="116"/>
    </row>
    <row r="1274" spans="1:14" ht="21" customHeight="1">
      <c r="B1274" s="109"/>
      <c r="C1274" s="116"/>
      <c r="D1274" s="116"/>
    </row>
    <row r="1275" spans="1:14" ht="21" customHeight="1">
      <c r="B1275" s="109"/>
      <c r="C1275" s="116"/>
      <c r="D1275" s="116"/>
      <c r="F1275" s="94" t="s">
        <v>405</v>
      </c>
      <c r="H1275" s="195">
        <f>開票立会人入力シート!K37</f>
        <v>0</v>
      </c>
    </row>
    <row r="1276" spans="1:14" ht="21" customHeight="1">
      <c r="B1276" s="109"/>
      <c r="C1276" s="116"/>
      <c r="D1276" s="116"/>
    </row>
    <row r="1277" spans="1:14" ht="21" customHeight="1">
      <c r="B1277" s="109"/>
      <c r="C1277" s="116"/>
      <c r="D1277" s="116"/>
    </row>
    <row r="1278" spans="1:14" ht="21" customHeight="1">
      <c r="B1278" s="109"/>
      <c r="C1278" s="116"/>
      <c r="D1278" s="116"/>
    </row>
    <row r="1279" spans="1:14" ht="21" customHeight="1">
      <c r="B1279" s="109"/>
      <c r="C1279" s="116"/>
      <c r="D1279" s="116"/>
    </row>
    <row r="1280" spans="1:14" ht="21" customHeight="1">
      <c r="B1280" s="109"/>
      <c r="C1280" s="116"/>
      <c r="D1280" s="116"/>
      <c r="F1280" s="94" t="s">
        <v>406</v>
      </c>
      <c r="H1280" s="783">
        <f>開票立会人入力シート!G37</f>
        <v>0</v>
      </c>
      <c r="I1280" s="783"/>
      <c r="J1280" s="783">
        <f>開票立会人入力シート!I37</f>
        <v>0</v>
      </c>
      <c r="K1280" s="783"/>
      <c r="L1280" s="105"/>
    </row>
    <row r="1281" spans="2:15" ht="21" customHeight="1">
      <c r="B1281" s="109"/>
      <c r="C1281" s="116"/>
      <c r="D1281" s="116"/>
    </row>
    <row r="1282" spans="2:15" ht="21" customHeight="1">
      <c r="B1282" s="109"/>
      <c r="C1282" s="116"/>
      <c r="D1282" s="116"/>
    </row>
    <row r="1283" spans="2:15" ht="21" customHeight="1">
      <c r="B1283" s="109"/>
      <c r="C1283" s="116"/>
      <c r="D1283" s="116"/>
    </row>
    <row r="1284" spans="2:15" ht="21" customHeight="1">
      <c r="B1284" s="207" t="s">
        <v>571</v>
      </c>
      <c r="D1284" s="112"/>
      <c r="E1284" s="195"/>
      <c r="F1284" s="195"/>
      <c r="G1284" s="203"/>
      <c r="H1284" s="195">
        <f>入力シート!C9</f>
        <v>0</v>
      </c>
      <c r="I1284" s="195"/>
      <c r="J1284" s="195"/>
      <c r="K1284" s="195"/>
      <c r="L1284" s="195"/>
    </row>
    <row r="1285" spans="2:15" ht="21" customHeight="1">
      <c r="B1285" s="203"/>
      <c r="E1285" s="203"/>
      <c r="F1285" s="203"/>
      <c r="G1285" s="203"/>
      <c r="H1285" s="203"/>
      <c r="I1285" s="203"/>
      <c r="J1285" s="203"/>
      <c r="K1285" s="203"/>
      <c r="L1285" s="203"/>
    </row>
    <row r="1286" spans="2:15" ht="21" customHeight="1">
      <c r="B1286" s="203"/>
      <c r="D1286" s="103"/>
      <c r="E1286" s="284"/>
      <c r="F1286" s="258"/>
      <c r="G1286" s="284"/>
      <c r="H1286" s="203"/>
      <c r="I1286" s="203"/>
      <c r="J1286" s="203"/>
      <c r="K1286" s="203"/>
      <c r="L1286" s="203"/>
    </row>
    <row r="1287" spans="2:15" ht="21" customHeight="1">
      <c r="B1287" s="207" t="s">
        <v>640</v>
      </c>
      <c r="D1287" s="103"/>
      <c r="E1287" s="284"/>
      <c r="F1287" s="258"/>
      <c r="G1287" s="284"/>
      <c r="H1287" s="195">
        <f>入力シート!C15</f>
        <v>0</v>
      </c>
      <c r="I1287" s="195"/>
      <c r="J1287" s="195"/>
      <c r="K1287" s="195"/>
      <c r="M1287" s="206" t="s">
        <v>387</v>
      </c>
    </row>
    <row r="1288" spans="2:15" ht="21" customHeight="1">
      <c r="D1288" s="103"/>
      <c r="E1288" s="103"/>
      <c r="F1288" s="104"/>
      <c r="G1288" s="103"/>
      <c r="I1288" s="105"/>
      <c r="J1288" s="105"/>
      <c r="K1288" s="105"/>
      <c r="L1288" s="105"/>
    </row>
    <row r="1289" spans="2:15" ht="21" customHeight="1">
      <c r="D1289" s="103"/>
      <c r="E1289" s="103"/>
      <c r="F1289" s="104"/>
      <c r="G1289" s="103"/>
      <c r="I1289" s="105"/>
      <c r="J1289" s="105"/>
      <c r="K1289" s="106"/>
      <c r="L1289" s="106"/>
    </row>
    <row r="1290" spans="2:15" ht="21" customHeight="1">
      <c r="D1290" s="103"/>
      <c r="E1290" s="103"/>
      <c r="F1290" s="104"/>
      <c r="G1290" s="103"/>
      <c r="I1290" s="105"/>
      <c r="J1290" s="105"/>
      <c r="K1290" s="106"/>
      <c r="L1290" s="106"/>
    </row>
    <row r="1291" spans="2:15" ht="21" customHeight="1">
      <c r="D1291" s="103"/>
      <c r="E1291" s="103"/>
      <c r="F1291" s="104"/>
      <c r="G1291" s="103"/>
      <c r="I1291" s="105"/>
      <c r="J1291" s="105"/>
      <c r="K1291" s="106"/>
      <c r="L1291" s="106"/>
    </row>
    <row r="1292" spans="2:15" ht="21" customHeight="1">
      <c r="D1292" s="103"/>
      <c r="E1292" s="103"/>
      <c r="F1292" s="104"/>
      <c r="G1292" s="103"/>
      <c r="I1292" s="105"/>
      <c r="J1292" s="105"/>
      <c r="K1292" s="106"/>
      <c r="L1292" s="106"/>
    </row>
    <row r="1293" spans="2:15" ht="21" customHeight="1">
      <c r="O1293" s="204" t="s">
        <v>646</v>
      </c>
    </row>
    <row r="1297" spans="1:15" ht="21" customHeight="1">
      <c r="A1297" s="892" t="s">
        <v>430</v>
      </c>
      <c r="B1297" s="892"/>
      <c r="C1297" s="892"/>
      <c r="D1297" s="892"/>
      <c r="E1297" s="892"/>
      <c r="F1297" s="892"/>
      <c r="G1297" s="892"/>
      <c r="H1297" s="892"/>
      <c r="I1297" s="892"/>
      <c r="J1297" s="892"/>
      <c r="K1297" s="892"/>
      <c r="L1297" s="892"/>
      <c r="M1297" s="892"/>
      <c r="N1297" s="892"/>
    </row>
    <row r="1302" spans="1:15" ht="21" customHeight="1">
      <c r="A1302" s="919">
        <f>入力シート!$G$1</f>
        <v>46061</v>
      </c>
      <c r="B1302" s="920"/>
      <c r="C1302" s="920"/>
      <c r="D1302" s="915" t="s">
        <v>1656</v>
      </c>
      <c r="E1302" s="915"/>
      <c r="F1302" s="915"/>
      <c r="G1302" s="915"/>
      <c r="H1302" s="915"/>
      <c r="I1302" s="915"/>
      <c r="J1302" s="915"/>
      <c r="L1302" s="195" t="str">
        <f>開票立会人入力シート!$B$30</f>
        <v>青森県第３区</v>
      </c>
      <c r="M1302" s="195"/>
      <c r="N1302" s="195"/>
      <c r="O1302" s="203" t="s">
        <v>641</v>
      </c>
    </row>
    <row r="1303" spans="1:15" ht="9" customHeight="1">
      <c r="A1303" s="203"/>
      <c r="N1303" s="203"/>
    </row>
    <row r="1304" spans="1:15" ht="21" customHeight="1">
      <c r="A1304" s="203" t="s">
        <v>956</v>
      </c>
      <c r="H1304" s="115"/>
      <c r="J1304" s="115"/>
      <c r="K1304" s="115"/>
    </row>
    <row r="1305" spans="1:15" ht="21" customHeight="1">
      <c r="H1305" s="115"/>
      <c r="J1305" s="115"/>
    </row>
    <row r="1308" spans="1:15" ht="21" customHeight="1">
      <c r="A1308" s="960">
        <f>開票立会人入力シート!$F$38</f>
        <v>0</v>
      </c>
      <c r="B1308" s="960"/>
      <c r="C1308" s="960"/>
      <c r="D1308" s="960"/>
      <c r="E1308" s="588"/>
      <c r="F1308" s="588"/>
    </row>
    <row r="1309" spans="1:15" ht="21" customHeight="1">
      <c r="B1309" s="109"/>
      <c r="C1309" s="116"/>
      <c r="D1309" s="116"/>
    </row>
    <row r="1310" spans="1:15" ht="21" customHeight="1">
      <c r="B1310" s="109"/>
      <c r="C1310" s="116"/>
      <c r="D1310" s="116"/>
    </row>
    <row r="1311" spans="1:15" ht="21" customHeight="1">
      <c r="B1311" s="109"/>
      <c r="C1311" s="116"/>
      <c r="D1311" s="116"/>
    </row>
    <row r="1312" spans="1:15" ht="21" customHeight="1">
      <c r="B1312" s="109"/>
      <c r="C1312" s="116"/>
      <c r="D1312" s="116"/>
    </row>
    <row r="1313" spans="2:13" ht="21" customHeight="1">
      <c r="B1313" s="109"/>
      <c r="C1313" s="116"/>
      <c r="D1313" s="116"/>
      <c r="F1313" s="94" t="s">
        <v>405</v>
      </c>
      <c r="H1313" s="195">
        <f>開票立会人入力シート!K38</f>
        <v>0</v>
      </c>
    </row>
    <row r="1314" spans="2:13" ht="21" customHeight="1">
      <c r="B1314" s="109"/>
      <c r="C1314" s="116"/>
      <c r="D1314" s="116"/>
    </row>
    <row r="1315" spans="2:13" ht="21" customHeight="1">
      <c r="B1315" s="109"/>
      <c r="C1315" s="116"/>
      <c r="D1315" s="116"/>
    </row>
    <row r="1316" spans="2:13" ht="21" customHeight="1">
      <c r="B1316" s="109"/>
      <c r="C1316" s="116"/>
      <c r="D1316" s="116"/>
    </row>
    <row r="1317" spans="2:13" ht="21" customHeight="1">
      <c r="B1317" s="109"/>
      <c r="C1317" s="116"/>
      <c r="D1317" s="116"/>
    </row>
    <row r="1318" spans="2:13" ht="21" customHeight="1">
      <c r="B1318" s="109"/>
      <c r="C1318" s="116"/>
      <c r="D1318" s="116"/>
      <c r="F1318" s="94" t="s">
        <v>406</v>
      </c>
      <c r="H1318" s="783">
        <f>開票立会人入力シート!G38</f>
        <v>0</v>
      </c>
      <c r="I1318" s="783"/>
      <c r="J1318" s="783">
        <f>開票立会人入力シート!I38</f>
        <v>0</v>
      </c>
      <c r="K1318" s="783"/>
      <c r="L1318" s="105"/>
    </row>
    <row r="1319" spans="2:13" ht="21" customHeight="1">
      <c r="B1319" s="109"/>
      <c r="C1319" s="116"/>
      <c r="D1319" s="116"/>
    </row>
    <row r="1320" spans="2:13" ht="21" customHeight="1">
      <c r="B1320" s="109"/>
      <c r="C1320" s="116"/>
      <c r="D1320" s="116"/>
    </row>
    <row r="1321" spans="2:13" ht="21" customHeight="1">
      <c r="B1321" s="109"/>
      <c r="C1321" s="116"/>
      <c r="D1321" s="116"/>
    </row>
    <row r="1322" spans="2:13" ht="21" customHeight="1">
      <c r="B1322" s="207" t="s">
        <v>571</v>
      </c>
      <c r="D1322" s="112"/>
      <c r="E1322" s="195"/>
      <c r="F1322" s="195"/>
      <c r="G1322" s="203"/>
      <c r="H1322" s="195">
        <f>入力シート!C9</f>
        <v>0</v>
      </c>
      <c r="I1322" s="195"/>
      <c r="J1322" s="195"/>
      <c r="K1322" s="195"/>
      <c r="L1322" s="195"/>
    </row>
    <row r="1323" spans="2:13" ht="21" customHeight="1">
      <c r="B1323" s="203"/>
      <c r="E1323" s="203"/>
      <c r="F1323" s="203"/>
      <c r="G1323" s="203"/>
      <c r="H1323" s="203"/>
      <c r="I1323" s="203"/>
      <c r="J1323" s="203"/>
      <c r="K1323" s="203"/>
      <c r="L1323" s="203"/>
    </row>
    <row r="1324" spans="2:13" ht="21" customHeight="1">
      <c r="B1324" s="203"/>
      <c r="D1324" s="103"/>
      <c r="E1324" s="284"/>
      <c r="F1324" s="258"/>
      <c r="G1324" s="284"/>
      <c r="H1324" s="203"/>
      <c r="I1324" s="203"/>
      <c r="J1324" s="203"/>
      <c r="K1324" s="203"/>
      <c r="L1324" s="203"/>
    </row>
    <row r="1325" spans="2:13" ht="21" customHeight="1">
      <c r="B1325" s="207" t="s">
        <v>640</v>
      </c>
      <c r="D1325" s="103"/>
      <c r="E1325" s="284"/>
      <c r="F1325" s="258"/>
      <c r="G1325" s="284"/>
      <c r="H1325" s="195">
        <f>入力シート!C15</f>
        <v>0</v>
      </c>
      <c r="I1325" s="195"/>
      <c r="J1325" s="195"/>
      <c r="K1325" s="195"/>
      <c r="M1325" s="206" t="s">
        <v>387</v>
      </c>
    </row>
    <row r="1326" spans="2:13" ht="21" customHeight="1">
      <c r="D1326" s="103"/>
      <c r="E1326" s="103"/>
      <c r="F1326" s="104"/>
      <c r="G1326" s="103"/>
      <c r="I1326" s="105"/>
      <c r="J1326" s="105"/>
      <c r="K1326" s="105"/>
      <c r="L1326" s="105"/>
    </row>
    <row r="1327" spans="2:13" ht="21" customHeight="1">
      <c r="D1327" s="103"/>
      <c r="E1327" s="103"/>
      <c r="F1327" s="104"/>
      <c r="G1327" s="103"/>
      <c r="I1327" s="105"/>
      <c r="J1327" s="105"/>
      <c r="K1327" s="106"/>
      <c r="L1327" s="106"/>
    </row>
    <row r="1328" spans="2:13" ht="21" customHeight="1">
      <c r="D1328" s="103"/>
      <c r="E1328" s="103"/>
      <c r="F1328" s="104"/>
      <c r="G1328" s="103"/>
      <c r="I1328" s="105"/>
      <c r="J1328" s="105"/>
      <c r="K1328" s="106"/>
      <c r="L1328" s="106"/>
    </row>
    <row r="1329" spans="1:15" ht="21" customHeight="1">
      <c r="D1329" s="103"/>
      <c r="E1329" s="103"/>
      <c r="F1329" s="104"/>
      <c r="G1329" s="103"/>
      <c r="I1329" s="105"/>
      <c r="J1329" s="105"/>
      <c r="K1329" s="106"/>
      <c r="L1329" s="106"/>
    </row>
    <row r="1330" spans="1:15" ht="21" customHeight="1">
      <c r="D1330" s="103"/>
      <c r="E1330" s="103"/>
      <c r="F1330" s="104"/>
      <c r="G1330" s="103"/>
      <c r="I1330" s="105"/>
      <c r="J1330" s="105"/>
      <c r="K1330" s="106"/>
      <c r="L1330" s="106"/>
    </row>
    <row r="1331" spans="1:15" ht="21" customHeight="1">
      <c r="O1331" s="204" t="s">
        <v>646</v>
      </c>
    </row>
    <row r="1335" spans="1:15" ht="21" customHeight="1">
      <c r="A1335" s="892" t="s">
        <v>430</v>
      </c>
      <c r="B1335" s="892"/>
      <c r="C1335" s="892"/>
      <c r="D1335" s="892"/>
      <c r="E1335" s="892"/>
      <c r="F1335" s="892"/>
      <c r="G1335" s="892"/>
      <c r="H1335" s="892"/>
      <c r="I1335" s="892"/>
      <c r="J1335" s="892"/>
      <c r="K1335" s="892"/>
      <c r="L1335" s="892"/>
      <c r="M1335" s="892"/>
      <c r="N1335" s="892"/>
    </row>
    <row r="1340" spans="1:15" ht="21" customHeight="1">
      <c r="A1340" s="919">
        <f>入力シート!$G$1</f>
        <v>46061</v>
      </c>
      <c r="B1340" s="920"/>
      <c r="C1340" s="920"/>
      <c r="D1340" s="915" t="s">
        <v>1656</v>
      </c>
      <c r="E1340" s="915"/>
      <c r="F1340" s="915"/>
      <c r="G1340" s="915"/>
      <c r="H1340" s="915"/>
      <c r="I1340" s="915"/>
      <c r="J1340" s="915"/>
      <c r="L1340" s="195" t="str">
        <f>開票立会人入力シート!$B$30</f>
        <v>青森県第３区</v>
      </c>
      <c r="M1340" s="195"/>
      <c r="N1340" s="195"/>
      <c r="O1340" s="203" t="s">
        <v>641</v>
      </c>
    </row>
    <row r="1341" spans="1:15" ht="9" customHeight="1">
      <c r="A1341" s="203"/>
      <c r="N1341" s="203"/>
    </row>
    <row r="1342" spans="1:15" ht="21" customHeight="1">
      <c r="A1342" s="203" t="s">
        <v>956</v>
      </c>
      <c r="H1342" s="115"/>
      <c r="J1342" s="115"/>
      <c r="K1342" s="115"/>
    </row>
    <row r="1343" spans="1:15" ht="21" customHeight="1">
      <c r="H1343" s="115"/>
      <c r="J1343" s="115"/>
    </row>
    <row r="1346" spans="1:12" ht="21" customHeight="1">
      <c r="A1346" s="960">
        <f>開票立会人入力シート!$F$39</f>
        <v>0</v>
      </c>
      <c r="B1346" s="960"/>
      <c r="C1346" s="960"/>
      <c r="D1346" s="960"/>
      <c r="E1346" s="588"/>
      <c r="F1346" s="588"/>
    </row>
    <row r="1347" spans="1:12" ht="21" customHeight="1">
      <c r="B1347" s="109"/>
      <c r="C1347" s="116"/>
      <c r="D1347" s="116"/>
    </row>
    <row r="1348" spans="1:12" ht="21" customHeight="1">
      <c r="B1348" s="109"/>
      <c r="C1348" s="116"/>
      <c r="D1348" s="116"/>
    </row>
    <row r="1349" spans="1:12" ht="21" customHeight="1">
      <c r="B1349" s="109"/>
      <c r="C1349" s="116"/>
      <c r="D1349" s="116"/>
    </row>
    <row r="1350" spans="1:12" ht="21" customHeight="1">
      <c r="B1350" s="109"/>
      <c r="C1350" s="116"/>
      <c r="D1350" s="116"/>
    </row>
    <row r="1351" spans="1:12" ht="21" customHeight="1">
      <c r="B1351" s="109"/>
      <c r="C1351" s="116"/>
      <c r="D1351" s="116"/>
      <c r="F1351" s="94" t="s">
        <v>405</v>
      </c>
      <c r="H1351" s="195">
        <f>開票立会人入力シート!K39</f>
        <v>0</v>
      </c>
    </row>
    <row r="1352" spans="1:12" ht="21" customHeight="1">
      <c r="B1352" s="109"/>
      <c r="C1352" s="116"/>
      <c r="D1352" s="116"/>
    </row>
    <row r="1353" spans="1:12" ht="21" customHeight="1">
      <c r="B1353" s="109"/>
      <c r="C1353" s="116"/>
      <c r="D1353" s="116"/>
    </row>
    <row r="1354" spans="1:12" ht="21" customHeight="1">
      <c r="B1354" s="109"/>
      <c r="C1354" s="116"/>
      <c r="D1354" s="116"/>
    </row>
    <row r="1355" spans="1:12" ht="21" customHeight="1">
      <c r="B1355" s="109"/>
      <c r="C1355" s="116"/>
      <c r="D1355" s="116"/>
    </row>
    <row r="1356" spans="1:12" ht="21" customHeight="1">
      <c r="B1356" s="109"/>
      <c r="C1356" s="116"/>
      <c r="D1356" s="116"/>
      <c r="F1356" s="94" t="s">
        <v>406</v>
      </c>
      <c r="H1356" s="783">
        <f>開票立会人入力シート!G39</f>
        <v>0</v>
      </c>
      <c r="I1356" s="783"/>
      <c r="J1356" s="783">
        <f>開票立会人入力シート!I39</f>
        <v>0</v>
      </c>
      <c r="K1356" s="783"/>
      <c r="L1356" s="105"/>
    </row>
    <row r="1357" spans="1:12" ht="21" customHeight="1">
      <c r="B1357" s="109"/>
      <c r="C1357" s="116"/>
      <c r="D1357" s="116"/>
    </row>
    <row r="1358" spans="1:12" ht="21" customHeight="1">
      <c r="B1358" s="109"/>
      <c r="C1358" s="116"/>
      <c r="D1358" s="116"/>
    </row>
    <row r="1359" spans="1:12" ht="21" customHeight="1">
      <c r="B1359" s="109"/>
      <c r="C1359" s="116"/>
      <c r="D1359" s="116"/>
    </row>
    <row r="1360" spans="1:12" ht="21" customHeight="1">
      <c r="B1360" s="207" t="s">
        <v>571</v>
      </c>
      <c r="D1360" s="112"/>
      <c r="E1360" s="195"/>
      <c r="F1360" s="195"/>
      <c r="G1360" s="203"/>
      <c r="H1360" s="195">
        <f>入力シート!C9</f>
        <v>0</v>
      </c>
      <c r="I1360" s="195"/>
      <c r="J1360" s="195"/>
      <c r="K1360" s="195"/>
      <c r="L1360" s="195"/>
    </row>
    <row r="1361" spans="1:15" ht="21" customHeight="1">
      <c r="B1361" s="203"/>
      <c r="E1361" s="203"/>
      <c r="F1361" s="203"/>
      <c r="G1361" s="203"/>
      <c r="H1361" s="203"/>
      <c r="I1361" s="203"/>
      <c r="J1361" s="203"/>
      <c r="K1361" s="203"/>
      <c r="L1361" s="203"/>
    </row>
    <row r="1362" spans="1:15" ht="21" customHeight="1">
      <c r="B1362" s="203"/>
      <c r="D1362" s="103"/>
      <c r="E1362" s="284"/>
      <c r="F1362" s="258"/>
      <c r="G1362" s="284"/>
      <c r="H1362" s="203"/>
      <c r="I1362" s="203"/>
      <c r="J1362" s="203"/>
      <c r="K1362" s="203"/>
      <c r="L1362" s="203"/>
    </row>
    <row r="1363" spans="1:15" ht="21" customHeight="1">
      <c r="B1363" s="207" t="s">
        <v>640</v>
      </c>
      <c r="D1363" s="103"/>
      <c r="E1363" s="284"/>
      <c r="F1363" s="258"/>
      <c r="G1363" s="284"/>
      <c r="H1363" s="195">
        <f>入力シート!C15</f>
        <v>0</v>
      </c>
      <c r="I1363" s="195"/>
      <c r="J1363" s="195"/>
      <c r="K1363" s="195"/>
      <c r="M1363" s="206" t="s">
        <v>387</v>
      </c>
    </row>
    <row r="1364" spans="1:15" ht="21" customHeight="1">
      <c r="D1364" s="103"/>
      <c r="E1364" s="103"/>
      <c r="F1364" s="104"/>
      <c r="G1364" s="103"/>
      <c r="I1364" s="105"/>
      <c r="J1364" s="105"/>
      <c r="K1364" s="105"/>
      <c r="L1364" s="105"/>
    </row>
    <row r="1365" spans="1:15" ht="21" customHeight="1">
      <c r="D1365" s="103"/>
      <c r="E1365" s="103"/>
      <c r="F1365" s="104"/>
      <c r="G1365" s="103"/>
      <c r="I1365" s="105"/>
      <c r="J1365" s="105"/>
      <c r="K1365" s="106"/>
      <c r="L1365" s="106"/>
    </row>
    <row r="1366" spans="1:15" ht="21" customHeight="1">
      <c r="D1366" s="103"/>
      <c r="E1366" s="103"/>
      <c r="F1366" s="104"/>
      <c r="G1366" s="103"/>
      <c r="I1366" s="105"/>
      <c r="J1366" s="105"/>
      <c r="K1366" s="106"/>
      <c r="L1366" s="106"/>
    </row>
    <row r="1367" spans="1:15" ht="21" customHeight="1">
      <c r="D1367" s="103"/>
      <c r="E1367" s="103"/>
      <c r="F1367" s="104"/>
      <c r="G1367" s="103"/>
      <c r="I1367" s="105"/>
      <c r="J1367" s="105"/>
      <c r="K1367" s="106"/>
      <c r="L1367" s="106"/>
    </row>
    <row r="1368" spans="1:15" ht="21" customHeight="1">
      <c r="D1368" s="103"/>
      <c r="E1368" s="103"/>
      <c r="F1368" s="104"/>
      <c r="G1368" s="103"/>
      <c r="I1368" s="105"/>
      <c r="J1368" s="105"/>
      <c r="K1368" s="106"/>
      <c r="L1368" s="106"/>
    </row>
    <row r="1369" spans="1:15" ht="21" customHeight="1">
      <c r="O1369" s="204" t="s">
        <v>646</v>
      </c>
    </row>
    <row r="1373" spans="1:15" ht="21" customHeight="1">
      <c r="A1373" s="892" t="s">
        <v>430</v>
      </c>
      <c r="B1373" s="892"/>
      <c r="C1373" s="892"/>
      <c r="D1373" s="892"/>
      <c r="E1373" s="892"/>
      <c r="F1373" s="892"/>
      <c r="G1373" s="892"/>
      <c r="H1373" s="892"/>
      <c r="I1373" s="892"/>
      <c r="J1373" s="892"/>
      <c r="K1373" s="892"/>
      <c r="L1373" s="892"/>
      <c r="M1373" s="892"/>
      <c r="N1373" s="892"/>
    </row>
    <row r="1378" spans="1:15" ht="21" customHeight="1">
      <c r="A1378" s="919">
        <f>入力シート!$G$1</f>
        <v>46061</v>
      </c>
      <c r="B1378" s="920"/>
      <c r="C1378" s="920"/>
      <c r="D1378" s="915" t="s">
        <v>1656</v>
      </c>
      <c r="E1378" s="915"/>
      <c r="F1378" s="915"/>
      <c r="G1378" s="915"/>
      <c r="H1378" s="915"/>
      <c r="I1378" s="915"/>
      <c r="J1378" s="915"/>
      <c r="L1378" s="195" t="str">
        <f>開票立会人入力シート!$B$30</f>
        <v>青森県第３区</v>
      </c>
      <c r="M1378" s="195"/>
      <c r="N1378" s="195"/>
      <c r="O1378" s="203" t="s">
        <v>641</v>
      </c>
    </row>
    <row r="1379" spans="1:15" ht="9" customHeight="1">
      <c r="A1379" s="203"/>
      <c r="N1379" s="203"/>
    </row>
    <row r="1380" spans="1:15" ht="21" customHeight="1">
      <c r="A1380" s="203" t="s">
        <v>956</v>
      </c>
      <c r="H1380" s="115"/>
      <c r="J1380" s="115"/>
      <c r="K1380" s="115"/>
    </row>
    <row r="1381" spans="1:15" ht="21" customHeight="1">
      <c r="H1381" s="115"/>
      <c r="J1381" s="115"/>
    </row>
    <row r="1384" spans="1:15" ht="21" customHeight="1">
      <c r="A1384" s="960">
        <f>開票立会人入力シート!$F$40</f>
        <v>0</v>
      </c>
      <c r="B1384" s="960"/>
      <c r="C1384" s="960"/>
      <c r="D1384" s="960"/>
      <c r="E1384" s="588"/>
      <c r="F1384" s="588"/>
    </row>
    <row r="1385" spans="1:15" ht="21" customHeight="1">
      <c r="B1385" s="109"/>
      <c r="C1385" s="116"/>
      <c r="D1385" s="116"/>
    </row>
    <row r="1386" spans="1:15" ht="21" customHeight="1">
      <c r="B1386" s="109"/>
      <c r="C1386" s="116"/>
      <c r="D1386" s="116"/>
    </row>
    <row r="1387" spans="1:15" ht="21" customHeight="1">
      <c r="B1387" s="109"/>
      <c r="C1387" s="116"/>
      <c r="D1387" s="116"/>
    </row>
    <row r="1388" spans="1:15" ht="21" customHeight="1">
      <c r="B1388" s="109"/>
      <c r="C1388" s="116"/>
      <c r="D1388" s="116"/>
    </row>
    <row r="1389" spans="1:15" ht="21" customHeight="1">
      <c r="B1389" s="109"/>
      <c r="C1389" s="116"/>
      <c r="D1389" s="116"/>
      <c r="F1389" s="94" t="s">
        <v>405</v>
      </c>
      <c r="H1389" s="195">
        <f>開票立会人入力シート!K40</f>
        <v>0</v>
      </c>
    </row>
    <row r="1390" spans="1:15" ht="21" customHeight="1">
      <c r="B1390" s="109"/>
      <c r="C1390" s="116"/>
      <c r="D1390" s="116"/>
    </row>
    <row r="1391" spans="1:15" ht="21" customHeight="1">
      <c r="B1391" s="109"/>
      <c r="C1391" s="116"/>
      <c r="D1391" s="116"/>
    </row>
    <row r="1392" spans="1:15" ht="21" customHeight="1">
      <c r="B1392" s="109"/>
      <c r="C1392" s="116"/>
      <c r="D1392" s="116"/>
    </row>
    <row r="1393" spans="2:15" ht="21" customHeight="1">
      <c r="B1393" s="109"/>
      <c r="C1393" s="116"/>
      <c r="D1393" s="116"/>
    </row>
    <row r="1394" spans="2:15" ht="21" customHeight="1">
      <c r="B1394" s="109"/>
      <c r="C1394" s="116"/>
      <c r="D1394" s="116"/>
      <c r="F1394" s="94" t="s">
        <v>406</v>
      </c>
      <c r="H1394" s="783">
        <f>開票立会人入力シート!G40</f>
        <v>0</v>
      </c>
      <c r="I1394" s="783"/>
      <c r="J1394" s="783">
        <f>開票立会人入力シート!I40</f>
        <v>0</v>
      </c>
      <c r="K1394" s="783"/>
      <c r="L1394" s="105"/>
    </row>
    <row r="1395" spans="2:15" ht="21" customHeight="1">
      <c r="B1395" s="109"/>
      <c r="C1395" s="116"/>
      <c r="D1395" s="116"/>
    </row>
    <row r="1396" spans="2:15" ht="21" customHeight="1">
      <c r="B1396" s="109"/>
      <c r="C1396" s="116"/>
      <c r="D1396" s="116"/>
    </row>
    <row r="1397" spans="2:15" ht="21" customHeight="1">
      <c r="B1397" s="109"/>
      <c r="C1397" s="116"/>
      <c r="D1397" s="116"/>
    </row>
    <row r="1398" spans="2:15" ht="21" customHeight="1">
      <c r="B1398" s="207" t="s">
        <v>571</v>
      </c>
      <c r="D1398" s="112"/>
      <c r="E1398" s="195"/>
      <c r="F1398" s="195"/>
      <c r="G1398" s="203"/>
      <c r="H1398" s="195">
        <f>入力シート!C9</f>
        <v>0</v>
      </c>
      <c r="I1398" s="195"/>
      <c r="J1398" s="195"/>
      <c r="K1398" s="195"/>
      <c r="L1398" s="195"/>
    </row>
    <row r="1399" spans="2:15" ht="21" customHeight="1">
      <c r="B1399" s="203"/>
      <c r="E1399" s="203"/>
      <c r="F1399" s="203"/>
      <c r="G1399" s="203"/>
      <c r="H1399" s="203"/>
      <c r="I1399" s="203"/>
      <c r="J1399" s="203"/>
      <c r="K1399" s="203"/>
      <c r="L1399" s="203"/>
    </row>
    <row r="1400" spans="2:15" ht="21" customHeight="1">
      <c r="B1400" s="203"/>
      <c r="D1400" s="103"/>
      <c r="E1400" s="284"/>
      <c r="F1400" s="258"/>
      <c r="G1400" s="284"/>
      <c r="H1400" s="203"/>
      <c r="I1400" s="203"/>
      <c r="J1400" s="203"/>
      <c r="K1400" s="203"/>
      <c r="L1400" s="203"/>
    </row>
    <row r="1401" spans="2:15" ht="21" customHeight="1">
      <c r="B1401" s="207" t="s">
        <v>640</v>
      </c>
      <c r="D1401" s="103"/>
      <c r="E1401" s="284"/>
      <c r="F1401" s="258"/>
      <c r="G1401" s="284"/>
      <c r="H1401" s="195">
        <f>入力シート!C15</f>
        <v>0</v>
      </c>
      <c r="I1401" s="195"/>
      <c r="J1401" s="195"/>
      <c r="K1401" s="195"/>
      <c r="M1401" s="206" t="s">
        <v>387</v>
      </c>
    </row>
    <row r="1402" spans="2:15" ht="21" customHeight="1">
      <c r="D1402" s="103"/>
      <c r="E1402" s="103"/>
      <c r="F1402" s="104"/>
      <c r="G1402" s="103"/>
      <c r="I1402" s="105"/>
      <c r="J1402" s="105"/>
      <c r="K1402" s="105"/>
      <c r="L1402" s="105"/>
    </row>
    <row r="1403" spans="2:15" ht="21" customHeight="1">
      <c r="D1403" s="103"/>
      <c r="E1403" s="103"/>
      <c r="F1403" s="104"/>
      <c r="G1403" s="103"/>
      <c r="I1403" s="105"/>
      <c r="J1403" s="105"/>
      <c r="K1403" s="106"/>
      <c r="L1403" s="106"/>
    </row>
    <row r="1404" spans="2:15" ht="21" customHeight="1">
      <c r="D1404" s="103"/>
      <c r="E1404" s="103"/>
      <c r="F1404" s="104"/>
      <c r="G1404" s="103"/>
      <c r="I1404" s="105"/>
      <c r="J1404" s="105"/>
      <c r="K1404" s="106"/>
      <c r="L1404" s="106"/>
    </row>
    <row r="1405" spans="2:15" ht="21" customHeight="1">
      <c r="D1405" s="103"/>
      <c r="E1405" s="103"/>
      <c r="F1405" s="104"/>
      <c r="G1405" s="103"/>
      <c r="I1405" s="105"/>
      <c r="J1405" s="105"/>
      <c r="K1405" s="106"/>
      <c r="L1405" s="106"/>
    </row>
    <row r="1406" spans="2:15" ht="21" customHeight="1">
      <c r="D1406" s="103"/>
      <c r="E1406" s="103"/>
      <c r="F1406" s="104"/>
      <c r="G1406" s="103"/>
      <c r="I1406" s="105"/>
      <c r="J1406" s="105"/>
      <c r="K1406" s="106"/>
      <c r="L1406" s="106"/>
    </row>
    <row r="1407" spans="2:15" ht="21" customHeight="1">
      <c r="O1407" s="204" t="s">
        <v>646</v>
      </c>
    </row>
    <row r="1411" spans="1:15" ht="21" customHeight="1">
      <c r="A1411" s="892" t="s">
        <v>430</v>
      </c>
      <c r="B1411" s="892"/>
      <c r="C1411" s="892"/>
      <c r="D1411" s="892"/>
      <c r="E1411" s="892"/>
      <c r="F1411" s="892"/>
      <c r="G1411" s="892"/>
      <c r="H1411" s="892"/>
      <c r="I1411" s="892"/>
      <c r="J1411" s="892"/>
      <c r="K1411" s="892"/>
      <c r="L1411" s="892"/>
      <c r="M1411" s="892"/>
      <c r="N1411" s="892"/>
    </row>
    <row r="1416" spans="1:15" ht="21" customHeight="1">
      <c r="A1416" s="919">
        <f>入力シート!$G$1</f>
        <v>46061</v>
      </c>
      <c r="B1416" s="920"/>
      <c r="C1416" s="920"/>
      <c r="D1416" s="915" t="s">
        <v>1656</v>
      </c>
      <c r="E1416" s="915"/>
      <c r="F1416" s="915"/>
      <c r="G1416" s="915"/>
      <c r="H1416" s="915"/>
      <c r="I1416" s="915"/>
      <c r="J1416" s="915"/>
      <c r="L1416" s="195" t="str">
        <f>開票立会人入力シート!$B$30</f>
        <v>青森県第３区</v>
      </c>
      <c r="M1416" s="195"/>
      <c r="N1416" s="195"/>
      <c r="O1416" s="203" t="s">
        <v>641</v>
      </c>
    </row>
    <row r="1417" spans="1:15" ht="9" customHeight="1">
      <c r="A1417" s="203"/>
      <c r="N1417" s="203"/>
    </row>
    <row r="1418" spans="1:15" ht="21" customHeight="1">
      <c r="A1418" s="203" t="s">
        <v>956</v>
      </c>
      <c r="H1418" s="115"/>
      <c r="J1418" s="115"/>
      <c r="K1418" s="115"/>
    </row>
    <row r="1419" spans="1:15" ht="21" customHeight="1">
      <c r="H1419" s="115"/>
      <c r="J1419" s="115"/>
    </row>
    <row r="1422" spans="1:15" ht="21" customHeight="1">
      <c r="A1422" s="960">
        <f>開票立会人入力シート!$F$41</f>
        <v>0</v>
      </c>
      <c r="B1422" s="960"/>
      <c r="C1422" s="960"/>
      <c r="D1422" s="960"/>
      <c r="E1422" s="588"/>
      <c r="F1422" s="588"/>
    </row>
    <row r="1423" spans="1:15" ht="21" customHeight="1">
      <c r="B1423" s="109"/>
      <c r="C1423" s="116"/>
      <c r="D1423" s="116"/>
    </row>
    <row r="1424" spans="1:15" ht="21" customHeight="1">
      <c r="B1424" s="109"/>
      <c r="C1424" s="116"/>
      <c r="D1424" s="116"/>
    </row>
    <row r="1425" spans="2:13" ht="21" customHeight="1">
      <c r="B1425" s="109"/>
      <c r="C1425" s="116"/>
      <c r="D1425" s="116"/>
    </row>
    <row r="1426" spans="2:13" ht="21" customHeight="1">
      <c r="B1426" s="109"/>
      <c r="C1426" s="116"/>
      <c r="D1426" s="116"/>
    </row>
    <row r="1427" spans="2:13" ht="21" customHeight="1">
      <c r="B1427" s="109"/>
      <c r="C1427" s="116"/>
      <c r="D1427" s="116"/>
      <c r="F1427" s="94" t="s">
        <v>405</v>
      </c>
      <c r="H1427" s="195">
        <f>開票立会人入力シート!K41</f>
        <v>0</v>
      </c>
    </row>
    <row r="1428" spans="2:13" ht="21" customHeight="1">
      <c r="B1428" s="109"/>
      <c r="C1428" s="116"/>
      <c r="D1428" s="116"/>
    </row>
    <row r="1429" spans="2:13" ht="21" customHeight="1">
      <c r="B1429" s="109"/>
      <c r="C1429" s="116"/>
      <c r="D1429" s="116"/>
    </row>
    <row r="1430" spans="2:13" ht="21" customHeight="1">
      <c r="B1430" s="109"/>
      <c r="C1430" s="116"/>
      <c r="D1430" s="116"/>
    </row>
    <row r="1431" spans="2:13" ht="21" customHeight="1">
      <c r="B1431" s="109"/>
      <c r="C1431" s="116"/>
      <c r="D1431" s="116"/>
    </row>
    <row r="1432" spans="2:13" ht="21" customHeight="1">
      <c r="B1432" s="109"/>
      <c r="C1432" s="116"/>
      <c r="D1432" s="116"/>
      <c r="F1432" s="94" t="s">
        <v>406</v>
      </c>
      <c r="H1432" s="783">
        <f>開票立会人入力シート!G41</f>
        <v>0</v>
      </c>
      <c r="I1432" s="783"/>
      <c r="J1432" s="783">
        <f>開票立会人入力シート!I41</f>
        <v>0</v>
      </c>
      <c r="K1432" s="783"/>
      <c r="L1432" s="105"/>
    </row>
    <row r="1433" spans="2:13" ht="21" customHeight="1">
      <c r="B1433" s="109"/>
      <c r="C1433" s="116"/>
      <c r="D1433" s="116"/>
    </row>
    <row r="1434" spans="2:13" ht="21" customHeight="1">
      <c r="B1434" s="109"/>
      <c r="C1434" s="116"/>
      <c r="D1434" s="116"/>
    </row>
    <row r="1435" spans="2:13" ht="21" customHeight="1">
      <c r="B1435" s="109"/>
      <c r="C1435" s="116"/>
      <c r="D1435" s="116"/>
    </row>
    <row r="1436" spans="2:13" ht="21" customHeight="1">
      <c r="B1436" s="207" t="s">
        <v>571</v>
      </c>
      <c r="D1436" s="112"/>
      <c r="E1436" s="195"/>
      <c r="F1436" s="195"/>
      <c r="G1436" s="203"/>
      <c r="H1436" s="195">
        <f>入力シート!C9</f>
        <v>0</v>
      </c>
      <c r="I1436" s="195"/>
      <c r="J1436" s="195"/>
      <c r="K1436" s="195"/>
      <c r="L1436" s="195"/>
    </row>
    <row r="1437" spans="2:13" ht="21" customHeight="1">
      <c r="B1437" s="203"/>
      <c r="E1437" s="203"/>
      <c r="F1437" s="203"/>
      <c r="G1437" s="203"/>
      <c r="H1437" s="203"/>
      <c r="I1437" s="203"/>
      <c r="J1437" s="203"/>
      <c r="K1437" s="203"/>
      <c r="L1437" s="203"/>
    </row>
    <row r="1438" spans="2:13" ht="21" customHeight="1">
      <c r="B1438" s="203"/>
      <c r="D1438" s="103"/>
      <c r="E1438" s="284"/>
      <c r="F1438" s="258"/>
      <c r="G1438" s="284"/>
      <c r="H1438" s="203"/>
      <c r="I1438" s="203"/>
      <c r="J1438" s="203"/>
      <c r="K1438" s="203"/>
      <c r="L1438" s="203"/>
    </row>
    <row r="1439" spans="2:13" ht="21" customHeight="1">
      <c r="B1439" s="207" t="s">
        <v>640</v>
      </c>
      <c r="D1439" s="103"/>
      <c r="E1439" s="284"/>
      <c r="F1439" s="258"/>
      <c r="G1439" s="284"/>
      <c r="H1439" s="195">
        <f>入力シート!C15</f>
        <v>0</v>
      </c>
      <c r="I1439" s="195"/>
      <c r="J1439" s="195"/>
      <c r="K1439" s="195"/>
      <c r="M1439" s="206" t="s">
        <v>387</v>
      </c>
    </row>
    <row r="1440" spans="2:13" ht="21" customHeight="1">
      <c r="D1440" s="103"/>
      <c r="E1440" s="103"/>
      <c r="F1440" s="104"/>
      <c r="G1440" s="103"/>
      <c r="I1440" s="105"/>
      <c r="J1440" s="105"/>
      <c r="K1440" s="105"/>
      <c r="L1440" s="105"/>
    </row>
    <row r="1441" spans="1:15" ht="21" customHeight="1">
      <c r="D1441" s="103"/>
      <c r="E1441" s="103"/>
      <c r="F1441" s="104"/>
      <c r="G1441" s="103"/>
      <c r="I1441" s="105"/>
      <c r="J1441" s="105"/>
      <c r="K1441" s="106"/>
      <c r="L1441" s="106"/>
    </row>
    <row r="1442" spans="1:15" ht="21" customHeight="1">
      <c r="D1442" s="103"/>
      <c r="E1442" s="103"/>
      <c r="F1442" s="104"/>
      <c r="G1442" s="103"/>
      <c r="I1442" s="105"/>
      <c r="J1442" s="105"/>
      <c r="K1442" s="106"/>
      <c r="L1442" s="106"/>
    </row>
    <row r="1443" spans="1:15" ht="21" customHeight="1">
      <c r="D1443" s="103"/>
      <c r="E1443" s="103"/>
      <c r="F1443" s="104"/>
      <c r="G1443" s="103"/>
      <c r="I1443" s="105"/>
      <c r="J1443" s="105"/>
      <c r="K1443" s="106"/>
      <c r="L1443" s="106"/>
    </row>
    <row r="1444" spans="1:15" ht="21" customHeight="1">
      <c r="D1444" s="103"/>
      <c r="E1444" s="103"/>
      <c r="F1444" s="104"/>
      <c r="G1444" s="103"/>
      <c r="I1444" s="105"/>
      <c r="J1444" s="105"/>
      <c r="K1444" s="106"/>
      <c r="L1444" s="106"/>
    </row>
    <row r="1445" spans="1:15" ht="21" customHeight="1">
      <c r="O1445" s="204" t="s">
        <v>646</v>
      </c>
    </row>
    <row r="1449" spans="1:15" ht="21" customHeight="1">
      <c r="A1449" s="892" t="s">
        <v>430</v>
      </c>
      <c r="B1449" s="892"/>
      <c r="C1449" s="892"/>
      <c r="D1449" s="892"/>
      <c r="E1449" s="892"/>
      <c r="F1449" s="892"/>
      <c r="G1449" s="892"/>
      <c r="H1449" s="892"/>
      <c r="I1449" s="892"/>
      <c r="J1449" s="892"/>
      <c r="K1449" s="892"/>
      <c r="L1449" s="892"/>
      <c r="M1449" s="892"/>
      <c r="N1449" s="892"/>
    </row>
    <row r="1454" spans="1:15" ht="21" customHeight="1">
      <c r="A1454" s="919">
        <f>入力シート!$G$1</f>
        <v>46061</v>
      </c>
      <c r="B1454" s="920"/>
      <c r="C1454" s="920"/>
      <c r="D1454" s="915" t="s">
        <v>1656</v>
      </c>
      <c r="E1454" s="915"/>
      <c r="F1454" s="915"/>
      <c r="G1454" s="915"/>
      <c r="H1454" s="915"/>
      <c r="I1454" s="915"/>
      <c r="J1454" s="915"/>
      <c r="L1454" s="195" t="str">
        <f>開票立会人入力シート!$B$30</f>
        <v>青森県第３区</v>
      </c>
      <c r="M1454" s="195"/>
      <c r="N1454" s="195"/>
      <c r="O1454" s="203" t="s">
        <v>641</v>
      </c>
    </row>
    <row r="1455" spans="1:15" ht="9" customHeight="1">
      <c r="A1455" s="203"/>
      <c r="N1455" s="203"/>
    </row>
    <row r="1456" spans="1:15" ht="21" customHeight="1">
      <c r="A1456" s="203" t="s">
        <v>956</v>
      </c>
      <c r="H1456" s="115"/>
      <c r="J1456" s="115"/>
      <c r="K1456" s="115"/>
    </row>
    <row r="1457" spans="1:12" ht="21" customHeight="1">
      <c r="H1457" s="115"/>
      <c r="J1457" s="115"/>
    </row>
    <row r="1460" spans="1:12" ht="21" customHeight="1">
      <c r="A1460" s="960">
        <f>開票立会人入力シート!$F$42</f>
        <v>0</v>
      </c>
      <c r="B1460" s="960"/>
      <c r="C1460" s="960"/>
      <c r="D1460" s="960"/>
      <c r="E1460" s="588"/>
      <c r="F1460" s="588"/>
    </row>
    <row r="1461" spans="1:12" ht="21" customHeight="1">
      <c r="B1461" s="109"/>
      <c r="C1461" s="116"/>
      <c r="D1461" s="116"/>
    </row>
    <row r="1462" spans="1:12" ht="21" customHeight="1">
      <c r="B1462" s="109"/>
      <c r="C1462" s="116"/>
      <c r="D1462" s="116"/>
    </row>
    <row r="1463" spans="1:12" ht="21" customHeight="1">
      <c r="B1463" s="109"/>
      <c r="C1463" s="116"/>
      <c r="D1463" s="116"/>
    </row>
    <row r="1464" spans="1:12" ht="21" customHeight="1">
      <c r="B1464" s="109"/>
      <c r="C1464" s="116"/>
      <c r="D1464" s="116"/>
    </row>
    <row r="1465" spans="1:12" ht="21" customHeight="1">
      <c r="B1465" s="109"/>
      <c r="C1465" s="116"/>
      <c r="D1465" s="116"/>
      <c r="F1465" s="94" t="s">
        <v>405</v>
      </c>
      <c r="H1465" s="195">
        <f>開票立会人入力シート!K42</f>
        <v>0</v>
      </c>
    </row>
    <row r="1466" spans="1:12" ht="21" customHeight="1">
      <c r="B1466" s="109"/>
      <c r="C1466" s="116"/>
      <c r="D1466" s="116"/>
    </row>
    <row r="1467" spans="1:12" ht="21" customHeight="1">
      <c r="B1467" s="109"/>
      <c r="C1467" s="116"/>
      <c r="D1467" s="116"/>
    </row>
    <row r="1468" spans="1:12" ht="21" customHeight="1">
      <c r="B1468" s="109"/>
      <c r="C1468" s="116"/>
      <c r="D1468" s="116"/>
    </row>
    <row r="1469" spans="1:12" ht="21" customHeight="1">
      <c r="B1469" s="109"/>
      <c r="C1469" s="116"/>
      <c r="D1469" s="116"/>
    </row>
    <row r="1470" spans="1:12" ht="21" customHeight="1">
      <c r="B1470" s="109"/>
      <c r="C1470" s="116"/>
      <c r="D1470" s="116"/>
      <c r="F1470" s="94" t="s">
        <v>406</v>
      </c>
      <c r="H1470" s="783">
        <f>開票立会人入力シート!G42</f>
        <v>0</v>
      </c>
      <c r="I1470" s="783"/>
      <c r="J1470" s="783">
        <f>開票立会人入力シート!I42</f>
        <v>0</v>
      </c>
      <c r="K1470" s="783"/>
      <c r="L1470" s="105"/>
    </row>
    <row r="1471" spans="1:12" ht="21" customHeight="1">
      <c r="B1471" s="109"/>
      <c r="C1471" s="116"/>
      <c r="D1471" s="116"/>
    </row>
    <row r="1472" spans="1:12" ht="21" customHeight="1">
      <c r="B1472" s="109"/>
      <c r="C1472" s="116"/>
      <c r="D1472" s="116"/>
    </row>
    <row r="1473" spans="1:15" ht="21" customHeight="1">
      <c r="B1473" s="109"/>
      <c r="C1473" s="116"/>
      <c r="D1473" s="116"/>
    </row>
    <row r="1474" spans="1:15" ht="21" customHeight="1">
      <c r="B1474" s="207" t="s">
        <v>571</v>
      </c>
      <c r="D1474" s="112"/>
      <c r="E1474" s="195"/>
      <c r="F1474" s="195"/>
      <c r="G1474" s="203"/>
      <c r="H1474" s="195">
        <f>入力シート!C9</f>
        <v>0</v>
      </c>
      <c r="I1474" s="195"/>
      <c r="J1474" s="195"/>
      <c r="K1474" s="195"/>
      <c r="L1474" s="195"/>
    </row>
    <row r="1475" spans="1:15" ht="21" customHeight="1">
      <c r="B1475" s="203"/>
      <c r="E1475" s="203"/>
      <c r="F1475" s="203"/>
      <c r="G1475" s="203"/>
      <c r="H1475" s="203"/>
      <c r="I1475" s="203"/>
      <c r="J1475" s="203"/>
      <c r="K1475" s="203"/>
      <c r="L1475" s="203"/>
    </row>
    <row r="1476" spans="1:15" ht="21" customHeight="1">
      <c r="B1476" s="203"/>
      <c r="D1476" s="103"/>
      <c r="E1476" s="284"/>
      <c r="F1476" s="258"/>
      <c r="G1476" s="284"/>
      <c r="H1476" s="203"/>
      <c r="I1476" s="203"/>
      <c r="J1476" s="203"/>
      <c r="K1476" s="203"/>
      <c r="L1476" s="203"/>
    </row>
    <row r="1477" spans="1:15" ht="21" customHeight="1">
      <c r="B1477" s="207" t="s">
        <v>640</v>
      </c>
      <c r="D1477" s="103"/>
      <c r="E1477" s="284"/>
      <c r="F1477" s="258"/>
      <c r="G1477" s="284"/>
      <c r="H1477" s="195">
        <f>入力シート!C15</f>
        <v>0</v>
      </c>
      <c r="I1477" s="195"/>
      <c r="J1477" s="195"/>
      <c r="K1477" s="195"/>
      <c r="M1477" s="206" t="s">
        <v>387</v>
      </c>
    </row>
    <row r="1478" spans="1:15" ht="21" customHeight="1">
      <c r="D1478" s="103"/>
      <c r="E1478" s="103"/>
      <c r="F1478" s="104"/>
      <c r="G1478" s="103"/>
      <c r="I1478" s="105"/>
      <c r="J1478" s="105"/>
      <c r="K1478" s="105"/>
      <c r="L1478" s="105"/>
    </row>
    <row r="1479" spans="1:15" ht="21" customHeight="1">
      <c r="D1479" s="103"/>
      <c r="E1479" s="103"/>
      <c r="F1479" s="104"/>
      <c r="G1479" s="103"/>
      <c r="I1479" s="105"/>
      <c r="J1479" s="105"/>
      <c r="K1479" s="106"/>
      <c r="L1479" s="106"/>
    </row>
    <row r="1480" spans="1:15" ht="21" customHeight="1">
      <c r="D1480" s="103"/>
      <c r="E1480" s="103"/>
      <c r="F1480" s="104"/>
      <c r="G1480" s="103"/>
      <c r="I1480" s="105"/>
      <c r="J1480" s="105"/>
      <c r="K1480" s="106"/>
      <c r="L1480" s="106"/>
    </row>
    <row r="1481" spans="1:15" ht="21" customHeight="1">
      <c r="D1481" s="103"/>
      <c r="E1481" s="103"/>
      <c r="F1481" s="104"/>
      <c r="G1481" s="103"/>
      <c r="I1481" s="105"/>
      <c r="J1481" s="105"/>
      <c r="K1481" s="106"/>
      <c r="L1481" s="106"/>
    </row>
    <row r="1482" spans="1:15" ht="21" customHeight="1">
      <c r="D1482" s="103"/>
      <c r="E1482" s="103"/>
      <c r="F1482" s="104"/>
      <c r="G1482" s="103"/>
      <c r="I1482" s="105"/>
      <c r="J1482" s="105"/>
      <c r="K1482" s="106"/>
      <c r="L1482" s="106"/>
    </row>
    <row r="1483" spans="1:15" ht="21" customHeight="1">
      <c r="O1483" s="204" t="s">
        <v>646</v>
      </c>
    </row>
    <row r="1487" spans="1:15" ht="21" customHeight="1">
      <c r="A1487" s="892" t="s">
        <v>430</v>
      </c>
      <c r="B1487" s="892"/>
      <c r="C1487" s="892"/>
      <c r="D1487" s="892"/>
      <c r="E1487" s="892"/>
      <c r="F1487" s="892"/>
      <c r="G1487" s="892"/>
      <c r="H1487" s="892"/>
      <c r="I1487" s="892"/>
      <c r="J1487" s="892"/>
      <c r="K1487" s="892"/>
      <c r="L1487" s="892"/>
      <c r="M1487" s="892"/>
      <c r="N1487" s="892"/>
    </row>
    <row r="1492" spans="1:15" ht="21" customHeight="1">
      <c r="A1492" s="919">
        <f>入力シート!$G$1</f>
        <v>46061</v>
      </c>
      <c r="B1492" s="920"/>
      <c r="C1492" s="920"/>
      <c r="D1492" s="915" t="s">
        <v>1656</v>
      </c>
      <c r="E1492" s="915"/>
      <c r="F1492" s="915"/>
      <c r="G1492" s="915"/>
      <c r="H1492" s="915"/>
      <c r="I1492" s="915"/>
      <c r="J1492" s="915"/>
      <c r="L1492" s="195" t="str">
        <f>開票立会人入力シート!$B$30</f>
        <v>青森県第３区</v>
      </c>
      <c r="M1492" s="195"/>
      <c r="N1492" s="195"/>
      <c r="O1492" s="203" t="s">
        <v>641</v>
      </c>
    </row>
    <row r="1493" spans="1:15" ht="9" customHeight="1">
      <c r="A1493" s="203"/>
      <c r="N1493" s="203"/>
    </row>
    <row r="1494" spans="1:15" ht="21" customHeight="1">
      <c r="A1494" s="203" t="s">
        <v>956</v>
      </c>
      <c r="H1494" s="115"/>
      <c r="J1494" s="115"/>
      <c r="K1494" s="115"/>
    </row>
    <row r="1495" spans="1:15" ht="21" customHeight="1">
      <c r="H1495" s="115"/>
      <c r="J1495" s="115"/>
    </row>
    <row r="1498" spans="1:15" ht="21" customHeight="1">
      <c r="A1498" s="960">
        <f>開票立会人入力シート!$F$43</f>
        <v>0</v>
      </c>
      <c r="B1498" s="960"/>
      <c r="C1498" s="960"/>
      <c r="D1498" s="960"/>
      <c r="E1498" s="588"/>
      <c r="F1498" s="588"/>
    </row>
    <row r="1499" spans="1:15" ht="21" customHeight="1">
      <c r="B1499" s="109"/>
      <c r="C1499" s="116"/>
      <c r="D1499" s="116"/>
    </row>
    <row r="1500" spans="1:15" ht="21" customHeight="1">
      <c r="B1500" s="109"/>
      <c r="C1500" s="116"/>
      <c r="D1500" s="116"/>
    </row>
    <row r="1501" spans="1:15" ht="21" customHeight="1">
      <c r="B1501" s="109"/>
      <c r="C1501" s="116"/>
      <c r="D1501" s="116"/>
    </row>
    <row r="1502" spans="1:15" ht="21" customHeight="1">
      <c r="B1502" s="109"/>
      <c r="C1502" s="116"/>
      <c r="D1502" s="116"/>
    </row>
    <row r="1503" spans="1:15" ht="21" customHeight="1">
      <c r="B1503" s="109"/>
      <c r="C1503" s="116"/>
      <c r="D1503" s="116"/>
      <c r="F1503" s="94" t="s">
        <v>405</v>
      </c>
      <c r="H1503" s="195">
        <f>開票立会人入力シート!K43</f>
        <v>0</v>
      </c>
    </row>
    <row r="1504" spans="1:15" ht="21" customHeight="1">
      <c r="B1504" s="109"/>
      <c r="C1504" s="116"/>
      <c r="D1504" s="116"/>
    </row>
    <row r="1505" spans="2:13" ht="21" customHeight="1">
      <c r="B1505" s="109"/>
      <c r="C1505" s="116"/>
      <c r="D1505" s="116"/>
    </row>
    <row r="1506" spans="2:13" ht="21" customHeight="1">
      <c r="B1506" s="109"/>
      <c r="C1506" s="116"/>
      <c r="D1506" s="116"/>
    </row>
    <row r="1507" spans="2:13" ht="21" customHeight="1">
      <c r="B1507" s="109"/>
      <c r="C1507" s="116"/>
      <c r="D1507" s="116"/>
    </row>
    <row r="1508" spans="2:13" ht="21" customHeight="1">
      <c r="B1508" s="109"/>
      <c r="C1508" s="116"/>
      <c r="D1508" s="116"/>
      <c r="F1508" s="94" t="s">
        <v>406</v>
      </c>
      <c r="H1508" s="783">
        <f>開票立会人入力シート!G43</f>
        <v>0</v>
      </c>
      <c r="I1508" s="783"/>
      <c r="J1508" s="783">
        <f>開票立会人入力シート!I43</f>
        <v>0</v>
      </c>
      <c r="K1508" s="783"/>
      <c r="L1508" s="105"/>
    </row>
    <row r="1509" spans="2:13" ht="21" customHeight="1">
      <c r="B1509" s="109"/>
      <c r="C1509" s="116"/>
      <c r="D1509" s="116"/>
    </row>
    <row r="1510" spans="2:13" ht="21" customHeight="1">
      <c r="B1510" s="109"/>
      <c r="C1510" s="116"/>
      <c r="D1510" s="116"/>
    </row>
    <row r="1511" spans="2:13" ht="21" customHeight="1">
      <c r="B1511" s="109"/>
      <c r="C1511" s="116"/>
      <c r="D1511" s="116"/>
    </row>
    <row r="1512" spans="2:13" ht="21" customHeight="1">
      <c r="B1512" s="207" t="s">
        <v>571</v>
      </c>
      <c r="D1512" s="112"/>
      <c r="E1512" s="195"/>
      <c r="F1512" s="195"/>
      <c r="G1512" s="203"/>
      <c r="H1512" s="195">
        <f>入力シート!C9</f>
        <v>0</v>
      </c>
      <c r="I1512" s="195"/>
      <c r="J1512" s="195"/>
      <c r="K1512" s="195"/>
      <c r="L1512" s="195"/>
    </row>
    <row r="1513" spans="2:13" ht="21" customHeight="1">
      <c r="B1513" s="203"/>
      <c r="E1513" s="203"/>
      <c r="F1513" s="203"/>
      <c r="G1513" s="203"/>
      <c r="H1513" s="203"/>
      <c r="I1513" s="203"/>
      <c r="J1513" s="203"/>
      <c r="K1513" s="203"/>
      <c r="L1513" s="203"/>
    </row>
    <row r="1514" spans="2:13" ht="21" customHeight="1">
      <c r="B1514" s="203"/>
      <c r="D1514" s="103"/>
      <c r="E1514" s="284"/>
      <c r="F1514" s="258"/>
      <c r="G1514" s="284"/>
      <c r="H1514" s="203"/>
      <c r="I1514" s="203"/>
      <c r="J1514" s="203"/>
      <c r="K1514" s="203"/>
      <c r="L1514" s="203"/>
    </row>
    <row r="1515" spans="2:13" ht="21" customHeight="1">
      <c r="B1515" s="207" t="s">
        <v>640</v>
      </c>
      <c r="D1515" s="103"/>
      <c r="E1515" s="284"/>
      <c r="F1515" s="258"/>
      <c r="G1515" s="284"/>
      <c r="H1515" s="195">
        <f>入力シート!C15</f>
        <v>0</v>
      </c>
      <c r="I1515" s="195"/>
      <c r="J1515" s="195"/>
      <c r="K1515" s="195"/>
      <c r="M1515" s="206" t="s">
        <v>387</v>
      </c>
    </row>
    <row r="1516" spans="2:13" ht="21" customHeight="1">
      <c r="D1516" s="103"/>
      <c r="E1516" s="103"/>
      <c r="F1516" s="104"/>
      <c r="G1516" s="103"/>
      <c r="I1516" s="105"/>
      <c r="J1516" s="105"/>
      <c r="K1516" s="105"/>
      <c r="L1516" s="105"/>
    </row>
    <row r="1517" spans="2:13" ht="21" customHeight="1">
      <c r="D1517" s="103"/>
      <c r="E1517" s="103"/>
      <c r="F1517" s="104"/>
      <c r="G1517" s="103"/>
      <c r="I1517" s="105"/>
      <c r="J1517" s="105"/>
      <c r="K1517" s="106"/>
      <c r="L1517" s="106"/>
    </row>
    <row r="1518" spans="2:13" ht="21" customHeight="1">
      <c r="D1518" s="103"/>
      <c r="E1518" s="103"/>
      <c r="F1518" s="104"/>
      <c r="G1518" s="103"/>
      <c r="I1518" s="105"/>
      <c r="J1518" s="105"/>
      <c r="K1518" s="106"/>
      <c r="L1518" s="106"/>
    </row>
    <row r="1519" spans="2:13" ht="21" customHeight="1">
      <c r="D1519" s="103"/>
      <c r="E1519" s="103"/>
      <c r="F1519" s="104"/>
      <c r="G1519" s="103"/>
      <c r="I1519" s="105"/>
      <c r="J1519" s="105"/>
      <c r="K1519" s="106"/>
      <c r="L1519" s="106"/>
    </row>
    <row r="1520" spans="2:13" ht="21" customHeight="1">
      <c r="D1520" s="103"/>
      <c r="E1520" s="103"/>
      <c r="F1520" s="104"/>
      <c r="G1520" s="103"/>
      <c r="I1520" s="105"/>
      <c r="J1520" s="105"/>
      <c r="K1520" s="106"/>
      <c r="L1520" s="106"/>
    </row>
  </sheetData>
  <mergeCells count="259">
    <mergeCell ref="J1356:K1356"/>
    <mergeCell ref="A1373:N1373"/>
    <mergeCell ref="A1297:N1297"/>
    <mergeCell ref="A1259:N1259"/>
    <mergeCell ref="H1280:I1280"/>
    <mergeCell ref="J1280:K1280"/>
    <mergeCell ref="H1318:I1318"/>
    <mergeCell ref="D1264:J1264"/>
    <mergeCell ref="A1302:C1302"/>
    <mergeCell ref="A1335:N1335"/>
    <mergeCell ref="A1264:C1264"/>
    <mergeCell ref="A1460:D1460"/>
    <mergeCell ref="A1498:D1498"/>
    <mergeCell ref="A1156:D1156"/>
    <mergeCell ref="A1194:D1194"/>
    <mergeCell ref="A1232:D1232"/>
    <mergeCell ref="A1270:D1270"/>
    <mergeCell ref="A1308:D1308"/>
    <mergeCell ref="A1346:D1346"/>
    <mergeCell ref="A1454:C1454"/>
    <mergeCell ref="D1454:J1454"/>
    <mergeCell ref="A1492:C1492"/>
    <mergeCell ref="D1492:J1492"/>
    <mergeCell ref="J1470:K1470"/>
    <mergeCell ref="A1487:N1487"/>
    <mergeCell ref="A1449:N1449"/>
    <mergeCell ref="A1422:D1422"/>
    <mergeCell ref="D1416:J1416"/>
    <mergeCell ref="D1302:J1302"/>
    <mergeCell ref="D1340:J1340"/>
    <mergeCell ref="J1318:K1318"/>
    <mergeCell ref="A1384:D1384"/>
    <mergeCell ref="H1394:I1394"/>
    <mergeCell ref="H1356:I1356"/>
    <mergeCell ref="J1394:K1394"/>
    <mergeCell ref="D428:J428"/>
    <mergeCell ref="A434:D434"/>
    <mergeCell ref="A504:C504"/>
    <mergeCell ref="A472:D472"/>
    <mergeCell ref="J482:K482"/>
    <mergeCell ref="A347:N347"/>
    <mergeCell ref="H482:I482"/>
    <mergeCell ref="J330:K330"/>
    <mergeCell ref="A320:D320"/>
    <mergeCell ref="H372:L372"/>
    <mergeCell ref="H368:I368"/>
    <mergeCell ref="H330:I330"/>
    <mergeCell ref="A397:D397"/>
    <mergeCell ref="A396:D396"/>
    <mergeCell ref="H334:L334"/>
    <mergeCell ref="J368:K368"/>
    <mergeCell ref="A314:C314"/>
    <mergeCell ref="D314:J314"/>
    <mergeCell ref="A130:D130"/>
    <mergeCell ref="H109:K109"/>
    <mergeCell ref="A48:C48"/>
    <mergeCell ref="D48:J48"/>
    <mergeCell ref="A86:C86"/>
    <mergeCell ref="D86:J86"/>
    <mergeCell ref="A124:C124"/>
    <mergeCell ref="D124:J124"/>
    <mergeCell ref="A168:D168"/>
    <mergeCell ref="H140:I140"/>
    <mergeCell ref="A162:C162"/>
    <mergeCell ref="D162:J162"/>
    <mergeCell ref="H261:K261"/>
    <mergeCell ref="J140:K140"/>
    <mergeCell ref="H223:K223"/>
    <mergeCell ref="H144:L144"/>
    <mergeCell ref="H182:L182"/>
    <mergeCell ref="H185:K185"/>
    <mergeCell ref="H147:K147"/>
    <mergeCell ref="H258:L258"/>
    <mergeCell ref="A157:N157"/>
    <mergeCell ref="H520:I520"/>
    <mergeCell ref="J520:K520"/>
    <mergeCell ref="J444:K444"/>
    <mergeCell ref="A461:N461"/>
    <mergeCell ref="H375:K375"/>
    <mergeCell ref="H406:I406"/>
    <mergeCell ref="A466:C466"/>
    <mergeCell ref="D466:J466"/>
    <mergeCell ref="A656:C656"/>
    <mergeCell ref="D656:J656"/>
    <mergeCell ref="A390:C390"/>
    <mergeCell ref="H444:I444"/>
    <mergeCell ref="J406:K406"/>
    <mergeCell ref="A423:N423"/>
    <mergeCell ref="D504:J504"/>
    <mergeCell ref="A499:N499"/>
    <mergeCell ref="A385:N385"/>
    <mergeCell ref="A548:D548"/>
    <mergeCell ref="A510:D510"/>
    <mergeCell ref="A575:N575"/>
    <mergeCell ref="A651:N651"/>
    <mergeCell ref="A624:D624"/>
    <mergeCell ref="A537:N537"/>
    <mergeCell ref="A428:C428"/>
    <mergeCell ref="A662:D662"/>
    <mergeCell ref="A586:D586"/>
    <mergeCell ref="J634:K634"/>
    <mergeCell ref="A542:C542"/>
    <mergeCell ref="J672:K672"/>
    <mergeCell ref="H596:I596"/>
    <mergeCell ref="A613:N613"/>
    <mergeCell ref="D542:J542"/>
    <mergeCell ref="A580:C580"/>
    <mergeCell ref="D580:J580"/>
    <mergeCell ref="J558:K558"/>
    <mergeCell ref="H558:I558"/>
    <mergeCell ref="J596:K596"/>
    <mergeCell ref="H634:I634"/>
    <mergeCell ref="A618:C618"/>
    <mergeCell ref="D618:J618"/>
    <mergeCell ref="A727:N727"/>
    <mergeCell ref="A700:D700"/>
    <mergeCell ref="A738:D738"/>
    <mergeCell ref="A689:N689"/>
    <mergeCell ref="A776:D776"/>
    <mergeCell ref="D694:J694"/>
    <mergeCell ref="A732:C732"/>
    <mergeCell ref="H672:I672"/>
    <mergeCell ref="H710:I710"/>
    <mergeCell ref="J710:K710"/>
    <mergeCell ref="D732:J732"/>
    <mergeCell ref="A770:C770"/>
    <mergeCell ref="D770:J770"/>
    <mergeCell ref="A765:N765"/>
    <mergeCell ref="H748:I748"/>
    <mergeCell ref="J748:K748"/>
    <mergeCell ref="A694:C694"/>
    <mergeCell ref="A808:C808"/>
    <mergeCell ref="A852:D852"/>
    <mergeCell ref="A846:C846"/>
    <mergeCell ref="D846:J846"/>
    <mergeCell ref="D808:J808"/>
    <mergeCell ref="A814:D814"/>
    <mergeCell ref="H824:I824"/>
    <mergeCell ref="A841:N841"/>
    <mergeCell ref="A928:D928"/>
    <mergeCell ref="A884:C884"/>
    <mergeCell ref="J824:K824"/>
    <mergeCell ref="H976:I976"/>
    <mergeCell ref="J976:K976"/>
    <mergeCell ref="A879:N879"/>
    <mergeCell ref="H900:I900"/>
    <mergeCell ref="J1090:K1090"/>
    <mergeCell ref="H938:I938"/>
    <mergeCell ref="J938:K938"/>
    <mergeCell ref="A890:D890"/>
    <mergeCell ref="H862:I862"/>
    <mergeCell ref="D922:J922"/>
    <mergeCell ref="A960:C960"/>
    <mergeCell ref="A1004:D1004"/>
    <mergeCell ref="A1042:D1042"/>
    <mergeCell ref="A1036:C1036"/>
    <mergeCell ref="A993:N993"/>
    <mergeCell ref="D884:J884"/>
    <mergeCell ref="D1150:J1150"/>
    <mergeCell ref="A1074:C1074"/>
    <mergeCell ref="D1074:J1074"/>
    <mergeCell ref="J1052:K1052"/>
    <mergeCell ref="J1014:K1014"/>
    <mergeCell ref="H1052:I1052"/>
    <mergeCell ref="H1090:I1090"/>
    <mergeCell ref="A1107:N1107"/>
    <mergeCell ref="A1080:D1080"/>
    <mergeCell ref="H1014:I1014"/>
    <mergeCell ref="H1508:I1508"/>
    <mergeCell ref="J1508:K1508"/>
    <mergeCell ref="H1432:I1432"/>
    <mergeCell ref="J1432:K1432"/>
    <mergeCell ref="H1470:I1470"/>
    <mergeCell ref="J862:K862"/>
    <mergeCell ref="A955:N955"/>
    <mergeCell ref="J900:K900"/>
    <mergeCell ref="H1128:I1128"/>
    <mergeCell ref="A922:C922"/>
    <mergeCell ref="D960:J960"/>
    <mergeCell ref="A1031:N1031"/>
    <mergeCell ref="A1183:N1183"/>
    <mergeCell ref="A998:C998"/>
    <mergeCell ref="D998:J998"/>
    <mergeCell ref="A1411:N1411"/>
    <mergeCell ref="J1242:K1242"/>
    <mergeCell ref="H1204:I1204"/>
    <mergeCell ref="A1145:N1145"/>
    <mergeCell ref="A1221:N1221"/>
    <mergeCell ref="A1188:C1188"/>
    <mergeCell ref="A1112:C1112"/>
    <mergeCell ref="A1416:C1416"/>
    <mergeCell ref="A966:D966"/>
    <mergeCell ref="H220:L220"/>
    <mergeCell ref="J178:K178"/>
    <mergeCell ref="A244:D244"/>
    <mergeCell ref="A195:N195"/>
    <mergeCell ref="H178:I178"/>
    <mergeCell ref="J216:K216"/>
    <mergeCell ref="H254:I254"/>
    <mergeCell ref="A206:D206"/>
    <mergeCell ref="A309:N309"/>
    <mergeCell ref="A271:N271"/>
    <mergeCell ref="A233:N233"/>
    <mergeCell ref="A200:C200"/>
    <mergeCell ref="D200:J200"/>
    <mergeCell ref="A238:C238"/>
    <mergeCell ref="D238:J238"/>
    <mergeCell ref="A276:C276"/>
    <mergeCell ref="J254:K254"/>
    <mergeCell ref="H216:I216"/>
    <mergeCell ref="J292:K292"/>
    <mergeCell ref="H296:L296"/>
    <mergeCell ref="H299:K299"/>
    <mergeCell ref="A282:D282"/>
    <mergeCell ref="D390:J390"/>
    <mergeCell ref="A1378:C1378"/>
    <mergeCell ref="D1378:J1378"/>
    <mergeCell ref="A1340:C1340"/>
    <mergeCell ref="D1036:J1036"/>
    <mergeCell ref="A917:N917"/>
    <mergeCell ref="A1069:N1069"/>
    <mergeCell ref="J1128:K1128"/>
    <mergeCell ref="A1226:C1226"/>
    <mergeCell ref="D1226:J1226"/>
    <mergeCell ref="D1188:J1188"/>
    <mergeCell ref="J1204:K1204"/>
    <mergeCell ref="A1118:D1118"/>
    <mergeCell ref="H1242:I1242"/>
    <mergeCell ref="A803:N803"/>
    <mergeCell ref="H786:I786"/>
    <mergeCell ref="J786:K786"/>
    <mergeCell ref="H1166:I1166"/>
    <mergeCell ref="J1166:K1166"/>
    <mergeCell ref="D1112:J1112"/>
    <mergeCell ref="A1150:C1150"/>
    <mergeCell ref="A358:D358"/>
    <mergeCell ref="A5:N5"/>
    <mergeCell ref="A119:N119"/>
    <mergeCell ref="A81:N81"/>
    <mergeCell ref="H26:I26"/>
    <mergeCell ref="J26:K26"/>
    <mergeCell ref="J102:K102"/>
    <mergeCell ref="J64:K64"/>
    <mergeCell ref="A43:N43"/>
    <mergeCell ref="H71:K71"/>
    <mergeCell ref="H68:L68"/>
    <mergeCell ref="H102:I102"/>
    <mergeCell ref="H106:L106"/>
    <mergeCell ref="H64:I64"/>
    <mergeCell ref="D10:J10"/>
    <mergeCell ref="A10:C10"/>
    <mergeCell ref="A16:D16"/>
    <mergeCell ref="A54:D54"/>
    <mergeCell ref="A92:D92"/>
    <mergeCell ref="A352:C352"/>
    <mergeCell ref="D352:J352"/>
    <mergeCell ref="H292:I292"/>
    <mergeCell ref="H337:K337"/>
    <mergeCell ref="D276:J276"/>
  </mergeCells>
  <phoneticPr fontId="3"/>
  <pageMargins left="0.98425196850393704" right="0.59055118110236227" top="0.98425196850393704" bottom="0.98425196850393704" header="0.51181102362204722" footer="0.51181102362204722"/>
  <pageSetup paperSize="9" scale="95" orientation="portrait" horizontalDpi="200" verticalDpi="200" r:id="rId1"/>
  <headerFooter alignWithMargins="0"/>
  <rowBreaks count="38" manualBreakCount="38">
    <brk id="38" max="16383" man="1"/>
    <brk id="76" max="16383" man="1"/>
    <brk id="114" max="16383" man="1"/>
    <brk id="152" max="16383" man="1"/>
    <brk id="190" max="16383" man="1"/>
    <brk id="228" max="16383" man="1"/>
    <brk id="266" max="16383" man="1"/>
    <brk id="304" max="16383" man="1"/>
    <brk id="342" max="16383" man="1"/>
    <brk id="380" max="16383" man="1"/>
    <brk id="418" max="16383" man="1"/>
    <brk id="456" max="16383" man="1"/>
    <brk id="494" max="16383" man="1"/>
    <brk id="532" max="16383" man="1"/>
    <brk id="570" max="16383" man="1"/>
    <brk id="608" max="16383" man="1"/>
    <brk id="646" max="16383" man="1"/>
    <brk id="684" max="16383" man="1"/>
    <brk id="722" max="16383" man="1"/>
    <brk id="760" max="16383" man="1"/>
    <brk id="798" max="16383" man="1"/>
    <brk id="836" max="16383" man="1"/>
    <brk id="874" max="16383" man="1"/>
    <brk id="950" max="16383" man="1"/>
    <brk id="988" max="16383" man="1"/>
    <brk id="1026" max="16383" man="1"/>
    <brk id="1064" max="16383" man="1"/>
    <brk id="1102" max="16383" man="1"/>
    <brk id="1140" max="16383" man="1"/>
    <brk id="1178" max="16383" man="1"/>
    <brk id="1216" max="16383" man="1"/>
    <brk id="1254" max="16383" man="1"/>
    <brk id="1292" max="16383" man="1"/>
    <brk id="1330" max="16383" man="1"/>
    <brk id="1368" max="16383" man="1"/>
    <brk id="1406" max="16383" man="1"/>
    <brk id="1444" max="16383" man="1"/>
    <brk id="148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83"/>
  <sheetViews>
    <sheetView showZeros="0" view="pageBreakPreview" zoomScaleNormal="100" zoomScaleSheetLayoutView="100" workbookViewId="0"/>
  </sheetViews>
  <sheetFormatPr defaultColWidth="5.90625" defaultRowHeight="14"/>
  <cols>
    <col min="1" max="13" width="5.90625" style="94" customWidth="1"/>
    <col min="14" max="14" width="6.7265625" style="94" customWidth="1"/>
    <col min="15" max="16384" width="5.90625" style="94"/>
  </cols>
  <sheetData>
    <row r="1" spans="1:14">
      <c r="N1" s="204" t="s">
        <v>156</v>
      </c>
    </row>
    <row r="5" spans="1:14" ht="28">
      <c r="A5" s="955" t="s">
        <v>445</v>
      </c>
      <c r="B5" s="955"/>
      <c r="C5" s="955"/>
      <c r="D5" s="955"/>
      <c r="E5" s="955"/>
      <c r="F5" s="955"/>
      <c r="G5" s="955"/>
      <c r="H5" s="955"/>
      <c r="I5" s="955"/>
      <c r="J5" s="955"/>
      <c r="K5" s="955"/>
      <c r="L5" s="955"/>
      <c r="M5" s="955"/>
      <c r="N5" s="955"/>
    </row>
    <row r="6" spans="1:14" ht="14.25" customHeight="1">
      <c r="A6" s="214"/>
      <c r="B6" s="214"/>
      <c r="C6" s="214"/>
      <c r="D6" s="900" t="s">
        <v>678</v>
      </c>
      <c r="E6" s="900"/>
      <c r="F6" s="900"/>
      <c r="G6" s="900"/>
      <c r="H6" s="900"/>
      <c r="I6" s="900"/>
      <c r="J6" s="900"/>
      <c r="K6" s="900"/>
      <c r="L6" s="214"/>
      <c r="M6" s="214"/>
      <c r="N6" s="214"/>
    </row>
    <row r="8" spans="1:14">
      <c r="K8" s="984">
        <f>入力シート!C4</f>
        <v>46049</v>
      </c>
      <c r="L8" s="984"/>
      <c r="M8" s="984"/>
      <c r="N8" s="984"/>
    </row>
    <row r="10" spans="1:14">
      <c r="A10" s="963">
        <f>入力シート!C57</f>
        <v>0</v>
      </c>
      <c r="B10" s="963"/>
      <c r="C10" s="94" t="s">
        <v>447</v>
      </c>
    </row>
    <row r="14" spans="1:14" ht="19">
      <c r="E14" s="204" t="s">
        <v>647</v>
      </c>
      <c r="G14" s="112">
        <f>入力シート!C20</f>
        <v>0</v>
      </c>
      <c r="H14" s="112"/>
      <c r="I14" s="112">
        <f>入力シート!C22</f>
        <v>0</v>
      </c>
      <c r="J14" s="112"/>
    </row>
    <row r="15" spans="1:14" ht="14.25" customHeight="1"/>
    <row r="16" spans="1:14" ht="14.25" customHeight="1"/>
    <row r="17" spans="1:14" ht="14.25" customHeight="1">
      <c r="E17" s="204" t="s">
        <v>648</v>
      </c>
      <c r="G17" s="195">
        <f>入力シート!C34</f>
        <v>0</v>
      </c>
    </row>
    <row r="18" spans="1:14" ht="14.25" customHeight="1"/>
    <row r="19" spans="1:14" ht="14.25" customHeight="1"/>
    <row r="20" spans="1:14" ht="14.25" customHeight="1">
      <c r="E20" s="204" t="s">
        <v>649</v>
      </c>
      <c r="G20" s="111">
        <f>入力シート!C38</f>
        <v>0</v>
      </c>
    </row>
    <row r="25" spans="1:14">
      <c r="A25" s="94" t="s">
        <v>450</v>
      </c>
    </row>
    <row r="27" spans="1:14">
      <c r="H27" s="111"/>
    </row>
    <row r="28" spans="1:14">
      <c r="A28" s="888" t="s">
        <v>451</v>
      </c>
      <c r="B28" s="888"/>
      <c r="C28" s="888"/>
      <c r="D28" s="888"/>
      <c r="E28" s="888"/>
      <c r="F28" s="888"/>
      <c r="G28" s="888"/>
      <c r="H28" s="888"/>
      <c r="I28" s="888"/>
      <c r="J28" s="888"/>
      <c r="K28" s="888"/>
      <c r="L28" s="888"/>
      <c r="M28" s="888"/>
      <c r="N28" s="888"/>
    </row>
    <row r="29" spans="1:14" ht="14.25" customHeight="1"/>
    <row r="31" spans="1:14" ht="36" customHeight="1">
      <c r="A31" s="975" t="s">
        <v>452</v>
      </c>
      <c r="B31" s="976"/>
      <c r="C31" s="976"/>
      <c r="D31" s="977"/>
      <c r="E31" s="966">
        <f>入力シート!C59</f>
        <v>0</v>
      </c>
      <c r="F31" s="967"/>
      <c r="G31" s="967"/>
      <c r="H31" s="967"/>
      <c r="I31" s="967"/>
      <c r="J31" s="967"/>
      <c r="K31" s="967"/>
      <c r="L31" s="967"/>
      <c r="M31" s="967"/>
      <c r="N31" s="968"/>
    </row>
    <row r="32" spans="1:14" ht="36" customHeight="1">
      <c r="A32" s="972" t="s">
        <v>453</v>
      </c>
      <c r="B32" s="973"/>
      <c r="C32" s="973"/>
      <c r="D32" s="974"/>
      <c r="E32" s="978">
        <f>入力シート!C60</f>
        <v>0</v>
      </c>
      <c r="F32" s="979"/>
      <c r="G32" s="979"/>
      <c r="H32" s="979"/>
      <c r="I32" s="121" t="s">
        <v>456</v>
      </c>
      <c r="J32" s="979">
        <f>入力シート!C61</f>
        <v>0</v>
      </c>
      <c r="K32" s="979"/>
      <c r="L32" s="979"/>
      <c r="M32" s="979"/>
      <c r="N32" s="980"/>
    </row>
    <row r="33" spans="1:14" ht="36" customHeight="1">
      <c r="A33" s="981" t="s">
        <v>454</v>
      </c>
      <c r="B33" s="982"/>
      <c r="C33" s="982"/>
      <c r="D33" s="983"/>
      <c r="E33" s="969">
        <f>入力シート!C58</f>
        <v>0</v>
      </c>
      <c r="F33" s="970"/>
      <c r="G33" s="970"/>
      <c r="H33" s="970"/>
      <c r="I33" s="970"/>
      <c r="J33" s="970"/>
      <c r="K33" s="970"/>
      <c r="L33" s="970"/>
      <c r="M33" s="970"/>
      <c r="N33" s="971"/>
    </row>
    <row r="34" spans="1:14" ht="36" customHeight="1">
      <c r="A34" s="981" t="s">
        <v>455</v>
      </c>
      <c r="B34" s="982"/>
      <c r="C34" s="982"/>
      <c r="D34" s="983"/>
      <c r="E34" s="985">
        <f>入力シート!C20</f>
        <v>0</v>
      </c>
      <c r="F34" s="986"/>
      <c r="G34" s="986"/>
      <c r="H34" s="986">
        <f>入力シート!C22</f>
        <v>0</v>
      </c>
      <c r="I34" s="986"/>
      <c r="J34" s="986"/>
      <c r="K34" s="122"/>
      <c r="L34" s="122"/>
      <c r="M34" s="122"/>
      <c r="N34" s="123"/>
    </row>
    <row r="36" spans="1:14">
      <c r="B36" s="120"/>
      <c r="C36" s="124"/>
      <c r="D36" s="124"/>
    </row>
    <row r="37" spans="1:14">
      <c r="A37" s="272" t="s">
        <v>1489</v>
      </c>
      <c r="B37" s="124"/>
      <c r="C37" s="124"/>
      <c r="D37" s="124"/>
      <c r="E37" s="124"/>
      <c r="F37" s="124"/>
      <c r="G37" s="124"/>
      <c r="H37" s="124"/>
      <c r="I37" s="124"/>
      <c r="J37" s="124"/>
      <c r="K37" s="124"/>
      <c r="L37" s="124"/>
      <c r="M37" s="124"/>
      <c r="N37" s="124"/>
    </row>
    <row r="38" spans="1:14">
      <c r="A38" s="272" t="s">
        <v>1490</v>
      </c>
      <c r="B38" s="124"/>
      <c r="C38" s="124"/>
      <c r="D38" s="124"/>
      <c r="E38" s="124"/>
      <c r="F38" s="124"/>
      <c r="G38" s="124"/>
      <c r="H38" s="124"/>
      <c r="I38" s="124"/>
      <c r="J38" s="124"/>
      <c r="K38" s="124"/>
      <c r="L38" s="124"/>
      <c r="M38" s="124"/>
      <c r="N38" s="124"/>
    </row>
    <row r="39" spans="1:14">
      <c r="A39" s="272" t="s">
        <v>1491</v>
      </c>
      <c r="B39" s="124"/>
      <c r="C39" s="124"/>
      <c r="D39" s="124"/>
      <c r="E39" s="124"/>
      <c r="F39" s="124"/>
      <c r="G39" s="124"/>
      <c r="H39" s="124"/>
      <c r="I39" s="124"/>
      <c r="J39" s="124"/>
      <c r="K39" s="124"/>
      <c r="L39" s="124"/>
      <c r="M39" s="124"/>
      <c r="N39" s="124"/>
    </row>
    <row r="40" spans="1:14">
      <c r="A40" s="272" t="s">
        <v>1492</v>
      </c>
      <c r="B40" s="124"/>
      <c r="C40" s="124"/>
      <c r="D40" s="124"/>
      <c r="E40" s="124"/>
      <c r="F40" s="124"/>
      <c r="G40" s="124"/>
      <c r="H40" s="124"/>
      <c r="I40" s="124"/>
      <c r="J40" s="124"/>
      <c r="K40" s="124"/>
      <c r="L40" s="124"/>
      <c r="M40" s="124"/>
      <c r="N40" s="124"/>
    </row>
    <row r="41" spans="1:14">
      <c r="B41" s="109"/>
      <c r="C41" s="116"/>
      <c r="D41" s="116"/>
    </row>
    <row r="42" spans="1:14">
      <c r="N42" s="204" t="s">
        <v>156</v>
      </c>
    </row>
    <row r="46" spans="1:14" ht="28">
      <c r="A46" s="955" t="s">
        <v>445</v>
      </c>
      <c r="B46" s="955"/>
      <c r="C46" s="955"/>
      <c r="D46" s="955"/>
      <c r="E46" s="955"/>
      <c r="F46" s="955"/>
      <c r="G46" s="955"/>
      <c r="H46" s="955"/>
      <c r="I46" s="955"/>
      <c r="J46" s="955"/>
      <c r="K46" s="955"/>
      <c r="L46" s="955"/>
      <c r="M46" s="955"/>
      <c r="N46" s="955"/>
    </row>
    <row r="47" spans="1:14">
      <c r="A47" s="214"/>
      <c r="B47" s="214"/>
      <c r="C47" s="214"/>
      <c r="D47" s="900" t="s">
        <v>679</v>
      </c>
      <c r="E47" s="900"/>
      <c r="F47" s="900"/>
      <c r="G47" s="900"/>
      <c r="H47" s="900"/>
      <c r="I47" s="900"/>
      <c r="J47" s="900"/>
      <c r="K47" s="900"/>
      <c r="L47" s="214"/>
      <c r="M47" s="214"/>
      <c r="N47" s="214"/>
    </row>
    <row r="49" spans="1:14">
      <c r="K49" s="984">
        <f>入力シート!C4</f>
        <v>46049</v>
      </c>
      <c r="L49" s="984"/>
      <c r="M49" s="984"/>
      <c r="N49" s="984"/>
    </row>
    <row r="51" spans="1:14">
      <c r="A51" s="963" t="s">
        <v>457</v>
      </c>
      <c r="B51" s="963"/>
      <c r="C51" s="94" t="s">
        <v>447</v>
      </c>
    </row>
    <row r="55" spans="1:14" ht="19">
      <c r="E55" s="204" t="s">
        <v>647</v>
      </c>
      <c r="G55" s="112">
        <f>入力シート!C20</f>
        <v>0</v>
      </c>
      <c r="H55" s="112"/>
      <c r="I55" s="112">
        <f>入力シート!C22</f>
        <v>0</v>
      </c>
      <c r="J55" s="112"/>
    </row>
    <row r="58" spans="1:14">
      <c r="E58" s="204" t="s">
        <v>648</v>
      </c>
      <c r="G58" s="195">
        <f>入力シート!C34</f>
        <v>0</v>
      </c>
    </row>
    <row r="61" spans="1:14">
      <c r="E61" s="204" t="s">
        <v>649</v>
      </c>
      <c r="G61" s="111">
        <f>入力シート!C38</f>
        <v>0</v>
      </c>
    </row>
    <row r="66" spans="1:14">
      <c r="A66" s="94" t="s">
        <v>450</v>
      </c>
    </row>
    <row r="68" spans="1:14">
      <c r="H68" s="111"/>
    </row>
    <row r="69" spans="1:14">
      <c r="A69" s="888" t="s">
        <v>451</v>
      </c>
      <c r="B69" s="888"/>
      <c r="C69" s="888"/>
      <c r="D69" s="888"/>
      <c r="E69" s="888"/>
      <c r="F69" s="888"/>
      <c r="G69" s="888"/>
      <c r="H69" s="888"/>
      <c r="I69" s="888"/>
      <c r="J69" s="888"/>
      <c r="K69" s="888"/>
      <c r="L69" s="888"/>
      <c r="M69" s="888"/>
      <c r="N69" s="888"/>
    </row>
    <row r="72" spans="1:14" ht="36" customHeight="1">
      <c r="A72" s="975" t="s">
        <v>452</v>
      </c>
      <c r="B72" s="976"/>
      <c r="C72" s="976"/>
      <c r="D72" s="977"/>
      <c r="E72" s="966">
        <f>入力シート!C59</f>
        <v>0</v>
      </c>
      <c r="F72" s="967"/>
      <c r="G72" s="967"/>
      <c r="H72" s="967"/>
      <c r="I72" s="967"/>
      <c r="J72" s="967"/>
      <c r="K72" s="967"/>
      <c r="L72" s="967"/>
      <c r="M72" s="967"/>
      <c r="N72" s="968"/>
    </row>
    <row r="73" spans="1:14" ht="36" customHeight="1">
      <c r="A73" s="972" t="s">
        <v>453</v>
      </c>
      <c r="B73" s="973"/>
      <c r="C73" s="973"/>
      <c r="D73" s="974"/>
      <c r="E73" s="987">
        <f>入力シート!C60</f>
        <v>0</v>
      </c>
      <c r="F73" s="988"/>
      <c r="G73" s="988"/>
      <c r="H73" s="988"/>
      <c r="I73" s="121" t="s">
        <v>456</v>
      </c>
      <c r="J73" s="979">
        <f>入力シート!C61</f>
        <v>0</v>
      </c>
      <c r="K73" s="979"/>
      <c r="L73" s="979"/>
      <c r="M73" s="979"/>
      <c r="N73" s="980"/>
    </row>
    <row r="74" spans="1:14" ht="36" customHeight="1">
      <c r="A74" s="981" t="s">
        <v>454</v>
      </c>
      <c r="B74" s="982"/>
      <c r="C74" s="982"/>
      <c r="D74" s="983"/>
      <c r="E74" s="969">
        <f>入力シート!C58</f>
        <v>0</v>
      </c>
      <c r="F74" s="970"/>
      <c r="G74" s="970"/>
      <c r="H74" s="970"/>
      <c r="I74" s="970"/>
      <c r="J74" s="970"/>
      <c r="K74" s="970"/>
      <c r="L74" s="970"/>
      <c r="M74" s="970"/>
      <c r="N74" s="971"/>
    </row>
    <row r="75" spans="1:14" ht="36" customHeight="1">
      <c r="A75" s="981" t="s">
        <v>455</v>
      </c>
      <c r="B75" s="982"/>
      <c r="C75" s="982"/>
      <c r="D75" s="983"/>
      <c r="E75" s="985">
        <f>入力シート!C20</f>
        <v>0</v>
      </c>
      <c r="F75" s="986"/>
      <c r="G75" s="986"/>
      <c r="H75" s="986">
        <f>入力シート!C22</f>
        <v>0</v>
      </c>
      <c r="I75" s="986"/>
      <c r="J75" s="986"/>
      <c r="K75" s="122"/>
      <c r="L75" s="122"/>
      <c r="M75" s="122"/>
      <c r="N75" s="123"/>
    </row>
    <row r="77" spans="1:14">
      <c r="B77" s="120"/>
      <c r="C77" s="124"/>
      <c r="D77" s="124"/>
    </row>
    <row r="78" spans="1:14">
      <c r="A78" s="272" t="s">
        <v>1489</v>
      </c>
      <c r="B78" s="124"/>
      <c r="C78" s="124"/>
      <c r="D78" s="124"/>
      <c r="E78" s="124"/>
      <c r="F78" s="124"/>
      <c r="G78" s="124"/>
      <c r="H78" s="124"/>
      <c r="I78" s="124"/>
      <c r="J78" s="124"/>
      <c r="K78" s="124"/>
      <c r="L78" s="124"/>
      <c r="M78" s="124"/>
      <c r="N78" s="124"/>
    </row>
    <row r="79" spans="1:14">
      <c r="A79" s="272" t="s">
        <v>1490</v>
      </c>
      <c r="B79" s="124"/>
      <c r="C79" s="124"/>
      <c r="D79" s="124"/>
      <c r="E79" s="124"/>
      <c r="F79" s="124"/>
      <c r="G79" s="124"/>
      <c r="H79" s="124"/>
      <c r="I79" s="124"/>
      <c r="J79" s="124"/>
      <c r="K79" s="124"/>
      <c r="L79" s="124"/>
      <c r="M79" s="124"/>
      <c r="N79" s="124"/>
    </row>
    <row r="80" spans="1:14">
      <c r="A80" s="272" t="s">
        <v>1491</v>
      </c>
      <c r="B80" s="124"/>
      <c r="C80" s="124"/>
      <c r="D80" s="124"/>
      <c r="E80" s="124"/>
      <c r="F80" s="124"/>
      <c r="G80" s="124"/>
      <c r="H80" s="124"/>
      <c r="I80" s="124"/>
      <c r="J80" s="124"/>
      <c r="K80" s="124"/>
      <c r="L80" s="124"/>
      <c r="M80" s="124"/>
      <c r="N80" s="124"/>
    </row>
    <row r="81" spans="1:14">
      <c r="A81" s="272" t="s">
        <v>1492</v>
      </c>
      <c r="B81" s="124"/>
      <c r="C81" s="124"/>
      <c r="D81" s="124"/>
      <c r="E81" s="124"/>
      <c r="F81" s="124"/>
      <c r="G81" s="124"/>
      <c r="H81" s="124"/>
      <c r="I81" s="124"/>
      <c r="J81" s="124"/>
      <c r="K81" s="124"/>
      <c r="L81" s="124"/>
      <c r="M81" s="124"/>
      <c r="N81" s="124"/>
    </row>
    <row r="82" spans="1:14">
      <c r="B82" s="109"/>
      <c r="C82" s="116"/>
      <c r="D82" s="116"/>
    </row>
    <row r="83" spans="1:14">
      <c r="B83" s="109"/>
      <c r="C83" s="116"/>
      <c r="D83" s="116"/>
      <c r="G83" s="111"/>
    </row>
  </sheetData>
  <mergeCells count="30">
    <mergeCell ref="E74:N74"/>
    <mergeCell ref="A75:D75"/>
    <mergeCell ref="E75:G75"/>
    <mergeCell ref="H75:J75"/>
    <mergeCell ref="K49:N49"/>
    <mergeCell ref="A51:B51"/>
    <mergeCell ref="A69:N69"/>
    <mergeCell ref="E72:N72"/>
    <mergeCell ref="E73:H73"/>
    <mergeCell ref="J73:N73"/>
    <mergeCell ref="A74:D74"/>
    <mergeCell ref="A72:D72"/>
    <mergeCell ref="A73:D73"/>
    <mergeCell ref="A5:N5"/>
    <mergeCell ref="A10:B10"/>
    <mergeCell ref="A28:N28"/>
    <mergeCell ref="A33:D33"/>
    <mergeCell ref="A34:D34"/>
    <mergeCell ref="K8:N8"/>
    <mergeCell ref="E34:G34"/>
    <mergeCell ref="H34:J34"/>
    <mergeCell ref="D6:K6"/>
    <mergeCell ref="D47:K47"/>
    <mergeCell ref="E31:N31"/>
    <mergeCell ref="E33:N33"/>
    <mergeCell ref="A32:D32"/>
    <mergeCell ref="A31:D31"/>
    <mergeCell ref="E32:H32"/>
    <mergeCell ref="J32:N32"/>
    <mergeCell ref="A46:N46"/>
  </mergeCells>
  <phoneticPr fontId="3"/>
  <pageMargins left="0.78700000000000003" right="0.78700000000000003" top="0.98399999999999999" bottom="0.98399999999999999" header="0.51200000000000001" footer="0.51200000000000001"/>
  <pageSetup paperSize="9" orientation="portrait" horizontalDpi="200" verticalDpi="200" r:id="rId1"/>
  <headerFooter alignWithMargins="0"/>
  <rowBreaks count="1" manualBreakCount="1">
    <brk id="41"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20"/>
  <sheetViews>
    <sheetView view="pageBreakPreview" topLeftCell="E1" zoomScale="115" zoomScaleNormal="50" zoomScaleSheetLayoutView="115" workbookViewId="0">
      <selection activeCell="J13" sqref="J13"/>
    </sheetView>
  </sheetViews>
  <sheetFormatPr defaultColWidth="9" defaultRowHeight="21" customHeight="1"/>
  <cols>
    <col min="1" max="1" width="66" style="4" customWidth="1"/>
    <col min="2" max="2" width="24.36328125" style="4" bestFit="1" customWidth="1"/>
    <col min="3" max="3" width="38.7265625" style="4" bestFit="1" customWidth="1"/>
    <col min="4" max="4" width="47.26953125" style="4" customWidth="1"/>
    <col min="5" max="5" width="24.453125" style="4" bestFit="1" customWidth="1"/>
    <col min="6" max="6" width="10.453125" style="4" bestFit="1" customWidth="1"/>
    <col min="7" max="7" width="36.08984375" style="4" bestFit="1" customWidth="1"/>
    <col min="8" max="8" width="22.26953125" style="4" customWidth="1"/>
    <col min="9" max="9" width="15" style="4" bestFit="1" customWidth="1"/>
    <col min="10" max="10" width="26.7265625" style="4" bestFit="1" customWidth="1"/>
    <col min="11" max="11" width="22.90625" style="4" customWidth="1"/>
    <col min="12" max="16384" width="9" style="4"/>
  </cols>
  <sheetData>
    <row r="1" spans="1:11" ht="21" customHeight="1">
      <c r="A1" s="39" t="s">
        <v>813</v>
      </c>
      <c r="B1" s="40"/>
      <c r="C1" s="742" t="s">
        <v>1737</v>
      </c>
      <c r="D1" s="743"/>
      <c r="E1" s="744"/>
      <c r="F1" s="598" t="s">
        <v>1654</v>
      </c>
      <c r="G1" s="599">
        <v>46061</v>
      </c>
      <c r="H1" s="198" t="s">
        <v>1744</v>
      </c>
      <c r="I1" t="s">
        <v>1667</v>
      </c>
    </row>
    <row r="2" spans="1:11" ht="21" customHeight="1">
      <c r="A2" s="36" t="s">
        <v>923</v>
      </c>
      <c r="B2" s="38"/>
      <c r="C2" s="323" t="s">
        <v>1765</v>
      </c>
      <c r="D2" s="117" t="s">
        <v>929</v>
      </c>
      <c r="E2" s="342" t="str">
        <f>VLOOKUP(C2,$G$3:$H$5,2,0)</f>
        <v>鶴岡　真治</v>
      </c>
      <c r="G2" s="597" t="s">
        <v>179</v>
      </c>
      <c r="H2" s="324" t="s">
        <v>363</v>
      </c>
      <c r="J2" s="324" t="s">
        <v>179</v>
      </c>
      <c r="K2" s="198" t="s">
        <v>979</v>
      </c>
    </row>
    <row r="3" spans="1:11" ht="21" customHeight="1">
      <c r="A3" s="31"/>
      <c r="B3" s="32"/>
      <c r="C3" s="34"/>
      <c r="D3" s="118" t="s">
        <v>983</v>
      </c>
      <c r="E3" s="325" t="str">
        <f>VLOOKUP(C2,$J$3:$K$5,2,0)</f>
        <v>青森県第一区</v>
      </c>
      <c r="G3" s="324" t="s">
        <v>564</v>
      </c>
      <c r="H3" s="324" t="s">
        <v>1738</v>
      </c>
      <c r="J3" s="324" t="s">
        <v>564</v>
      </c>
      <c r="K3" s="198" t="s">
        <v>980</v>
      </c>
    </row>
    <row r="4" spans="1:11" ht="21" customHeight="1">
      <c r="A4" s="31" t="s">
        <v>567</v>
      </c>
      <c r="B4" s="32"/>
      <c r="C4" s="53">
        <v>46049</v>
      </c>
      <c r="D4" s="119" t="s">
        <v>932</v>
      </c>
      <c r="E4" s="329">
        <f>VLOOKUP(C2,$I$10:$J$12,2,0)</f>
        <v>384</v>
      </c>
      <c r="G4" s="324" t="s">
        <v>565</v>
      </c>
      <c r="H4" s="324" t="s">
        <v>1739</v>
      </c>
      <c r="I4" s="568"/>
      <c r="J4" s="324" t="s">
        <v>565</v>
      </c>
      <c r="K4" s="198" t="s">
        <v>981</v>
      </c>
    </row>
    <row r="5" spans="1:11" ht="21" customHeight="1">
      <c r="A5" s="29" t="s">
        <v>376</v>
      </c>
      <c r="B5" s="30" t="s">
        <v>216</v>
      </c>
      <c r="C5" s="54" t="s">
        <v>1652</v>
      </c>
      <c r="D5" s="117" t="s">
        <v>933</v>
      </c>
      <c r="E5" s="329">
        <f>VLOOKUP(C2,$G$10:$H$12,2,0)</f>
        <v>1687</v>
      </c>
      <c r="F5" s="5"/>
      <c r="G5" s="324" t="s">
        <v>566</v>
      </c>
      <c r="H5" s="324" t="s">
        <v>1740</v>
      </c>
      <c r="J5" s="324" t="s">
        <v>566</v>
      </c>
      <c r="K5" s="198" t="s">
        <v>982</v>
      </c>
    </row>
    <row r="6" spans="1:11" ht="21" customHeight="1">
      <c r="A6" s="36"/>
      <c r="B6" s="38" t="s">
        <v>217</v>
      </c>
      <c r="C6" s="55">
        <v>8</v>
      </c>
      <c r="E6" s="37"/>
      <c r="F6" s="5"/>
      <c r="G6" s="343"/>
      <c r="H6" s="343"/>
      <c r="J6" s="343"/>
      <c r="K6" s="33"/>
    </row>
    <row r="7" spans="1:11" ht="21" customHeight="1">
      <c r="A7" s="36"/>
      <c r="B7" s="38" t="s">
        <v>218</v>
      </c>
      <c r="C7" s="55">
        <v>2</v>
      </c>
      <c r="E7" s="37"/>
      <c r="F7" s="5"/>
      <c r="G7" s="242"/>
      <c r="H7" s="242"/>
    </row>
    <row r="8" spans="1:11" ht="21" customHeight="1">
      <c r="A8" s="31"/>
      <c r="B8" s="32" t="s">
        <v>219</v>
      </c>
      <c r="C8" s="56">
        <v>8</v>
      </c>
      <c r="D8" s="118" t="s">
        <v>186</v>
      </c>
      <c r="E8" s="79" t="str">
        <f>TEXT(C5&amp;C6&amp;"/"&amp;C7&amp;"/"&amp;C8,"YYYY/M/D")</f>
        <v>2026/2/8</v>
      </c>
      <c r="F8" s="5"/>
    </row>
    <row r="9" spans="1:11" ht="21" customHeight="1">
      <c r="A9" s="36" t="s">
        <v>924</v>
      </c>
      <c r="B9" s="38"/>
      <c r="C9" s="321"/>
      <c r="D9" s="117"/>
      <c r="E9" s="38"/>
      <c r="F9" s="5"/>
      <c r="G9" s="324" t="s">
        <v>179</v>
      </c>
      <c r="H9" s="326" t="s">
        <v>930</v>
      </c>
      <c r="I9" s="324" t="s">
        <v>179</v>
      </c>
      <c r="J9" s="198" t="s">
        <v>931</v>
      </c>
    </row>
    <row r="10" spans="1:11" ht="21" customHeight="1">
      <c r="A10" s="36" t="s">
        <v>925</v>
      </c>
      <c r="B10" s="38"/>
      <c r="C10" s="321"/>
      <c r="D10" s="117"/>
      <c r="E10" s="38"/>
      <c r="F10" s="5"/>
      <c r="G10" s="324" t="s">
        <v>564</v>
      </c>
      <c r="H10" s="327">
        <v>1687</v>
      </c>
      <c r="I10" s="324" t="s">
        <v>564</v>
      </c>
      <c r="J10" s="328">
        <f>ROUNDUP((316250+293440+30.73*(H10-500))/H10,0)</f>
        <v>384</v>
      </c>
    </row>
    <row r="11" spans="1:11" ht="21" customHeight="1">
      <c r="A11" s="36" t="s">
        <v>926</v>
      </c>
      <c r="B11" s="38"/>
      <c r="C11" s="322"/>
      <c r="D11" s="117"/>
      <c r="E11" s="38"/>
      <c r="F11" s="5"/>
      <c r="G11" s="324" t="s">
        <v>565</v>
      </c>
      <c r="H11" s="327">
        <v>2267</v>
      </c>
      <c r="I11" s="324" t="s">
        <v>565</v>
      </c>
      <c r="J11" s="328">
        <f>ROUNDUP((316250+293440+30.73*(H11-500))/H11,0)</f>
        <v>293</v>
      </c>
    </row>
    <row r="12" spans="1:11" ht="21" customHeight="1">
      <c r="A12" s="36" t="s">
        <v>1097</v>
      </c>
      <c r="B12" s="38"/>
      <c r="C12" s="321"/>
      <c r="D12" s="476" t="str">
        <f>ASC(C12)</f>
        <v/>
      </c>
      <c r="E12" s="38"/>
      <c r="F12" s="5"/>
      <c r="G12" s="324" t="s">
        <v>566</v>
      </c>
      <c r="H12" s="327">
        <v>1364</v>
      </c>
      <c r="I12" s="324" t="s">
        <v>566</v>
      </c>
      <c r="J12" s="328">
        <f>ROUNDUP((316250+293440+30.73*(H12-500))/H12,0)</f>
        <v>467</v>
      </c>
    </row>
    <row r="13" spans="1:11" ht="21" customHeight="1">
      <c r="A13" s="36" t="s">
        <v>1105</v>
      </c>
      <c r="B13" s="38" t="s">
        <v>1096</v>
      </c>
      <c r="C13" s="236" t="str">
        <f>SUBSTITUTE(SUBSTITUTE(SUBSTITUTE(SUBSTITUTE(SUBSTITUTE(ASC(D12),1,"一"),2,"二"),3,"三"),4,"四"),5,"五")</f>
        <v/>
      </c>
      <c r="D13" s="476"/>
      <c r="E13" s="38"/>
      <c r="F13" s="5"/>
      <c r="G13" s="343"/>
      <c r="H13" s="477"/>
      <c r="I13" s="343"/>
      <c r="J13" s="478"/>
    </row>
    <row r="14" spans="1:11" ht="21" customHeight="1">
      <c r="A14" s="36" t="s">
        <v>1106</v>
      </c>
      <c r="B14" s="38" t="s">
        <v>1096</v>
      </c>
      <c r="C14" s="236" t="str">
        <f>SUBSTITUTE(SUBSTITUTE(SUBSTITUTE(SUBSTITUTE(SUBSTITUTE(C13,6,"六"),7,"七"),8,"八"),9,"九"),0,"〇")</f>
        <v/>
      </c>
      <c r="D14" s="476"/>
      <c r="E14" s="38"/>
      <c r="F14" s="5"/>
      <c r="G14" s="242"/>
      <c r="H14" s="401"/>
      <c r="I14" s="242"/>
      <c r="J14" s="186"/>
    </row>
    <row r="15" spans="1:11" ht="21" customHeight="1">
      <c r="A15" s="36" t="s">
        <v>590</v>
      </c>
      <c r="B15" s="38"/>
      <c r="C15" s="321"/>
      <c r="D15" s="117"/>
      <c r="E15" s="38"/>
      <c r="F15" s="5"/>
      <c r="G15" s="242"/>
      <c r="H15" s="401"/>
      <c r="I15" s="242"/>
      <c r="J15" s="186"/>
    </row>
    <row r="16" spans="1:11" ht="21" customHeight="1">
      <c r="A16" s="36" t="s">
        <v>1011</v>
      </c>
      <c r="B16" s="38"/>
      <c r="C16" s="321"/>
      <c r="D16" s="117"/>
      <c r="E16" s="38"/>
      <c r="F16" s="5"/>
      <c r="G16" s="242"/>
      <c r="H16" s="401"/>
      <c r="I16" s="242"/>
      <c r="J16" s="186"/>
    </row>
    <row r="17" spans="1:11" ht="21" customHeight="1">
      <c r="A17" s="36" t="s">
        <v>927</v>
      </c>
      <c r="B17" s="38"/>
      <c r="C17" s="323"/>
      <c r="D17" s="117"/>
      <c r="E17" s="38"/>
      <c r="F17" s="5"/>
    </row>
    <row r="18" spans="1:11" ht="21" customHeight="1">
      <c r="A18" s="36" t="s">
        <v>1329</v>
      </c>
      <c r="B18" s="38"/>
      <c r="C18" s="750"/>
      <c r="D18" s="751"/>
      <c r="E18" s="38"/>
      <c r="F18" s="5"/>
    </row>
    <row r="19" spans="1:11" ht="21.75" customHeight="1">
      <c r="A19" s="36" t="s">
        <v>934</v>
      </c>
      <c r="B19" s="38" t="s">
        <v>397</v>
      </c>
      <c r="C19" s="323" t="s">
        <v>1347</v>
      </c>
      <c r="D19" s="748" t="str">
        <f>VLOOKUP(C19,$G$20:$H$22,2,)</f>
        <v>衆議院名称保護届出政党につき、上記１、２の書類の添付を省略</v>
      </c>
      <c r="E19" s="749" t="e">
        <f>VLOOKUP(C17,$G$10:$H$15,2,0)</f>
        <v>#N/A</v>
      </c>
      <c r="F19" s="5"/>
      <c r="G19" s="330" t="s">
        <v>937</v>
      </c>
      <c r="H19" s="39" t="s">
        <v>936</v>
      </c>
      <c r="I19" s="41"/>
      <c r="J19" s="41"/>
      <c r="K19" s="40"/>
    </row>
    <row r="20" spans="1:11" ht="21" customHeight="1">
      <c r="A20" s="29" t="s">
        <v>378</v>
      </c>
      <c r="B20" s="30" t="s">
        <v>402</v>
      </c>
      <c r="C20" s="80"/>
      <c r="D20" s="78" t="s">
        <v>307</v>
      </c>
      <c r="E20" s="30"/>
      <c r="G20" s="39" t="s">
        <v>1325</v>
      </c>
      <c r="H20" s="39" t="s">
        <v>1327</v>
      </c>
      <c r="I20" s="41"/>
      <c r="J20" s="41"/>
      <c r="K20" s="40"/>
    </row>
    <row r="21" spans="1:11" ht="21" customHeight="1">
      <c r="A21" s="36" t="s">
        <v>379</v>
      </c>
      <c r="B21" s="38" t="s">
        <v>402</v>
      </c>
      <c r="C21" s="81"/>
      <c r="E21" s="38"/>
      <c r="G21" s="39" t="s">
        <v>1326</v>
      </c>
      <c r="H21" s="39" t="s">
        <v>935</v>
      </c>
      <c r="I21" s="41"/>
      <c r="J21" s="41"/>
      <c r="K21" s="40"/>
    </row>
    <row r="22" spans="1:11" ht="21" customHeight="1">
      <c r="A22" s="36" t="s">
        <v>380</v>
      </c>
      <c r="B22" s="38" t="s">
        <v>402</v>
      </c>
      <c r="C22" s="81"/>
      <c r="E22" s="38"/>
      <c r="G22" s="198" t="s">
        <v>938</v>
      </c>
      <c r="H22" s="39" t="s">
        <v>939</v>
      </c>
      <c r="I22" s="41"/>
      <c r="J22" s="41"/>
      <c r="K22" s="40"/>
    </row>
    <row r="23" spans="1:11" ht="21" customHeight="1">
      <c r="A23" s="31" t="s">
        <v>381</v>
      </c>
      <c r="B23" s="32" t="s">
        <v>402</v>
      </c>
      <c r="C23" s="82"/>
      <c r="D23" s="34"/>
      <c r="E23" s="32"/>
    </row>
    <row r="24" spans="1:11" ht="21" customHeight="1">
      <c r="A24" s="39" t="s">
        <v>382</v>
      </c>
      <c r="B24" s="40" t="s">
        <v>397</v>
      </c>
      <c r="C24" s="83"/>
      <c r="D24" s="41"/>
      <c r="E24" s="40"/>
    </row>
    <row r="25" spans="1:11" ht="21" customHeight="1">
      <c r="A25" s="29" t="s">
        <v>375</v>
      </c>
      <c r="B25" s="30" t="s">
        <v>401</v>
      </c>
      <c r="C25" s="84" t="s">
        <v>1658</v>
      </c>
      <c r="D25" s="33" t="s">
        <v>1677</v>
      </c>
      <c r="E25" s="35"/>
    </row>
    <row r="26" spans="1:11" ht="21" customHeight="1">
      <c r="A26" s="36"/>
      <c r="B26" s="38"/>
      <c r="C26" s="36"/>
      <c r="D26" s="117" t="s">
        <v>415</v>
      </c>
      <c r="E26" s="50" t="str">
        <f>IF(C25="S","昭和",IF(C25="H","平成",IF(C25="R","令和")))</f>
        <v>平成</v>
      </c>
      <c r="G26" s="182"/>
      <c r="H26" s="182"/>
    </row>
    <row r="27" spans="1:11" ht="21" customHeight="1">
      <c r="A27" s="36"/>
      <c r="B27" s="38" t="s">
        <v>398</v>
      </c>
      <c r="C27" s="85">
        <v>20</v>
      </c>
      <c r="D27" s="4" t="s">
        <v>1316</v>
      </c>
      <c r="E27" s="42"/>
      <c r="G27" s="182"/>
      <c r="H27" s="182"/>
    </row>
    <row r="28" spans="1:11" ht="21" customHeight="1">
      <c r="A28" s="36"/>
      <c r="B28" s="38" t="s">
        <v>399</v>
      </c>
      <c r="C28" s="85">
        <v>2</v>
      </c>
      <c r="D28" s="209" t="s">
        <v>296</v>
      </c>
      <c r="E28" s="210">
        <f>DATEDIF(E29,E8+1,"y")</f>
        <v>18</v>
      </c>
      <c r="F28" s="5" t="s">
        <v>1762</v>
      </c>
      <c r="G28" s="182"/>
      <c r="H28" s="182"/>
    </row>
    <row r="29" spans="1:11" ht="21" customHeight="1">
      <c r="A29" s="36"/>
      <c r="B29" s="38" t="s">
        <v>400</v>
      </c>
      <c r="C29" s="85">
        <v>9</v>
      </c>
      <c r="D29" s="117" t="s">
        <v>413</v>
      </c>
      <c r="E29" s="50" t="str">
        <f>TEXT(C25&amp;C27&amp;"/"&amp;C28&amp;"/"&amp;C29,"YYYY/M/D")</f>
        <v>2008/2/9</v>
      </c>
      <c r="G29" s="182"/>
      <c r="H29" s="182"/>
    </row>
    <row r="30" spans="1:11" ht="21" customHeight="1">
      <c r="A30" s="36"/>
      <c r="B30" s="38" t="s">
        <v>551</v>
      </c>
      <c r="C30" s="241" t="str">
        <f>NUMBERSTRING(C27,1)</f>
        <v>二十</v>
      </c>
      <c r="D30" s="117" t="s">
        <v>414</v>
      </c>
      <c r="E30" s="51" t="str">
        <f>DATESTRING(E29)</f>
        <v>平成20年02月09日</v>
      </c>
      <c r="F30" s="5"/>
      <c r="G30" s="182"/>
      <c r="H30" s="182"/>
    </row>
    <row r="31" spans="1:11" ht="21" customHeight="1">
      <c r="A31" s="36"/>
      <c r="B31" s="38" t="s">
        <v>552</v>
      </c>
      <c r="C31" s="241" t="str">
        <f>NUMBERSTRING(C28,1)</f>
        <v>二</v>
      </c>
      <c r="D31" s="117" t="s">
        <v>550</v>
      </c>
      <c r="E31" s="242" t="str">
        <f>CONCATENATE(E26,C30,"年",C31,"月",C32,"日")</f>
        <v>平成二十年二月九日</v>
      </c>
      <c r="F31" s="5"/>
      <c r="G31" s="182"/>
      <c r="H31" s="182"/>
    </row>
    <row r="32" spans="1:11" ht="21" customHeight="1">
      <c r="A32" s="36"/>
      <c r="B32" s="38" t="s">
        <v>553</v>
      </c>
      <c r="C32" s="241" t="str">
        <f>NUMBERSTRING(C29,1)</f>
        <v>九</v>
      </c>
      <c r="D32" s="117"/>
      <c r="E32" s="243"/>
      <c r="F32" s="5"/>
      <c r="G32" s="182"/>
      <c r="H32" s="182"/>
    </row>
    <row r="33" spans="1:8" ht="21" customHeight="1">
      <c r="A33" s="29" t="s">
        <v>1103</v>
      </c>
      <c r="B33" s="30" t="s">
        <v>402</v>
      </c>
      <c r="C33" s="746"/>
      <c r="D33" s="747"/>
      <c r="E33" s="43"/>
      <c r="F33" s="5"/>
      <c r="G33" s="182"/>
      <c r="H33" s="182"/>
    </row>
    <row r="34" spans="1:8" ht="21" customHeight="1">
      <c r="A34" s="36" t="s">
        <v>1104</v>
      </c>
      <c r="B34" s="38" t="s">
        <v>402</v>
      </c>
      <c r="C34" s="81"/>
      <c r="D34" s="239"/>
      <c r="E34" s="45"/>
      <c r="F34" s="5"/>
      <c r="G34" s="182"/>
      <c r="H34" s="182"/>
    </row>
    <row r="35" spans="1:8" ht="21" customHeight="1">
      <c r="A35" s="36"/>
      <c r="B35" s="38" t="s">
        <v>549</v>
      </c>
      <c r="C35" s="236" t="str">
        <f>ASC(C34)</f>
        <v/>
      </c>
      <c r="D35" s="237"/>
      <c r="E35" s="238"/>
      <c r="F35" s="5"/>
      <c r="G35" s="182"/>
      <c r="H35" s="182"/>
    </row>
    <row r="36" spans="1:8" ht="21" customHeight="1">
      <c r="A36" s="36"/>
      <c r="B36" s="38" t="s">
        <v>558</v>
      </c>
      <c r="C36" s="236" t="str">
        <f>SUBSTITUTE(SUBSTITUTE(SUBSTITUTE(SUBSTITUTE(SUBSTITUTE(ASC(C35),1,"一"),2,"二"),3,"三"),4,"四"),5,"五")</f>
        <v/>
      </c>
      <c r="D36" s="237"/>
      <c r="E36" s="238"/>
      <c r="F36" s="5"/>
      <c r="G36" s="182"/>
      <c r="H36" s="182"/>
    </row>
    <row r="37" spans="1:8" ht="21" customHeight="1">
      <c r="A37" s="36"/>
      <c r="B37" s="38" t="s">
        <v>559</v>
      </c>
      <c r="C37" s="236" t="str">
        <f>SUBSTITUTE(SUBSTITUTE(SUBSTITUTE(SUBSTITUTE(SUBSTITUTE(C36,6,"六"),7,"七"),8,"八"),9,"九"),0,"〇")</f>
        <v/>
      </c>
      <c r="D37" s="237"/>
      <c r="E37" s="238"/>
      <c r="F37" s="5"/>
      <c r="G37" s="182"/>
      <c r="H37" s="182"/>
    </row>
    <row r="38" spans="1:8" ht="21" customHeight="1">
      <c r="A38" s="36" t="s">
        <v>984</v>
      </c>
      <c r="B38" s="38" t="s">
        <v>402</v>
      </c>
      <c r="C38" s="81"/>
      <c r="D38" s="86"/>
      <c r="E38" s="45"/>
      <c r="F38" s="5"/>
      <c r="G38" s="182"/>
      <c r="H38" s="182"/>
    </row>
    <row r="39" spans="1:8" ht="21" customHeight="1">
      <c r="A39" s="36" t="s">
        <v>377</v>
      </c>
      <c r="B39" s="38" t="s">
        <v>402</v>
      </c>
      <c r="C39" s="81"/>
      <c r="D39" s="86"/>
      <c r="E39" s="45"/>
      <c r="G39" s="182"/>
      <c r="H39" s="182"/>
    </row>
    <row r="40" spans="1:8" ht="21" customHeight="1">
      <c r="A40" s="36" t="s">
        <v>1330</v>
      </c>
      <c r="B40" s="38" t="s">
        <v>402</v>
      </c>
      <c r="C40" s="750"/>
      <c r="D40" s="752"/>
      <c r="E40" s="45"/>
      <c r="G40" s="182"/>
      <c r="H40" s="182"/>
    </row>
    <row r="41" spans="1:8" ht="21" customHeight="1">
      <c r="A41" s="36" t="s">
        <v>1741</v>
      </c>
      <c r="B41" s="38" t="s">
        <v>402</v>
      </c>
      <c r="C41" s="669"/>
      <c r="D41" s="670" t="s">
        <v>1761</v>
      </c>
      <c r="E41" s="38"/>
      <c r="G41" s="182"/>
      <c r="H41" s="182"/>
    </row>
    <row r="42" spans="1:8" ht="21" customHeight="1">
      <c r="A42" s="36" t="s">
        <v>928</v>
      </c>
      <c r="B42" s="38"/>
      <c r="C42" s="81" t="s">
        <v>1742</v>
      </c>
      <c r="D42" s="34"/>
      <c r="E42" s="32"/>
      <c r="G42" s="182"/>
      <c r="H42" s="182"/>
    </row>
    <row r="43" spans="1:8" ht="21" customHeight="1">
      <c r="A43" s="29" t="s">
        <v>442</v>
      </c>
      <c r="B43" s="30"/>
      <c r="C43" s="240"/>
      <c r="D43" s="4" t="s">
        <v>310</v>
      </c>
      <c r="E43" s="48"/>
      <c r="G43" s="182"/>
      <c r="H43" s="182"/>
    </row>
    <row r="44" spans="1:8" ht="21" customHeight="1">
      <c r="A44" s="36" t="s">
        <v>215</v>
      </c>
      <c r="B44" s="38"/>
      <c r="C44" s="89"/>
      <c r="D44" s="4" t="s">
        <v>310</v>
      </c>
      <c r="E44" s="48"/>
      <c r="G44" s="182"/>
      <c r="H44" s="182"/>
    </row>
    <row r="45" spans="1:8" ht="21" customHeight="1">
      <c r="A45" s="36" t="s">
        <v>417</v>
      </c>
      <c r="B45" s="38" t="s">
        <v>402</v>
      </c>
      <c r="C45" s="81"/>
      <c r="E45" s="38"/>
      <c r="G45" s="182"/>
      <c r="H45" s="182"/>
    </row>
    <row r="46" spans="1:8" ht="21" customHeight="1">
      <c r="A46" s="36" t="s">
        <v>416</v>
      </c>
      <c r="B46" s="38" t="s">
        <v>402</v>
      </c>
      <c r="C46" s="81"/>
      <c r="E46" s="38"/>
    </row>
    <row r="47" spans="1:8" ht="21" customHeight="1">
      <c r="A47" s="36" t="s">
        <v>418</v>
      </c>
      <c r="B47" s="38" t="s">
        <v>402</v>
      </c>
      <c r="C47" s="81"/>
      <c r="E47" s="38"/>
    </row>
    <row r="48" spans="1:8" ht="21" customHeight="1">
      <c r="A48" s="36" t="s">
        <v>419</v>
      </c>
      <c r="B48" s="38" t="s">
        <v>402</v>
      </c>
      <c r="C48" s="81"/>
      <c r="E48" s="38"/>
    </row>
    <row r="49" spans="1:9" ht="21" customHeight="1">
      <c r="A49" s="36" t="s">
        <v>1098</v>
      </c>
      <c r="B49" s="38" t="s">
        <v>402</v>
      </c>
      <c r="C49" s="738"/>
      <c r="D49" s="739"/>
      <c r="E49" s="38"/>
    </row>
    <row r="50" spans="1:9" ht="21" customHeight="1">
      <c r="A50" s="36" t="s">
        <v>444</v>
      </c>
      <c r="B50" s="38" t="s">
        <v>397</v>
      </c>
      <c r="C50" s="86" t="s">
        <v>407</v>
      </c>
      <c r="D50" s="87"/>
      <c r="E50" s="48"/>
    </row>
    <row r="51" spans="1:9" ht="21" customHeight="1">
      <c r="A51" s="36" t="s">
        <v>420</v>
      </c>
      <c r="B51" s="38" t="s">
        <v>401</v>
      </c>
      <c r="C51" s="84" t="s">
        <v>1658</v>
      </c>
      <c r="D51" s="4" t="s">
        <v>1677</v>
      </c>
      <c r="E51" s="42"/>
    </row>
    <row r="52" spans="1:9" ht="21" customHeight="1">
      <c r="A52" s="36"/>
      <c r="B52" s="38"/>
      <c r="D52" s="117" t="s">
        <v>415</v>
      </c>
      <c r="E52" s="50" t="str">
        <f>IF(C25="S","昭和",IF(C25="H","平成",IF(C25="R","令和")))</f>
        <v>平成</v>
      </c>
    </row>
    <row r="53" spans="1:9" ht="13">
      <c r="A53" s="36"/>
      <c r="B53" s="38" t="s">
        <v>398</v>
      </c>
      <c r="C53" s="88">
        <v>6</v>
      </c>
      <c r="D53" s="4" t="s">
        <v>309</v>
      </c>
      <c r="E53" s="42"/>
      <c r="G53" s="183"/>
      <c r="H53" s="182"/>
      <c r="I53" s="182"/>
    </row>
    <row r="54" spans="1:9" ht="21" customHeight="1">
      <c r="A54" s="36"/>
      <c r="B54" s="38" t="s">
        <v>399</v>
      </c>
      <c r="C54" s="88"/>
      <c r="E54" s="42"/>
      <c r="G54" s="182"/>
      <c r="H54" s="182"/>
      <c r="I54" s="182"/>
    </row>
    <row r="55" spans="1:9" ht="21" customHeight="1">
      <c r="A55" s="36"/>
      <c r="B55" s="38" t="s">
        <v>400</v>
      </c>
      <c r="C55" s="88"/>
      <c r="D55" s="117" t="s">
        <v>413</v>
      </c>
      <c r="E55" s="50" t="str">
        <f>TEXT(C51&amp;C53&amp;"/"&amp;C54&amp;"/"&amp;C55,"YYYY/MM/DD")</f>
        <v>H6//</v>
      </c>
      <c r="G55" s="182"/>
      <c r="H55" s="182"/>
      <c r="I55" s="182"/>
    </row>
    <row r="56" spans="1:9" ht="21" customHeight="1">
      <c r="A56" s="31"/>
      <c r="B56" s="32"/>
      <c r="C56" s="34"/>
      <c r="D56" s="118" t="s">
        <v>414</v>
      </c>
      <c r="E56" s="52" t="e">
        <f>DATESTRING(E55)</f>
        <v>#VALUE!</v>
      </c>
      <c r="G56" s="182"/>
      <c r="H56" s="182"/>
      <c r="I56" s="182"/>
    </row>
    <row r="57" spans="1:9" ht="21" customHeight="1">
      <c r="A57" s="29" t="s">
        <v>963</v>
      </c>
      <c r="B57" s="30" t="s">
        <v>397</v>
      </c>
      <c r="C57" s="80"/>
      <c r="D57" s="33"/>
      <c r="E57" s="46"/>
      <c r="G57" s="182"/>
      <c r="H57" s="182"/>
      <c r="I57" s="182"/>
    </row>
    <row r="58" spans="1:9" ht="21" customHeight="1">
      <c r="A58" s="36" t="s">
        <v>964</v>
      </c>
      <c r="B58" s="38" t="s">
        <v>402</v>
      </c>
      <c r="C58" s="340"/>
      <c r="D58" s="4" t="s">
        <v>310</v>
      </c>
      <c r="E58" s="243"/>
      <c r="G58" s="182"/>
      <c r="H58" s="182"/>
      <c r="I58" s="182"/>
    </row>
    <row r="59" spans="1:9" ht="21" customHeight="1">
      <c r="A59" s="36" t="s">
        <v>1102</v>
      </c>
      <c r="B59" s="38" t="s">
        <v>402</v>
      </c>
      <c r="C59" s="741"/>
      <c r="D59" s="741"/>
      <c r="E59" s="38"/>
      <c r="G59" s="182"/>
      <c r="H59" s="182"/>
      <c r="I59" s="182"/>
    </row>
    <row r="60" spans="1:9" ht="21" customHeight="1">
      <c r="A60" s="36" t="s">
        <v>957</v>
      </c>
      <c r="B60" s="38" t="s">
        <v>402</v>
      </c>
      <c r="C60" s="86"/>
      <c r="E60" s="38"/>
      <c r="G60" s="182"/>
      <c r="H60" s="182"/>
      <c r="I60" s="182"/>
    </row>
    <row r="61" spans="1:9" ht="21" customHeight="1">
      <c r="A61" s="31" t="s">
        <v>958</v>
      </c>
      <c r="B61" s="32" t="s">
        <v>969</v>
      </c>
      <c r="C61" s="745"/>
      <c r="D61" s="745"/>
      <c r="E61" s="32"/>
      <c r="G61" s="182"/>
      <c r="H61" s="182"/>
      <c r="I61" s="182"/>
    </row>
    <row r="62" spans="1:9" ht="21" customHeight="1">
      <c r="A62" s="29" t="s">
        <v>968</v>
      </c>
      <c r="B62" s="30"/>
      <c r="C62" s="33"/>
      <c r="D62" s="33"/>
      <c r="E62" s="30"/>
      <c r="G62" s="182"/>
      <c r="H62" s="182"/>
      <c r="I62" s="182"/>
    </row>
    <row r="63" spans="1:9" ht="21" customHeight="1">
      <c r="A63" s="36" t="s">
        <v>966</v>
      </c>
      <c r="B63" s="38" t="s">
        <v>402</v>
      </c>
      <c r="C63" s="89"/>
      <c r="D63" s="4" t="s">
        <v>310</v>
      </c>
      <c r="E63" s="38"/>
      <c r="G63" s="182"/>
      <c r="H63" s="182"/>
      <c r="I63" s="182"/>
    </row>
    <row r="64" spans="1:9" ht="21" customHeight="1">
      <c r="A64" s="36" t="s">
        <v>959</v>
      </c>
      <c r="B64" s="38" t="s">
        <v>402</v>
      </c>
      <c r="C64" s="89"/>
      <c r="D64" s="4" t="s">
        <v>310</v>
      </c>
      <c r="E64" s="38"/>
      <c r="G64" s="182"/>
      <c r="H64" s="182"/>
      <c r="I64" s="182"/>
    </row>
    <row r="65" spans="1:9" ht="21" customHeight="1">
      <c r="A65" s="36" t="s">
        <v>960</v>
      </c>
      <c r="B65" s="38" t="s">
        <v>397</v>
      </c>
      <c r="C65" s="81" t="s">
        <v>1659</v>
      </c>
      <c r="E65" s="38"/>
      <c r="G65" s="182"/>
      <c r="H65" s="182"/>
      <c r="I65" s="182"/>
    </row>
    <row r="66" spans="1:9" ht="21" customHeight="1">
      <c r="A66" s="36" t="s">
        <v>1099</v>
      </c>
      <c r="B66" s="38" t="s">
        <v>402</v>
      </c>
      <c r="C66" s="738"/>
      <c r="D66" s="739"/>
      <c r="E66" s="38"/>
      <c r="G66" s="182"/>
      <c r="H66" s="182"/>
      <c r="I66" s="182"/>
    </row>
    <row r="67" spans="1:9" ht="21" customHeight="1">
      <c r="A67" s="36" t="s">
        <v>961</v>
      </c>
      <c r="B67" s="38" t="s">
        <v>402</v>
      </c>
      <c r="C67" s="81"/>
      <c r="E67" s="38"/>
      <c r="G67" s="182"/>
      <c r="H67" s="182"/>
      <c r="I67" s="182"/>
    </row>
    <row r="68" spans="1:9" ht="21" customHeight="1">
      <c r="A68" s="31" t="s">
        <v>962</v>
      </c>
      <c r="B68" s="32" t="s">
        <v>969</v>
      </c>
      <c r="C68" s="82"/>
      <c r="D68" s="47"/>
      <c r="E68" s="32"/>
      <c r="G68" s="182"/>
      <c r="H68" s="182"/>
      <c r="I68" s="182"/>
    </row>
    <row r="69" spans="1:9" ht="21" customHeight="1">
      <c r="A69" s="29" t="s">
        <v>1357</v>
      </c>
      <c r="B69" s="33" t="s">
        <v>397</v>
      </c>
      <c r="C69" s="80" t="s">
        <v>407</v>
      </c>
      <c r="D69" s="44"/>
      <c r="E69" s="38"/>
      <c r="G69" s="182"/>
      <c r="H69" s="182"/>
      <c r="I69" s="182"/>
    </row>
    <row r="70" spans="1:9" ht="21" customHeight="1">
      <c r="A70" s="36" t="s">
        <v>965</v>
      </c>
      <c r="B70" s="38" t="s">
        <v>402</v>
      </c>
      <c r="C70" s="340"/>
      <c r="D70" s="4" t="s">
        <v>310</v>
      </c>
      <c r="E70" s="38"/>
      <c r="G70" s="182"/>
      <c r="H70" s="182"/>
      <c r="I70" s="182"/>
    </row>
    <row r="71" spans="1:9" ht="21" customHeight="1">
      <c r="A71" s="36" t="s">
        <v>1349</v>
      </c>
      <c r="B71" s="4" t="s">
        <v>402</v>
      </c>
      <c r="C71" s="81"/>
      <c r="D71" s="44"/>
      <c r="E71" s="38"/>
      <c r="G71" s="182"/>
      <c r="H71" s="182"/>
      <c r="I71" s="182"/>
    </row>
    <row r="72" spans="1:9" ht="21" customHeight="1">
      <c r="A72" s="36" t="s">
        <v>1350</v>
      </c>
      <c r="B72" s="4" t="s">
        <v>402</v>
      </c>
      <c r="C72" s="81"/>
      <c r="D72" s="44"/>
      <c r="E72" s="38"/>
      <c r="G72" s="182"/>
      <c r="H72" s="182"/>
      <c r="I72" s="182"/>
    </row>
    <row r="73" spans="1:9" ht="21" customHeight="1">
      <c r="A73" s="31" t="s">
        <v>1351</v>
      </c>
      <c r="B73" s="32" t="s">
        <v>969</v>
      </c>
      <c r="C73" s="82"/>
      <c r="D73" s="47"/>
      <c r="E73" s="38"/>
      <c r="G73" s="182"/>
      <c r="H73" s="182"/>
      <c r="I73" s="182"/>
    </row>
    <row r="74" spans="1:9" ht="21" customHeight="1">
      <c r="A74" s="29" t="s">
        <v>1358</v>
      </c>
      <c r="B74" s="30"/>
      <c r="C74" s="604"/>
      <c r="E74" s="38"/>
      <c r="G74" s="182"/>
      <c r="H74" s="182"/>
      <c r="I74" s="182"/>
    </row>
    <row r="75" spans="1:9" ht="21" customHeight="1">
      <c r="A75" s="36" t="s">
        <v>967</v>
      </c>
      <c r="B75" s="38" t="s">
        <v>402</v>
      </c>
      <c r="C75" s="89"/>
      <c r="D75" s="4" t="s">
        <v>310</v>
      </c>
      <c r="E75" s="38"/>
      <c r="G75" s="182"/>
      <c r="H75" s="182"/>
      <c r="I75" s="182"/>
    </row>
    <row r="76" spans="1:9" ht="21" customHeight="1">
      <c r="A76" s="36" t="s">
        <v>1352</v>
      </c>
      <c r="B76" s="38" t="s">
        <v>402</v>
      </c>
      <c r="C76" s="89"/>
      <c r="D76" s="4" t="s">
        <v>310</v>
      </c>
      <c r="E76" s="38"/>
      <c r="G76" s="182"/>
      <c r="H76" s="182"/>
      <c r="I76" s="182"/>
    </row>
    <row r="77" spans="1:9" ht="21" customHeight="1">
      <c r="A77" s="36" t="s">
        <v>1353</v>
      </c>
      <c r="B77" s="38" t="s">
        <v>397</v>
      </c>
      <c r="C77" s="81" t="s">
        <v>1659</v>
      </c>
      <c r="D77" s="44"/>
      <c r="E77" s="38"/>
      <c r="G77" s="182"/>
      <c r="H77" s="182"/>
      <c r="I77" s="182"/>
    </row>
    <row r="78" spans="1:9" ht="21" customHeight="1">
      <c r="A78" s="36" t="s">
        <v>1354</v>
      </c>
      <c r="B78" s="38" t="s">
        <v>402</v>
      </c>
      <c r="C78" s="81"/>
      <c r="D78" s="44"/>
      <c r="E78" s="38"/>
      <c r="G78" s="182"/>
      <c r="H78" s="182"/>
      <c r="I78" s="182"/>
    </row>
    <row r="79" spans="1:9" ht="21" customHeight="1">
      <c r="A79" s="36" t="s">
        <v>1355</v>
      </c>
      <c r="B79" s="38" t="s">
        <v>402</v>
      </c>
      <c r="C79" s="81"/>
      <c r="D79" s="44"/>
      <c r="E79" s="38"/>
      <c r="G79" s="182"/>
      <c r="H79" s="182"/>
      <c r="I79" s="182"/>
    </row>
    <row r="80" spans="1:9" ht="21" customHeight="1">
      <c r="A80" s="31" t="s">
        <v>1356</v>
      </c>
      <c r="B80" s="32" t="s">
        <v>969</v>
      </c>
      <c r="C80" s="81"/>
      <c r="D80" s="47"/>
      <c r="E80" s="32"/>
      <c r="G80" s="182"/>
      <c r="H80" s="182"/>
      <c r="I80" s="182"/>
    </row>
    <row r="81" spans="1:9" ht="21" customHeight="1">
      <c r="A81" s="29" t="s">
        <v>476</v>
      </c>
      <c r="B81" s="30" t="s">
        <v>402</v>
      </c>
      <c r="C81" s="240"/>
      <c r="D81" s="4" t="s">
        <v>310</v>
      </c>
      <c r="E81" s="38"/>
      <c r="G81" s="182"/>
      <c r="H81" s="182"/>
      <c r="I81" s="182"/>
    </row>
    <row r="82" spans="1:9" ht="21" customHeight="1">
      <c r="A82" s="36" t="s">
        <v>977</v>
      </c>
      <c r="B82" s="38" t="s">
        <v>402</v>
      </c>
      <c r="C82" s="89"/>
      <c r="D82" s="4" t="s">
        <v>310</v>
      </c>
      <c r="E82" s="38"/>
      <c r="G82" s="182"/>
      <c r="H82" s="182"/>
      <c r="I82" s="182"/>
    </row>
    <row r="83" spans="1:9" ht="21" customHeight="1">
      <c r="A83" s="36" t="s">
        <v>470</v>
      </c>
      <c r="B83" s="38" t="s">
        <v>402</v>
      </c>
      <c r="C83" s="81"/>
      <c r="E83" s="38"/>
      <c r="G83" s="182"/>
      <c r="H83" s="182"/>
      <c r="I83" s="182"/>
    </row>
    <row r="84" spans="1:9" ht="21" customHeight="1">
      <c r="A84" s="36" t="s">
        <v>471</v>
      </c>
      <c r="B84" s="38" t="s">
        <v>402</v>
      </c>
      <c r="C84" s="81"/>
      <c r="E84" s="38"/>
      <c r="G84" s="182"/>
      <c r="H84" s="182"/>
      <c r="I84" s="182"/>
    </row>
    <row r="85" spans="1:9" ht="21" customHeight="1">
      <c r="A85" s="36" t="s">
        <v>475</v>
      </c>
      <c r="B85" s="38" t="s">
        <v>402</v>
      </c>
      <c r="C85" s="89"/>
      <c r="D85" s="4" t="s">
        <v>310</v>
      </c>
      <c r="E85" s="38"/>
      <c r="G85" s="182"/>
      <c r="H85" s="182"/>
      <c r="I85" s="182"/>
    </row>
    <row r="86" spans="1:9" ht="21" customHeight="1">
      <c r="A86" s="36" t="s">
        <v>472</v>
      </c>
      <c r="B86" s="38" t="s">
        <v>402</v>
      </c>
      <c r="C86" s="738"/>
      <c r="D86" s="739"/>
      <c r="E86" s="38"/>
      <c r="G86" s="182"/>
      <c r="H86" s="182"/>
      <c r="I86" s="182"/>
    </row>
    <row r="87" spans="1:9" ht="21" customHeight="1">
      <c r="A87" s="36" t="s">
        <v>473</v>
      </c>
      <c r="B87" s="38" t="s">
        <v>402</v>
      </c>
      <c r="C87" s="81"/>
      <c r="D87" s="44"/>
      <c r="E87" s="38"/>
      <c r="G87" s="182"/>
      <c r="H87" s="182"/>
      <c r="I87" s="182"/>
    </row>
    <row r="88" spans="1:9" ht="21" customHeight="1">
      <c r="A88" s="31" t="s">
        <v>474</v>
      </c>
      <c r="B88" s="32" t="s">
        <v>402</v>
      </c>
      <c r="C88" s="82"/>
      <c r="D88" s="34"/>
      <c r="E88" s="32"/>
      <c r="G88" s="182"/>
      <c r="H88" s="182"/>
      <c r="I88" s="182"/>
    </row>
    <row r="89" spans="1:9" ht="21" customHeight="1">
      <c r="A89" s="29" t="s">
        <v>481</v>
      </c>
      <c r="B89" s="30"/>
      <c r="C89" s="29"/>
      <c r="D89" s="33"/>
      <c r="E89" s="30"/>
      <c r="G89" s="182"/>
      <c r="H89" s="182"/>
      <c r="I89" s="182"/>
    </row>
    <row r="90" spans="1:9" ht="21" customHeight="1">
      <c r="A90" s="36" t="s">
        <v>974</v>
      </c>
      <c r="B90" s="38" t="s">
        <v>402</v>
      </c>
      <c r="C90" s="89"/>
      <c r="D90" s="4" t="s">
        <v>310</v>
      </c>
      <c r="E90" s="38"/>
      <c r="G90" s="182"/>
      <c r="H90" s="182"/>
      <c r="I90" s="182"/>
    </row>
    <row r="91" spans="1:9" ht="21" customHeight="1">
      <c r="A91" s="36" t="s">
        <v>482</v>
      </c>
      <c r="B91" s="38" t="s">
        <v>402</v>
      </c>
      <c r="C91" s="89"/>
      <c r="D91" s="4" t="s">
        <v>310</v>
      </c>
      <c r="E91" s="38"/>
      <c r="G91" s="182"/>
      <c r="H91" s="182"/>
      <c r="I91" s="182"/>
    </row>
    <row r="92" spans="1:9" ht="21" customHeight="1">
      <c r="A92" s="36" t="s">
        <v>483</v>
      </c>
      <c r="B92" s="38" t="s">
        <v>402</v>
      </c>
      <c r="C92" s="81"/>
      <c r="E92" s="38"/>
      <c r="G92" s="182"/>
      <c r="H92" s="182"/>
      <c r="I92" s="182"/>
    </row>
    <row r="93" spans="1:9" ht="21" customHeight="1">
      <c r="A93" s="36" t="s">
        <v>484</v>
      </c>
      <c r="B93" s="38" t="s">
        <v>402</v>
      </c>
      <c r="C93" s="81"/>
      <c r="E93" s="38"/>
      <c r="G93" s="182"/>
      <c r="H93" s="182"/>
      <c r="I93" s="182"/>
    </row>
    <row r="94" spans="1:9" ht="21" customHeight="1">
      <c r="A94" s="36" t="s">
        <v>485</v>
      </c>
      <c r="B94" s="38" t="s">
        <v>402</v>
      </c>
      <c r="C94" s="89"/>
      <c r="D94" s="4" t="s">
        <v>310</v>
      </c>
      <c r="E94" s="38"/>
      <c r="G94" s="182"/>
      <c r="H94" s="182"/>
      <c r="I94" s="182"/>
    </row>
    <row r="95" spans="1:9" ht="21" customHeight="1">
      <c r="A95" s="36" t="s">
        <v>1100</v>
      </c>
      <c r="B95" s="38" t="s">
        <v>402</v>
      </c>
      <c r="C95" s="738"/>
      <c r="D95" s="739"/>
      <c r="E95" s="38"/>
      <c r="G95" s="182"/>
      <c r="H95" s="182"/>
      <c r="I95" s="182"/>
    </row>
    <row r="96" spans="1:9" ht="21" customHeight="1">
      <c r="A96" s="36" t="s">
        <v>486</v>
      </c>
      <c r="B96" s="38" t="s">
        <v>402</v>
      </c>
      <c r="C96" s="738"/>
      <c r="D96" s="739"/>
      <c r="E96" s="38"/>
      <c r="G96" s="182"/>
      <c r="H96" s="182"/>
      <c r="I96" s="182"/>
    </row>
    <row r="97" spans="1:10" ht="21" customHeight="1">
      <c r="A97" s="36" t="s">
        <v>487</v>
      </c>
      <c r="B97" s="38" t="s">
        <v>402</v>
      </c>
      <c r="C97" s="81"/>
      <c r="E97" s="38"/>
    </row>
    <row r="98" spans="1:10" ht="21" customHeight="1">
      <c r="A98" s="31" t="s">
        <v>488</v>
      </c>
      <c r="B98" s="32" t="s">
        <v>402</v>
      </c>
      <c r="C98" s="82"/>
      <c r="D98" s="47"/>
      <c r="E98" s="32"/>
      <c r="G98" s="182"/>
      <c r="H98" s="184"/>
      <c r="I98" s="182"/>
    </row>
    <row r="99" spans="1:10" ht="21" customHeight="1">
      <c r="A99" s="29" t="s">
        <v>986</v>
      </c>
      <c r="B99" s="30"/>
      <c r="C99" s="29"/>
      <c r="D99" s="33"/>
      <c r="E99" s="30"/>
      <c r="G99" s="182"/>
      <c r="H99" s="185"/>
      <c r="I99" s="182"/>
      <c r="J99" s="186"/>
    </row>
    <row r="100" spans="1:10" ht="21" customHeight="1">
      <c r="A100" s="36" t="s">
        <v>494</v>
      </c>
      <c r="B100" s="38" t="s">
        <v>402</v>
      </c>
      <c r="C100" s="81"/>
      <c r="D100" s="86"/>
      <c r="E100" s="38"/>
      <c r="G100" s="182"/>
      <c r="H100" s="185"/>
      <c r="I100" s="182"/>
      <c r="J100" s="186"/>
    </row>
    <row r="101" spans="1:10" ht="21" customHeight="1">
      <c r="A101" s="36" t="s">
        <v>978</v>
      </c>
      <c r="B101" s="38" t="s">
        <v>402</v>
      </c>
      <c r="C101" s="89"/>
      <c r="D101" s="4" t="s">
        <v>310</v>
      </c>
      <c r="E101" s="38"/>
      <c r="G101" s="182"/>
      <c r="H101" s="185"/>
      <c r="I101" s="182"/>
      <c r="J101" s="186"/>
    </row>
    <row r="102" spans="1:10" ht="21" customHeight="1">
      <c r="A102" s="36" t="s">
        <v>985</v>
      </c>
      <c r="B102" s="38" t="s">
        <v>402</v>
      </c>
      <c r="C102" s="89"/>
      <c r="D102" s="4" t="s">
        <v>310</v>
      </c>
      <c r="E102" s="38"/>
      <c r="G102" s="182"/>
      <c r="H102" s="185"/>
      <c r="I102" s="182"/>
      <c r="J102" s="186"/>
    </row>
    <row r="103" spans="1:10" ht="21" customHeight="1">
      <c r="A103" s="36" t="s">
        <v>497</v>
      </c>
      <c r="B103" s="38" t="s">
        <v>402</v>
      </c>
      <c r="C103" s="81"/>
      <c r="D103" s="87"/>
      <c r="E103" s="38"/>
      <c r="G103" s="182"/>
      <c r="H103" s="185"/>
      <c r="I103" s="182"/>
      <c r="J103" s="186"/>
    </row>
    <row r="104" spans="1:10" ht="21" customHeight="1">
      <c r="A104" s="36" t="s">
        <v>498</v>
      </c>
      <c r="B104" s="38" t="s">
        <v>402</v>
      </c>
      <c r="C104" s="81"/>
      <c r="D104" s="87"/>
      <c r="E104" s="38"/>
      <c r="G104" s="182"/>
      <c r="H104" s="185"/>
      <c r="I104" s="182"/>
      <c r="J104" s="186"/>
    </row>
    <row r="105" spans="1:10" ht="21" customHeight="1">
      <c r="A105" s="36" t="s">
        <v>499</v>
      </c>
      <c r="B105" s="38" t="s">
        <v>402</v>
      </c>
      <c r="C105" s="89"/>
      <c r="D105" s="4" t="s">
        <v>310</v>
      </c>
      <c r="E105" s="38"/>
      <c r="G105" s="182"/>
      <c r="H105" s="185"/>
      <c r="I105" s="182"/>
      <c r="J105" s="186"/>
    </row>
    <row r="106" spans="1:10" ht="21" customHeight="1">
      <c r="A106" s="36" t="s">
        <v>1101</v>
      </c>
      <c r="B106" s="38" t="s">
        <v>402</v>
      </c>
      <c r="C106" s="738"/>
      <c r="D106" s="739"/>
      <c r="E106" s="38"/>
      <c r="G106" s="182"/>
      <c r="H106" s="185"/>
      <c r="I106" s="182"/>
      <c r="J106" s="186"/>
    </row>
    <row r="107" spans="1:10" ht="21" customHeight="1">
      <c r="A107" s="36" t="s">
        <v>500</v>
      </c>
      <c r="B107" s="38" t="s">
        <v>402</v>
      </c>
      <c r="C107" s="740"/>
      <c r="D107" s="741"/>
      <c r="E107" s="38"/>
      <c r="G107" s="182"/>
      <c r="H107" s="185"/>
      <c r="I107" s="182"/>
      <c r="J107" s="186"/>
    </row>
    <row r="108" spans="1:10" ht="21" customHeight="1">
      <c r="A108" s="31" t="s">
        <v>501</v>
      </c>
      <c r="B108" s="32" t="s">
        <v>402</v>
      </c>
      <c r="C108" s="82"/>
      <c r="D108" s="90"/>
      <c r="E108" s="32"/>
      <c r="G108" s="182"/>
      <c r="H108" s="185"/>
      <c r="I108" s="182"/>
      <c r="J108" s="186"/>
    </row>
    <row r="109" spans="1:10" ht="21" customHeight="1">
      <c r="A109" s="39" t="s">
        <v>508</v>
      </c>
      <c r="B109" s="40" t="s">
        <v>397</v>
      </c>
      <c r="C109" s="83" t="s">
        <v>560</v>
      </c>
      <c r="D109" s="91"/>
      <c r="E109" s="40"/>
      <c r="G109" s="182"/>
      <c r="H109" s="185"/>
      <c r="I109" s="182"/>
      <c r="J109" s="186"/>
    </row>
    <row r="110" spans="1:10" ht="21" customHeight="1">
      <c r="A110" s="39" t="s">
        <v>989</v>
      </c>
      <c r="B110" s="40" t="s">
        <v>397</v>
      </c>
      <c r="C110" s="83" t="s">
        <v>988</v>
      </c>
      <c r="D110" s="41"/>
      <c r="G110" s="182"/>
      <c r="H110" s="185"/>
      <c r="I110" s="182"/>
      <c r="J110" s="186"/>
    </row>
    <row r="111" spans="1:10" ht="21" customHeight="1">
      <c r="G111" s="182"/>
      <c r="H111" s="185"/>
      <c r="I111" s="182"/>
      <c r="J111" s="186"/>
    </row>
    <row r="112" spans="1:10" ht="21" customHeight="1">
      <c r="G112" s="182"/>
      <c r="H112" s="185"/>
      <c r="I112" s="182"/>
      <c r="J112" s="186"/>
    </row>
    <row r="113" spans="7:10" ht="21" customHeight="1">
      <c r="G113" s="182"/>
      <c r="H113" s="185"/>
      <c r="I113" s="182"/>
      <c r="J113" s="186"/>
    </row>
    <row r="114" spans="7:10" ht="21" customHeight="1">
      <c r="G114" s="182"/>
      <c r="H114" s="185"/>
      <c r="I114" s="182"/>
      <c r="J114" s="186"/>
    </row>
    <row r="115" spans="7:10" ht="21" customHeight="1">
      <c r="G115" s="182"/>
      <c r="H115" s="185"/>
      <c r="I115" s="182"/>
      <c r="J115" s="186"/>
    </row>
    <row r="116" spans="7:10" ht="21" customHeight="1">
      <c r="G116" s="182"/>
      <c r="H116" s="185"/>
      <c r="I116" s="182"/>
      <c r="J116" s="186"/>
    </row>
    <row r="117" spans="7:10" ht="21" customHeight="1">
      <c r="G117" s="182"/>
      <c r="H117" s="185"/>
      <c r="I117" s="182"/>
      <c r="J117" s="186"/>
    </row>
    <row r="118" spans="7:10" ht="21" customHeight="1">
      <c r="G118" s="182"/>
      <c r="H118" s="185"/>
      <c r="I118" s="182"/>
      <c r="J118" s="186"/>
    </row>
    <row r="119" spans="7:10" ht="21" customHeight="1">
      <c r="G119" s="182"/>
      <c r="H119" s="185"/>
      <c r="I119" s="182"/>
      <c r="J119" s="186"/>
    </row>
    <row r="120" spans="7:10" ht="21" customHeight="1">
      <c r="G120" s="182"/>
      <c r="H120" s="185"/>
      <c r="I120" s="182"/>
      <c r="J120" s="186"/>
    </row>
  </sheetData>
  <mergeCells count="14">
    <mergeCell ref="C1:E1"/>
    <mergeCell ref="C59:D59"/>
    <mergeCell ref="C66:D66"/>
    <mergeCell ref="C61:D61"/>
    <mergeCell ref="C49:D49"/>
    <mergeCell ref="C33:D33"/>
    <mergeCell ref="D19:E19"/>
    <mergeCell ref="C18:D18"/>
    <mergeCell ref="C40:D40"/>
    <mergeCell ref="C86:D86"/>
    <mergeCell ref="C95:D95"/>
    <mergeCell ref="C106:D106"/>
    <mergeCell ref="C107:D107"/>
    <mergeCell ref="C96:D96"/>
  </mergeCells>
  <phoneticPr fontId="3"/>
  <dataValidations count="6">
    <dataValidation type="list" allowBlank="1" showInputMessage="1" showErrorMessage="1" sqref="C109:C110 C50 C65 C57 C69 C77" xr:uid="{00000000-0002-0000-0100-000000000000}">
      <formula1>"青森市,弘前市,八戸市,黒石市,五所川原市,十和田市,三沢市,むつ市,つがる市,平川市,平内町,今別町,蓬田村,外ヶ浜町,鰺ヶ沢町,深浦町,西目屋村,藤崎町,大鰐町,田舎館村,板柳町,鶴田町,中泊町,野辺地町,七戸町,六戸町,横浜町,六戸町,東北町,六ヶ所村,おいらせ町,大間町,東通村,風間浦村,佐井村,三戸町,五戸町,田子町,南部町,階上町,新郷村"</formula1>
    </dataValidation>
    <dataValidation type="list" allowBlank="1" showInputMessage="1" showErrorMessage="1" sqref="C51 C25" xr:uid="{00000000-0002-0000-0100-000001000000}">
      <formula1>"　,S,H,R"</formula1>
    </dataValidation>
    <dataValidation type="list" allowBlank="1" showInputMessage="1" showErrorMessage="1" sqref="C24" xr:uid="{00000000-0002-0000-0100-000002000000}">
      <formula1>"男,女"</formula1>
    </dataValidation>
    <dataValidation type="list" allowBlank="1" showInputMessage="1" showErrorMessage="1" sqref="C2" xr:uid="{00000000-0002-0000-0100-000003000000}">
      <formula1>"　,青森県第１区,青森県第２区,青森県第３区"</formula1>
    </dataValidation>
    <dataValidation type="list" allowBlank="1" showInputMessage="1" showErrorMessage="1" sqref="C42" xr:uid="{00000000-0002-0000-0100-000004000000}">
      <formula1>"　,該　当"</formula1>
    </dataValidation>
    <dataValidation type="list" allowBlank="1" showInputMessage="1" showErrorMessage="1" sqref="C19" xr:uid="{00000000-0002-0000-0100-000005000000}">
      <formula1>"行っている（１号該当）,行っている（２号該当）,行っていない"</formula1>
    </dataValidation>
  </dataValidations>
  <pageMargins left="0.78740157480314965" right="0.78740157480314965" top="0.98425196850393704" bottom="0.98425196850393704" header="0.51181102362204722" footer="0.51181102362204722"/>
  <pageSetup paperSize="8" scale="64"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88"/>
  <sheetViews>
    <sheetView showZeros="0" view="pageBreakPreview" topLeftCell="A25" zoomScaleNormal="100" zoomScaleSheetLayoutView="100" workbookViewId="0">
      <selection activeCell="W32" sqref="W32"/>
    </sheetView>
  </sheetViews>
  <sheetFormatPr defaultColWidth="5.90625" defaultRowHeight="14"/>
  <cols>
    <col min="1" max="13" width="5.90625" style="94" customWidth="1"/>
    <col min="14" max="14" width="6.7265625" style="94" customWidth="1"/>
    <col min="15" max="16384" width="5.90625" style="94"/>
  </cols>
  <sheetData>
    <row r="1" spans="1:14">
      <c r="N1" s="204" t="s">
        <v>157</v>
      </c>
    </row>
    <row r="5" spans="1:14" ht="28">
      <c r="A5" s="955" t="s">
        <v>445</v>
      </c>
      <c r="B5" s="955"/>
      <c r="C5" s="955"/>
      <c r="D5" s="955"/>
      <c r="E5" s="955"/>
      <c r="F5" s="955"/>
      <c r="G5" s="955"/>
      <c r="H5" s="955"/>
      <c r="I5" s="955"/>
      <c r="J5" s="955"/>
      <c r="K5" s="955"/>
      <c r="L5" s="955"/>
      <c r="M5" s="955"/>
      <c r="N5" s="955"/>
    </row>
    <row r="6" spans="1:14" ht="14.25" customHeight="1">
      <c r="A6" s="214"/>
      <c r="B6" s="214"/>
      <c r="C6" s="214"/>
      <c r="D6" s="900" t="s">
        <v>680</v>
      </c>
      <c r="E6" s="900"/>
      <c r="F6" s="900"/>
      <c r="G6" s="900"/>
      <c r="H6" s="900"/>
      <c r="I6" s="900"/>
      <c r="J6" s="900"/>
      <c r="K6" s="900"/>
      <c r="L6" s="214"/>
      <c r="M6" s="214"/>
      <c r="N6" s="214"/>
    </row>
    <row r="8" spans="1:14">
      <c r="K8" s="984">
        <f>入力シート!C4</f>
        <v>46049</v>
      </c>
      <c r="L8" s="984"/>
      <c r="M8" s="984"/>
      <c r="N8" s="984"/>
    </row>
    <row r="10" spans="1:14">
      <c r="A10" s="963" t="str">
        <f>入力シート!C69</f>
        <v>青森市</v>
      </c>
      <c r="B10" s="963"/>
      <c r="C10" s="94" t="s">
        <v>447</v>
      </c>
    </row>
    <row r="14" spans="1:14" s="203" customFormat="1">
      <c r="C14" s="203" t="s">
        <v>1432</v>
      </c>
      <c r="G14" s="195"/>
      <c r="H14" s="778">
        <f>入力シート!C9</f>
        <v>0</v>
      </c>
      <c r="I14" s="778"/>
      <c r="J14" s="778"/>
      <c r="K14" s="778"/>
      <c r="L14" s="778"/>
      <c r="M14" s="778"/>
    </row>
    <row r="15" spans="1:14" ht="14.25" customHeight="1"/>
    <row r="16" spans="1:14" ht="14.25" customHeight="1"/>
    <row r="17" spans="1:14" ht="14.25" customHeight="1">
      <c r="C17" s="915" t="s">
        <v>609</v>
      </c>
      <c r="D17" s="915"/>
      <c r="G17" s="789">
        <f>入力シート!C15</f>
        <v>0</v>
      </c>
      <c r="H17" s="789"/>
      <c r="I17" s="789"/>
      <c r="J17" s="789"/>
      <c r="K17" s="789"/>
      <c r="M17" s="203"/>
    </row>
    <row r="18" spans="1:14" ht="14.25" customHeight="1"/>
    <row r="19" spans="1:14" ht="14.25" customHeight="1"/>
    <row r="20" spans="1:14" ht="14.25" customHeight="1">
      <c r="C20" s="989" t="s">
        <v>572</v>
      </c>
      <c r="D20" s="989"/>
      <c r="F20" s="778">
        <f>入力シート!C12</f>
        <v>0</v>
      </c>
      <c r="G20" s="778"/>
      <c r="H20" s="778"/>
      <c r="I20" s="778"/>
      <c r="J20" s="778"/>
      <c r="K20" s="778"/>
      <c r="L20" s="778"/>
      <c r="M20" s="778"/>
    </row>
    <row r="21" spans="1:14" ht="14.25" customHeight="1">
      <c r="G21" s="111"/>
    </row>
    <row r="22" spans="1:14" ht="14.25" customHeight="1">
      <c r="G22" s="111"/>
    </row>
    <row r="23" spans="1:14" ht="14.25" customHeight="1">
      <c r="C23" s="915" t="s">
        <v>650</v>
      </c>
      <c r="D23" s="915"/>
      <c r="F23" s="789">
        <f>入力シート!C17</f>
        <v>0</v>
      </c>
      <c r="G23" s="789"/>
      <c r="H23" s="789"/>
      <c r="I23" s="789"/>
      <c r="J23" s="789"/>
      <c r="K23" s="789"/>
      <c r="L23" s="789"/>
    </row>
    <row r="28" spans="1:14">
      <c r="A28" s="94" t="s">
        <v>450</v>
      </c>
    </row>
    <row r="30" spans="1:14">
      <c r="H30" s="111"/>
    </row>
    <row r="31" spans="1:14">
      <c r="A31" s="888" t="s">
        <v>451</v>
      </c>
      <c r="B31" s="888"/>
      <c r="C31" s="888"/>
      <c r="D31" s="888"/>
      <c r="E31" s="888"/>
      <c r="F31" s="888"/>
      <c r="G31" s="888"/>
      <c r="H31" s="888"/>
      <c r="I31" s="888"/>
      <c r="J31" s="888"/>
      <c r="K31" s="888"/>
      <c r="L31" s="888"/>
      <c r="M31" s="888"/>
      <c r="N31" s="888"/>
    </row>
    <row r="32" spans="1:14" ht="14.25" customHeight="1"/>
    <row r="34" spans="1:14" ht="36" customHeight="1">
      <c r="A34" s="975" t="s">
        <v>452</v>
      </c>
      <c r="B34" s="976"/>
      <c r="C34" s="976"/>
      <c r="D34" s="977"/>
      <c r="E34" s="966">
        <f>入力シート!C71</f>
        <v>0</v>
      </c>
      <c r="F34" s="967"/>
      <c r="G34" s="967"/>
      <c r="H34" s="967"/>
      <c r="I34" s="967"/>
      <c r="J34" s="967"/>
      <c r="K34" s="967"/>
      <c r="L34" s="967"/>
      <c r="M34" s="967"/>
      <c r="N34" s="968"/>
    </row>
    <row r="35" spans="1:14" ht="36" customHeight="1">
      <c r="A35" s="972" t="s">
        <v>453</v>
      </c>
      <c r="B35" s="973"/>
      <c r="C35" s="973"/>
      <c r="D35" s="974"/>
      <c r="E35" s="978">
        <f>入力シート!C72</f>
        <v>0</v>
      </c>
      <c r="F35" s="979"/>
      <c r="G35" s="979"/>
      <c r="H35" s="979"/>
      <c r="I35" s="121" t="s">
        <v>456</v>
      </c>
      <c r="J35" s="979">
        <f>入力シート!C73</f>
        <v>0</v>
      </c>
      <c r="K35" s="979"/>
      <c r="L35" s="979"/>
      <c r="M35" s="979"/>
      <c r="N35" s="980"/>
    </row>
    <row r="36" spans="1:14" ht="36" customHeight="1">
      <c r="A36" s="981" t="s">
        <v>454</v>
      </c>
      <c r="B36" s="982"/>
      <c r="C36" s="982"/>
      <c r="D36" s="983"/>
      <c r="E36" s="969">
        <f>入力シート!C70</f>
        <v>0</v>
      </c>
      <c r="F36" s="970"/>
      <c r="G36" s="970"/>
      <c r="H36" s="970"/>
      <c r="I36" s="970"/>
      <c r="J36" s="970"/>
      <c r="K36" s="970"/>
      <c r="L36" s="970"/>
      <c r="M36" s="970"/>
      <c r="N36" s="971"/>
    </row>
    <row r="37" spans="1:14" ht="36" customHeight="1">
      <c r="A37" s="981" t="s">
        <v>455</v>
      </c>
      <c r="B37" s="982"/>
      <c r="C37" s="982"/>
      <c r="D37" s="983"/>
      <c r="E37" s="985">
        <f>入力シート!C20</f>
        <v>0</v>
      </c>
      <c r="F37" s="986"/>
      <c r="G37" s="986"/>
      <c r="H37" s="986">
        <f>入力シート!C22</f>
        <v>0</v>
      </c>
      <c r="I37" s="986"/>
      <c r="J37" s="986"/>
      <c r="K37" s="122"/>
      <c r="L37" s="122"/>
      <c r="M37" s="122"/>
      <c r="N37" s="123"/>
    </row>
    <row r="39" spans="1:14">
      <c r="B39" s="120"/>
      <c r="C39" s="124"/>
      <c r="D39" s="124"/>
    </row>
    <row r="40" spans="1:14">
      <c r="A40" s="272" t="s">
        <v>1493</v>
      </c>
      <c r="B40" s="124"/>
      <c r="C40" s="124"/>
      <c r="D40" s="124"/>
      <c r="E40" s="124"/>
      <c r="F40" s="124"/>
      <c r="G40" s="124"/>
      <c r="H40" s="124"/>
      <c r="I40" s="124"/>
      <c r="J40" s="124"/>
      <c r="K40" s="124"/>
      <c r="L40" s="124"/>
      <c r="M40" s="124"/>
      <c r="N40" s="124"/>
    </row>
    <row r="41" spans="1:14">
      <c r="A41" s="272" t="s">
        <v>1494</v>
      </c>
      <c r="B41" s="124"/>
      <c r="C41" s="124"/>
      <c r="D41" s="124"/>
      <c r="E41" s="124"/>
      <c r="F41" s="124"/>
      <c r="G41" s="124"/>
      <c r="H41" s="124"/>
      <c r="I41" s="124"/>
      <c r="J41" s="124"/>
      <c r="K41" s="124"/>
      <c r="L41" s="124"/>
      <c r="M41" s="124"/>
      <c r="N41" s="124"/>
    </row>
    <row r="42" spans="1:14">
      <c r="A42" s="272" t="s">
        <v>1495</v>
      </c>
      <c r="B42" s="124"/>
      <c r="C42" s="124"/>
      <c r="D42" s="124"/>
      <c r="E42" s="124"/>
      <c r="F42" s="124"/>
      <c r="G42" s="124"/>
      <c r="H42" s="124"/>
      <c r="I42" s="124"/>
      <c r="J42" s="124"/>
      <c r="K42" s="124"/>
      <c r="L42" s="124"/>
      <c r="M42" s="124"/>
      <c r="N42" s="124"/>
    </row>
    <row r="43" spans="1:14">
      <c r="A43" s="272" t="s">
        <v>1496</v>
      </c>
      <c r="B43" s="124"/>
      <c r="C43" s="124"/>
      <c r="D43" s="124"/>
      <c r="E43" s="124"/>
      <c r="F43" s="124"/>
      <c r="G43" s="124"/>
      <c r="H43" s="124"/>
      <c r="I43" s="124"/>
      <c r="J43" s="124"/>
      <c r="K43" s="124"/>
      <c r="L43" s="124"/>
      <c r="M43" s="124"/>
      <c r="N43" s="124"/>
    </row>
    <row r="44" spans="1:14">
      <c r="B44" s="109"/>
      <c r="C44" s="116"/>
      <c r="D44" s="116"/>
    </row>
    <row r="45" spans="1:14">
      <c r="N45" s="204" t="s">
        <v>157</v>
      </c>
    </row>
    <row r="49" spans="1:14" ht="28">
      <c r="A49" s="955" t="s">
        <v>445</v>
      </c>
      <c r="B49" s="955"/>
      <c r="C49" s="955"/>
      <c r="D49" s="955"/>
      <c r="E49" s="955"/>
      <c r="F49" s="955"/>
      <c r="G49" s="955"/>
      <c r="H49" s="955"/>
      <c r="I49" s="955"/>
      <c r="J49" s="955"/>
      <c r="K49" s="955"/>
      <c r="L49" s="955"/>
      <c r="M49" s="955"/>
      <c r="N49" s="955"/>
    </row>
    <row r="50" spans="1:14">
      <c r="A50" s="214"/>
      <c r="B50" s="214"/>
      <c r="C50" s="214"/>
      <c r="D50" s="900" t="s">
        <v>674</v>
      </c>
      <c r="E50" s="900"/>
      <c r="F50" s="900"/>
      <c r="G50" s="900"/>
      <c r="H50" s="900"/>
      <c r="I50" s="900"/>
      <c r="J50" s="900"/>
      <c r="K50" s="900"/>
      <c r="L50" s="214"/>
      <c r="M50" s="214"/>
      <c r="N50" s="214"/>
    </row>
    <row r="52" spans="1:14">
      <c r="K52" s="984">
        <f>入力シート!C4</f>
        <v>46049</v>
      </c>
      <c r="L52" s="984"/>
      <c r="M52" s="984"/>
      <c r="N52" s="984"/>
    </row>
    <row r="54" spans="1:14">
      <c r="A54" s="963" t="s">
        <v>457</v>
      </c>
      <c r="B54" s="963"/>
      <c r="C54" s="94" t="s">
        <v>447</v>
      </c>
    </row>
    <row r="58" spans="1:14" s="203" customFormat="1">
      <c r="C58" s="203" t="s">
        <v>1432</v>
      </c>
      <c r="G58" s="195"/>
      <c r="H58" s="778">
        <f>入力シート!C9</f>
        <v>0</v>
      </c>
      <c r="I58" s="778"/>
      <c r="J58" s="778"/>
      <c r="K58" s="778"/>
      <c r="L58" s="778"/>
      <c r="M58" s="778"/>
    </row>
    <row r="59" spans="1:14" ht="14.25" customHeight="1"/>
    <row r="60" spans="1:14" ht="14.25" customHeight="1"/>
    <row r="61" spans="1:14" ht="14.25" customHeight="1">
      <c r="C61" s="915" t="s">
        <v>609</v>
      </c>
      <c r="D61" s="915"/>
      <c r="G61" s="789">
        <f>入力シート!C15</f>
        <v>0</v>
      </c>
      <c r="H61" s="789"/>
      <c r="I61" s="789"/>
      <c r="J61" s="789"/>
      <c r="K61" s="789"/>
      <c r="M61" s="203"/>
    </row>
    <row r="62" spans="1:14" ht="14.25" customHeight="1"/>
    <row r="63" spans="1:14" ht="14.25" customHeight="1"/>
    <row r="64" spans="1:14" ht="14.25" customHeight="1">
      <c r="C64" s="989" t="s">
        <v>572</v>
      </c>
      <c r="D64" s="989"/>
      <c r="F64" s="778">
        <f>入力シート!C12</f>
        <v>0</v>
      </c>
      <c r="G64" s="778"/>
      <c r="H64" s="778"/>
      <c r="I64" s="778"/>
      <c r="J64" s="778"/>
      <c r="K64" s="778"/>
      <c r="L64" s="778"/>
      <c r="M64" s="778"/>
    </row>
    <row r="65" spans="1:14" ht="14.25" customHeight="1">
      <c r="G65" s="111"/>
    </row>
    <row r="66" spans="1:14" ht="14.25" customHeight="1">
      <c r="G66" s="111"/>
    </row>
    <row r="67" spans="1:14" ht="14.25" customHeight="1">
      <c r="C67" s="915" t="s">
        <v>650</v>
      </c>
      <c r="D67" s="915"/>
      <c r="F67" s="789">
        <f>入力シート!C17</f>
        <v>0</v>
      </c>
      <c r="G67" s="789"/>
      <c r="H67" s="789"/>
      <c r="I67" s="789"/>
      <c r="J67" s="789"/>
      <c r="K67" s="789"/>
      <c r="L67" s="789"/>
    </row>
    <row r="72" spans="1:14">
      <c r="A72" s="94" t="s">
        <v>450</v>
      </c>
    </row>
    <row r="74" spans="1:14">
      <c r="H74" s="111"/>
    </row>
    <row r="75" spans="1:14" s="203" customFormat="1" ht="14.25" customHeight="1">
      <c r="A75" s="900" t="s">
        <v>451</v>
      </c>
      <c r="B75" s="900"/>
      <c r="C75" s="900"/>
      <c r="D75" s="900"/>
      <c r="E75" s="900"/>
      <c r="F75" s="900"/>
      <c r="G75" s="900"/>
      <c r="H75" s="900"/>
      <c r="I75" s="900"/>
      <c r="J75" s="900"/>
      <c r="K75" s="900"/>
      <c r="L75" s="900"/>
      <c r="M75" s="900"/>
      <c r="N75" s="900"/>
    </row>
    <row r="76" spans="1:14" s="203" customFormat="1" ht="14.25" customHeight="1"/>
    <row r="77" spans="1:14" s="203" customFormat="1" ht="14.25" customHeight="1"/>
    <row r="78" spans="1:14" ht="36" customHeight="1">
      <c r="A78" s="975" t="s">
        <v>452</v>
      </c>
      <c r="B78" s="976"/>
      <c r="C78" s="976"/>
      <c r="D78" s="977"/>
      <c r="E78" s="966">
        <f>入力シート!C71</f>
        <v>0</v>
      </c>
      <c r="F78" s="967"/>
      <c r="G78" s="967"/>
      <c r="H78" s="967"/>
      <c r="I78" s="967"/>
      <c r="J78" s="967"/>
      <c r="K78" s="967"/>
      <c r="L78" s="967"/>
      <c r="M78" s="967"/>
      <c r="N78" s="968"/>
    </row>
    <row r="79" spans="1:14" ht="36" customHeight="1">
      <c r="A79" s="972" t="s">
        <v>453</v>
      </c>
      <c r="B79" s="973"/>
      <c r="C79" s="973"/>
      <c r="D79" s="974"/>
      <c r="E79" s="978">
        <f>入力シート!C72</f>
        <v>0</v>
      </c>
      <c r="F79" s="979"/>
      <c r="G79" s="979"/>
      <c r="H79" s="979"/>
      <c r="I79" s="121" t="s">
        <v>456</v>
      </c>
      <c r="J79" s="979">
        <f>入力シート!C73</f>
        <v>0</v>
      </c>
      <c r="K79" s="979"/>
      <c r="L79" s="979"/>
      <c r="M79" s="979"/>
      <c r="N79" s="980"/>
    </row>
    <row r="80" spans="1:14" ht="36" customHeight="1">
      <c r="A80" s="981" t="s">
        <v>454</v>
      </c>
      <c r="B80" s="982"/>
      <c r="C80" s="982"/>
      <c r="D80" s="983"/>
      <c r="E80" s="969">
        <f>入力シート!C70</f>
        <v>0</v>
      </c>
      <c r="F80" s="970"/>
      <c r="G80" s="970"/>
      <c r="H80" s="970"/>
      <c r="I80" s="970"/>
      <c r="J80" s="970"/>
      <c r="K80" s="970"/>
      <c r="L80" s="970"/>
      <c r="M80" s="970"/>
      <c r="N80" s="971"/>
    </row>
    <row r="81" spans="1:14" ht="36" customHeight="1">
      <c r="A81" s="981" t="s">
        <v>455</v>
      </c>
      <c r="B81" s="982"/>
      <c r="C81" s="982"/>
      <c r="D81" s="983"/>
      <c r="E81" s="985">
        <f>入力シート!C20</f>
        <v>0</v>
      </c>
      <c r="F81" s="986"/>
      <c r="G81" s="986"/>
      <c r="H81" s="986">
        <f>入力シート!C22</f>
        <v>0</v>
      </c>
      <c r="I81" s="986"/>
      <c r="J81" s="986"/>
      <c r="K81" s="122"/>
      <c r="L81" s="122"/>
      <c r="M81" s="122"/>
      <c r="N81" s="123"/>
    </row>
    <row r="83" spans="1:14">
      <c r="B83" s="120"/>
      <c r="C83" s="124"/>
      <c r="D83" s="124"/>
    </row>
    <row r="84" spans="1:14">
      <c r="A84" s="272" t="s">
        <v>1493</v>
      </c>
      <c r="B84" s="124"/>
      <c r="C84" s="124"/>
      <c r="D84" s="124"/>
      <c r="E84" s="124"/>
      <c r="F84" s="124"/>
      <c r="G84" s="124"/>
      <c r="H84" s="124"/>
      <c r="I84" s="124"/>
      <c r="J84" s="124"/>
      <c r="K84" s="124"/>
      <c r="L84" s="124"/>
      <c r="M84" s="124"/>
      <c r="N84" s="124"/>
    </row>
    <row r="85" spans="1:14">
      <c r="A85" s="272" t="s">
        <v>1494</v>
      </c>
      <c r="B85" s="124"/>
      <c r="C85" s="124"/>
      <c r="D85" s="124"/>
      <c r="E85" s="124"/>
      <c r="F85" s="124"/>
      <c r="G85" s="124"/>
      <c r="H85" s="124"/>
      <c r="I85" s="124"/>
      <c r="J85" s="124"/>
      <c r="K85" s="124"/>
      <c r="L85" s="124"/>
      <c r="M85" s="124"/>
      <c r="N85" s="124"/>
    </row>
    <row r="86" spans="1:14">
      <c r="A86" s="272" t="s">
        <v>1495</v>
      </c>
      <c r="B86" s="124"/>
      <c r="C86" s="124"/>
      <c r="D86" s="124"/>
      <c r="E86" s="124"/>
      <c r="F86" s="124"/>
      <c r="G86" s="124"/>
      <c r="H86" s="124"/>
      <c r="I86" s="124"/>
      <c r="J86" s="124"/>
      <c r="K86" s="124"/>
      <c r="L86" s="124"/>
      <c r="M86" s="124"/>
      <c r="N86" s="124"/>
    </row>
    <row r="87" spans="1:14">
      <c r="A87" s="272" t="s">
        <v>1496</v>
      </c>
      <c r="B87" s="124"/>
      <c r="C87" s="124"/>
      <c r="D87" s="124"/>
      <c r="E87" s="124"/>
      <c r="F87" s="124"/>
      <c r="G87" s="124"/>
      <c r="H87" s="124"/>
      <c r="I87" s="124"/>
      <c r="J87" s="124"/>
      <c r="K87" s="124"/>
      <c r="L87" s="124"/>
      <c r="M87" s="124"/>
      <c r="N87" s="124"/>
    </row>
    <row r="88" spans="1:14">
      <c r="B88" s="109"/>
      <c r="C88" s="116"/>
      <c r="D88" s="116"/>
    </row>
  </sheetData>
  <mergeCells count="44">
    <mergeCell ref="C64:D64"/>
    <mergeCell ref="C67:D67"/>
    <mergeCell ref="F64:M64"/>
    <mergeCell ref="F67:L67"/>
    <mergeCell ref="A81:D81"/>
    <mergeCell ref="E81:G81"/>
    <mergeCell ref="H81:J81"/>
    <mergeCell ref="A75:N75"/>
    <mergeCell ref="E78:N78"/>
    <mergeCell ref="A79:D79"/>
    <mergeCell ref="E79:H79"/>
    <mergeCell ref="J79:N79"/>
    <mergeCell ref="A80:D80"/>
    <mergeCell ref="E80:N80"/>
    <mergeCell ref="A78:D78"/>
    <mergeCell ref="A35:D35"/>
    <mergeCell ref="E35:H35"/>
    <mergeCell ref="J35:N35"/>
    <mergeCell ref="A36:D36"/>
    <mergeCell ref="E36:N36"/>
    <mergeCell ref="A37:D37"/>
    <mergeCell ref="E37:G37"/>
    <mergeCell ref="H37:J37"/>
    <mergeCell ref="H58:M58"/>
    <mergeCell ref="G61:K61"/>
    <mergeCell ref="A49:N49"/>
    <mergeCell ref="D50:K50"/>
    <mergeCell ref="K52:N52"/>
    <mergeCell ref="A54:B54"/>
    <mergeCell ref="C61:D61"/>
    <mergeCell ref="A5:N5"/>
    <mergeCell ref="D6:K6"/>
    <mergeCell ref="K8:N8"/>
    <mergeCell ref="A10:B10"/>
    <mergeCell ref="A31:N31"/>
    <mergeCell ref="H14:M14"/>
    <mergeCell ref="A34:D34"/>
    <mergeCell ref="E34:N34"/>
    <mergeCell ref="C20:D20"/>
    <mergeCell ref="C17:D17"/>
    <mergeCell ref="C23:D23"/>
    <mergeCell ref="G17:K17"/>
    <mergeCell ref="F20:M20"/>
    <mergeCell ref="F23:L23"/>
  </mergeCells>
  <phoneticPr fontId="3"/>
  <pageMargins left="0.78700000000000003" right="0.78700000000000003" top="0.98399999999999999" bottom="0.98399999999999999" header="0.51200000000000001" footer="0.51200000000000001"/>
  <pageSetup paperSize="9" orientation="portrait" horizontalDpi="200" verticalDpi="200" r:id="rId1"/>
  <headerFooter alignWithMargins="0"/>
  <rowBreaks count="1" manualBreakCount="1">
    <brk id="44"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89"/>
  <sheetViews>
    <sheetView showZeros="0" view="pageBreakPreview" topLeftCell="A40" zoomScaleNormal="100" zoomScaleSheetLayoutView="100" workbookViewId="0"/>
  </sheetViews>
  <sheetFormatPr defaultColWidth="5.90625" defaultRowHeight="14"/>
  <cols>
    <col min="1" max="13" width="5.90625" style="94" customWidth="1"/>
    <col min="14" max="14" width="6.7265625" style="94" customWidth="1"/>
    <col min="15" max="16384" width="5.90625" style="94"/>
  </cols>
  <sheetData>
    <row r="1" spans="1:14">
      <c r="N1" s="204" t="s">
        <v>506</v>
      </c>
    </row>
    <row r="5" spans="1:14" ht="28">
      <c r="A5" s="955" t="s">
        <v>458</v>
      </c>
      <c r="B5" s="955"/>
      <c r="C5" s="955"/>
      <c r="D5" s="955"/>
      <c r="E5" s="955"/>
      <c r="F5" s="955"/>
      <c r="G5" s="955"/>
      <c r="H5" s="955"/>
      <c r="I5" s="955"/>
      <c r="J5" s="955"/>
      <c r="K5" s="955"/>
      <c r="L5" s="955"/>
      <c r="M5" s="955"/>
      <c r="N5" s="955"/>
    </row>
    <row r="6" spans="1:14">
      <c r="A6" s="214"/>
      <c r="B6" s="214"/>
      <c r="C6" s="214"/>
      <c r="D6" s="789" t="s">
        <v>675</v>
      </c>
      <c r="E6" s="789"/>
      <c r="F6" s="789"/>
      <c r="G6" s="789"/>
      <c r="H6" s="789"/>
      <c r="I6" s="789"/>
      <c r="J6" s="789"/>
      <c r="K6" s="789"/>
      <c r="L6" s="214"/>
      <c r="M6" s="214"/>
      <c r="N6" s="214"/>
    </row>
    <row r="8" spans="1:14">
      <c r="K8" s="984">
        <f>入力シート!C63</f>
        <v>0</v>
      </c>
      <c r="L8" s="984"/>
      <c r="M8" s="984"/>
      <c r="N8" s="984"/>
    </row>
    <row r="10" spans="1:14">
      <c r="A10" s="963">
        <f>入力シート!C57</f>
        <v>0</v>
      </c>
      <c r="B10" s="963"/>
      <c r="C10" s="94" t="s">
        <v>447</v>
      </c>
    </row>
    <row r="13" spans="1:14" ht="14.25" customHeight="1"/>
    <row r="14" spans="1:14" ht="18.75" customHeight="1">
      <c r="E14" s="204" t="s">
        <v>647</v>
      </c>
      <c r="G14" s="112">
        <f>入力シート!C20</f>
        <v>0</v>
      </c>
      <c r="H14" s="112"/>
      <c r="I14" s="112">
        <f>入力シート!C22</f>
        <v>0</v>
      </c>
      <c r="J14" s="112"/>
    </row>
    <row r="15" spans="1:14" ht="14.25" customHeight="1"/>
    <row r="16" spans="1:14" ht="14.25" customHeight="1"/>
    <row r="17" spans="1:14" ht="14.25" customHeight="1">
      <c r="E17" s="204" t="s">
        <v>648</v>
      </c>
      <c r="G17" s="195">
        <f>入力シート!C34</f>
        <v>0</v>
      </c>
    </row>
    <row r="18" spans="1:14" ht="14.25" customHeight="1"/>
    <row r="19" spans="1:14" ht="14.25" customHeight="1"/>
    <row r="20" spans="1:14">
      <c r="E20" s="204" t="s">
        <v>649</v>
      </c>
      <c r="G20" s="111">
        <f>入力シート!C38</f>
        <v>0</v>
      </c>
    </row>
    <row r="25" spans="1:14">
      <c r="A25" s="94" t="s">
        <v>459</v>
      </c>
    </row>
    <row r="27" spans="1:14">
      <c r="H27" s="111"/>
    </row>
    <row r="28" spans="1:14">
      <c r="A28" s="888" t="s">
        <v>451</v>
      </c>
      <c r="B28" s="888"/>
      <c r="C28" s="888"/>
      <c r="D28" s="888"/>
      <c r="E28" s="888"/>
      <c r="F28" s="888"/>
      <c r="G28" s="888"/>
      <c r="H28" s="888"/>
      <c r="I28" s="888"/>
      <c r="J28" s="888"/>
      <c r="K28" s="888"/>
      <c r="L28" s="888"/>
      <c r="M28" s="888"/>
      <c r="N28" s="888"/>
    </row>
    <row r="29" spans="1:14" ht="14.25" customHeight="1"/>
    <row r="30" spans="1:14" ht="14.25" customHeight="1"/>
    <row r="31" spans="1:14" ht="36" customHeight="1">
      <c r="A31" s="975" t="s">
        <v>462</v>
      </c>
      <c r="B31" s="976"/>
      <c r="C31" s="976"/>
      <c r="D31" s="977"/>
      <c r="E31" s="966">
        <f>入力シート!C59</f>
        <v>0</v>
      </c>
      <c r="F31" s="967"/>
      <c r="G31" s="967"/>
      <c r="H31" s="967"/>
      <c r="I31" s="967"/>
      <c r="J31" s="967"/>
      <c r="K31" s="967"/>
      <c r="L31" s="967"/>
      <c r="M31" s="967"/>
      <c r="N31" s="968"/>
    </row>
    <row r="32" spans="1:14" ht="36" customHeight="1">
      <c r="A32" s="972" t="s">
        <v>453</v>
      </c>
      <c r="B32" s="973"/>
      <c r="C32" s="973"/>
      <c r="D32" s="974"/>
      <c r="E32" s="978">
        <f>入力シート!C60</f>
        <v>0</v>
      </c>
      <c r="F32" s="979"/>
      <c r="G32" s="979"/>
      <c r="H32" s="979"/>
      <c r="I32" s="990"/>
      <c r="J32" s="990"/>
      <c r="K32" s="990"/>
      <c r="L32" s="990"/>
      <c r="M32" s="990"/>
      <c r="N32" s="991"/>
    </row>
    <row r="33" spans="1:14" ht="36" customHeight="1">
      <c r="A33" s="975" t="s">
        <v>461</v>
      </c>
      <c r="B33" s="976"/>
      <c r="C33" s="976"/>
      <c r="D33" s="977"/>
      <c r="E33" s="966">
        <f>入力シート!C66</f>
        <v>0</v>
      </c>
      <c r="F33" s="967"/>
      <c r="G33" s="967"/>
      <c r="H33" s="967"/>
      <c r="I33" s="967"/>
      <c r="J33" s="967"/>
      <c r="K33" s="967"/>
      <c r="L33" s="967"/>
      <c r="M33" s="967"/>
      <c r="N33" s="968"/>
    </row>
    <row r="34" spans="1:14" ht="36" customHeight="1">
      <c r="A34" s="972" t="s">
        <v>453</v>
      </c>
      <c r="B34" s="973"/>
      <c r="C34" s="973"/>
      <c r="D34" s="974"/>
      <c r="E34" s="978">
        <f>入力シート!C67</f>
        <v>0</v>
      </c>
      <c r="F34" s="979"/>
      <c r="G34" s="979"/>
      <c r="H34" s="979"/>
      <c r="I34" s="121" t="s">
        <v>456</v>
      </c>
      <c r="J34" s="979">
        <f>入力シート!C68</f>
        <v>0</v>
      </c>
      <c r="K34" s="979"/>
      <c r="L34" s="979"/>
      <c r="M34" s="979"/>
      <c r="N34" s="980"/>
    </row>
    <row r="35" spans="1:14" ht="36" customHeight="1">
      <c r="A35" s="981" t="s">
        <v>463</v>
      </c>
      <c r="B35" s="982"/>
      <c r="C35" s="982"/>
      <c r="D35" s="983"/>
      <c r="E35" s="969">
        <f>入力シート!C64</f>
        <v>0</v>
      </c>
      <c r="F35" s="970"/>
      <c r="G35" s="970"/>
      <c r="H35" s="970"/>
      <c r="I35" s="970"/>
      <c r="J35" s="970"/>
      <c r="K35" s="970"/>
      <c r="L35" s="970"/>
      <c r="M35" s="970"/>
      <c r="N35" s="971"/>
    </row>
    <row r="36" spans="1:14" ht="36" customHeight="1">
      <c r="A36" s="981" t="s">
        <v>455</v>
      </c>
      <c r="B36" s="982"/>
      <c r="C36" s="982"/>
      <c r="D36" s="983"/>
      <c r="E36" s="985">
        <f>入力シート!C20</f>
        <v>0</v>
      </c>
      <c r="F36" s="986"/>
      <c r="G36" s="986"/>
      <c r="H36" s="986">
        <f>入力シート!C22</f>
        <v>0</v>
      </c>
      <c r="I36" s="986"/>
      <c r="J36" s="986"/>
      <c r="K36" s="122"/>
      <c r="L36" s="122"/>
      <c r="M36" s="122"/>
      <c r="N36" s="123"/>
    </row>
    <row r="38" spans="1:14">
      <c r="B38" s="120"/>
      <c r="C38" s="124"/>
      <c r="D38" s="124"/>
    </row>
    <row r="39" spans="1:14">
      <c r="A39" s="272" t="s">
        <v>1489</v>
      </c>
      <c r="B39" s="124"/>
      <c r="C39" s="124"/>
      <c r="D39" s="124"/>
      <c r="E39" s="124"/>
      <c r="F39" s="124"/>
      <c r="G39" s="124"/>
      <c r="H39" s="124"/>
      <c r="I39" s="124"/>
      <c r="J39" s="124"/>
      <c r="K39" s="124"/>
      <c r="L39" s="124"/>
      <c r="M39" s="124"/>
      <c r="N39" s="124"/>
    </row>
    <row r="40" spans="1:14">
      <c r="A40" s="272" t="s">
        <v>1490</v>
      </c>
      <c r="B40" s="124"/>
      <c r="C40" s="124"/>
      <c r="D40" s="124"/>
      <c r="E40" s="124"/>
      <c r="F40" s="124"/>
      <c r="G40" s="124"/>
      <c r="H40" s="124"/>
      <c r="I40" s="124"/>
      <c r="J40" s="124"/>
      <c r="K40" s="124"/>
      <c r="L40" s="124"/>
      <c r="M40" s="124"/>
      <c r="N40" s="124"/>
    </row>
    <row r="41" spans="1:14">
      <c r="A41" s="272" t="s">
        <v>1491</v>
      </c>
      <c r="B41" s="124"/>
      <c r="C41" s="124"/>
      <c r="D41" s="124"/>
      <c r="E41" s="124"/>
      <c r="F41" s="124"/>
      <c r="G41" s="124"/>
      <c r="H41" s="124"/>
      <c r="I41" s="124"/>
      <c r="J41" s="124"/>
      <c r="K41" s="124"/>
      <c r="L41" s="124"/>
      <c r="M41" s="124"/>
      <c r="N41" s="124"/>
    </row>
    <row r="42" spans="1:14">
      <c r="A42" s="272" t="s">
        <v>1492</v>
      </c>
      <c r="B42" s="124"/>
      <c r="C42" s="124"/>
      <c r="D42" s="124"/>
      <c r="E42" s="124"/>
      <c r="F42" s="124"/>
      <c r="G42" s="124"/>
      <c r="H42" s="124"/>
      <c r="I42" s="124"/>
      <c r="J42" s="124"/>
      <c r="K42" s="124"/>
      <c r="L42" s="124"/>
      <c r="M42" s="124"/>
      <c r="N42" s="124"/>
    </row>
    <row r="43" spans="1:14">
      <c r="N43" s="204" t="s">
        <v>506</v>
      </c>
    </row>
    <row r="47" spans="1:14" ht="28">
      <c r="A47" s="955" t="s">
        <v>458</v>
      </c>
      <c r="B47" s="955"/>
      <c r="C47" s="955"/>
      <c r="D47" s="955"/>
      <c r="E47" s="955"/>
      <c r="F47" s="955"/>
      <c r="G47" s="955"/>
      <c r="H47" s="955"/>
      <c r="I47" s="955"/>
      <c r="J47" s="955"/>
      <c r="K47" s="955"/>
      <c r="L47" s="955"/>
      <c r="M47" s="955"/>
      <c r="N47" s="955"/>
    </row>
    <row r="48" spans="1:14" ht="14.25" customHeight="1">
      <c r="A48" s="214"/>
      <c r="B48" s="214"/>
      <c r="C48" s="214"/>
      <c r="D48" s="789" t="s">
        <v>676</v>
      </c>
      <c r="E48" s="789"/>
      <c r="F48" s="789"/>
      <c r="G48" s="789"/>
      <c r="H48" s="789"/>
      <c r="I48" s="789"/>
      <c r="J48" s="789"/>
      <c r="K48" s="789"/>
      <c r="L48" s="214"/>
      <c r="M48" s="214"/>
      <c r="N48" s="214"/>
    </row>
    <row r="50" spans="1:14">
      <c r="K50" s="984">
        <f>入力シート!C63</f>
        <v>0</v>
      </c>
      <c r="L50" s="984"/>
      <c r="M50" s="984"/>
      <c r="N50" s="984"/>
    </row>
    <row r="52" spans="1:14">
      <c r="A52" s="963" t="s">
        <v>457</v>
      </c>
      <c r="B52" s="963"/>
      <c r="C52" s="94" t="s">
        <v>447</v>
      </c>
    </row>
    <row r="56" spans="1:14" ht="19">
      <c r="E56" s="204" t="s">
        <v>647</v>
      </c>
      <c r="G56" s="112">
        <f>入力シート!C20</f>
        <v>0</v>
      </c>
      <c r="H56" s="112"/>
      <c r="I56" s="112">
        <f>入力シート!C22</f>
        <v>0</v>
      </c>
      <c r="J56" s="112"/>
    </row>
    <row r="59" spans="1:14">
      <c r="E59" s="204" t="s">
        <v>648</v>
      </c>
      <c r="G59" s="195">
        <f>入力シート!C34</f>
        <v>0</v>
      </c>
    </row>
    <row r="62" spans="1:14">
      <c r="E62" s="204" t="s">
        <v>649</v>
      </c>
      <c r="G62" s="111">
        <f>入力シート!C38</f>
        <v>0</v>
      </c>
    </row>
    <row r="67" spans="1:14">
      <c r="A67" s="94" t="s">
        <v>459</v>
      </c>
    </row>
    <row r="69" spans="1:14">
      <c r="H69" s="111"/>
    </row>
    <row r="70" spans="1:14">
      <c r="A70" s="888" t="s">
        <v>451</v>
      </c>
      <c r="B70" s="888"/>
      <c r="C70" s="888"/>
      <c r="D70" s="888"/>
      <c r="E70" s="888"/>
      <c r="F70" s="888"/>
      <c r="G70" s="888"/>
      <c r="H70" s="888"/>
      <c r="I70" s="888"/>
      <c r="J70" s="888"/>
      <c r="K70" s="888"/>
      <c r="L70" s="888"/>
      <c r="M70" s="888"/>
      <c r="N70" s="888"/>
    </row>
    <row r="73" spans="1:14" ht="36" customHeight="1">
      <c r="A73" s="975" t="s">
        <v>462</v>
      </c>
      <c r="B73" s="976"/>
      <c r="C73" s="976"/>
      <c r="D73" s="977"/>
      <c r="E73" s="966">
        <f>入力シート!C59</f>
        <v>0</v>
      </c>
      <c r="F73" s="967"/>
      <c r="G73" s="967"/>
      <c r="H73" s="967"/>
      <c r="I73" s="967"/>
      <c r="J73" s="967"/>
      <c r="K73" s="967"/>
      <c r="L73" s="967"/>
      <c r="M73" s="967"/>
      <c r="N73" s="968"/>
    </row>
    <row r="74" spans="1:14" ht="36" customHeight="1">
      <c r="A74" s="972" t="s">
        <v>453</v>
      </c>
      <c r="B74" s="973"/>
      <c r="C74" s="973"/>
      <c r="D74" s="974"/>
      <c r="E74" s="978">
        <f>入力シート!C60</f>
        <v>0</v>
      </c>
      <c r="F74" s="979"/>
      <c r="G74" s="979"/>
      <c r="H74" s="979"/>
      <c r="I74" s="990"/>
      <c r="J74" s="990"/>
      <c r="K74" s="990"/>
      <c r="L74" s="990"/>
      <c r="M74" s="990"/>
      <c r="N74" s="991"/>
    </row>
    <row r="75" spans="1:14" ht="36" customHeight="1">
      <c r="A75" s="975" t="s">
        <v>461</v>
      </c>
      <c r="B75" s="976"/>
      <c r="C75" s="976"/>
      <c r="D75" s="977"/>
      <c r="E75" s="966">
        <f>入力シート!C66</f>
        <v>0</v>
      </c>
      <c r="F75" s="967"/>
      <c r="G75" s="967"/>
      <c r="H75" s="967"/>
      <c r="I75" s="967"/>
      <c r="J75" s="967"/>
      <c r="K75" s="967"/>
      <c r="L75" s="967"/>
      <c r="M75" s="967"/>
      <c r="N75" s="968"/>
    </row>
    <row r="76" spans="1:14" ht="36" customHeight="1">
      <c r="A76" s="972" t="s">
        <v>453</v>
      </c>
      <c r="B76" s="973"/>
      <c r="C76" s="973"/>
      <c r="D76" s="974"/>
      <c r="E76" s="978">
        <f>入力シート!C67</f>
        <v>0</v>
      </c>
      <c r="F76" s="979"/>
      <c r="G76" s="979"/>
      <c r="H76" s="979"/>
      <c r="I76" s="121" t="s">
        <v>456</v>
      </c>
      <c r="J76" s="979">
        <f>入力シート!C68</f>
        <v>0</v>
      </c>
      <c r="K76" s="979"/>
      <c r="L76" s="979"/>
      <c r="M76" s="979"/>
      <c r="N76" s="980"/>
    </row>
    <row r="77" spans="1:14" ht="36" customHeight="1">
      <c r="A77" s="981" t="s">
        <v>463</v>
      </c>
      <c r="B77" s="982"/>
      <c r="C77" s="982"/>
      <c r="D77" s="983"/>
      <c r="E77" s="969">
        <f>入力シート!C64</f>
        <v>0</v>
      </c>
      <c r="F77" s="970"/>
      <c r="G77" s="970"/>
      <c r="H77" s="970"/>
      <c r="I77" s="970"/>
      <c r="J77" s="970"/>
      <c r="K77" s="970"/>
      <c r="L77" s="970"/>
      <c r="M77" s="970"/>
      <c r="N77" s="971"/>
    </row>
    <row r="78" spans="1:14" ht="36" customHeight="1">
      <c r="A78" s="981" t="s">
        <v>455</v>
      </c>
      <c r="B78" s="982"/>
      <c r="C78" s="982"/>
      <c r="D78" s="983"/>
      <c r="E78" s="985">
        <f>入力シート!C20</f>
        <v>0</v>
      </c>
      <c r="F78" s="986"/>
      <c r="G78" s="986"/>
      <c r="H78" s="986">
        <f>入力シート!C22</f>
        <v>0</v>
      </c>
      <c r="I78" s="986"/>
      <c r="J78" s="986"/>
      <c r="K78" s="122"/>
      <c r="L78" s="122"/>
      <c r="M78" s="122"/>
      <c r="N78" s="123"/>
    </row>
    <row r="81" spans="1:14">
      <c r="A81" s="272" t="s">
        <v>1489</v>
      </c>
      <c r="B81" s="124"/>
      <c r="C81" s="124"/>
      <c r="D81" s="124"/>
      <c r="E81" s="124"/>
      <c r="F81" s="124"/>
      <c r="G81" s="124"/>
      <c r="H81" s="124"/>
      <c r="I81" s="124"/>
      <c r="J81" s="124"/>
      <c r="K81" s="124"/>
      <c r="L81" s="124"/>
      <c r="M81" s="124"/>
      <c r="N81" s="124"/>
    </row>
    <row r="82" spans="1:14">
      <c r="A82" s="272" t="s">
        <v>1490</v>
      </c>
      <c r="B82" s="124"/>
      <c r="C82" s="124"/>
      <c r="D82" s="124"/>
      <c r="E82" s="124"/>
      <c r="F82" s="124"/>
      <c r="G82" s="124"/>
      <c r="H82" s="124"/>
      <c r="I82" s="124"/>
      <c r="J82" s="124"/>
      <c r="K82" s="124"/>
      <c r="L82" s="124"/>
      <c r="M82" s="124"/>
      <c r="N82" s="124"/>
    </row>
    <row r="83" spans="1:14">
      <c r="A83" s="272" t="s">
        <v>1491</v>
      </c>
      <c r="B83" s="124"/>
      <c r="C83" s="124"/>
      <c r="D83" s="124"/>
      <c r="E83" s="124"/>
      <c r="F83" s="124"/>
      <c r="G83" s="124"/>
      <c r="H83" s="124"/>
      <c r="I83" s="124"/>
      <c r="J83" s="124"/>
      <c r="K83" s="124"/>
      <c r="L83" s="124"/>
      <c r="M83" s="124"/>
      <c r="N83" s="124"/>
    </row>
    <row r="84" spans="1:14">
      <c r="A84" s="272" t="s">
        <v>1492</v>
      </c>
      <c r="B84" s="124"/>
      <c r="C84" s="124"/>
      <c r="D84" s="124"/>
      <c r="E84" s="124"/>
      <c r="F84" s="124"/>
      <c r="G84" s="124"/>
      <c r="H84" s="124"/>
      <c r="I84" s="124"/>
      <c r="J84" s="124"/>
      <c r="K84" s="124"/>
      <c r="L84" s="124"/>
      <c r="M84" s="124"/>
      <c r="N84" s="124"/>
    </row>
    <row r="85" spans="1:14">
      <c r="B85" s="109"/>
      <c r="C85" s="116"/>
      <c r="D85" s="116"/>
      <c r="H85" s="111"/>
    </row>
    <row r="86" spans="1:14">
      <c r="B86" s="109"/>
      <c r="C86" s="116"/>
      <c r="D86" s="116"/>
      <c r="H86" s="111"/>
    </row>
    <row r="87" spans="1:14">
      <c r="B87" s="109"/>
      <c r="C87" s="116"/>
      <c r="D87" s="116"/>
    </row>
    <row r="88" spans="1:14">
      <c r="B88" s="109"/>
      <c r="C88" s="116"/>
      <c r="D88" s="116"/>
      <c r="G88" s="111"/>
    </row>
    <row r="89" spans="1:14">
      <c r="B89" s="109"/>
      <c r="C89" s="116"/>
      <c r="D89" s="116"/>
    </row>
  </sheetData>
  <mergeCells count="38">
    <mergeCell ref="A78:D78"/>
    <mergeCell ref="E78:G78"/>
    <mergeCell ref="H78:J78"/>
    <mergeCell ref="A76:D76"/>
    <mergeCell ref="E76:H76"/>
    <mergeCell ref="A77:D77"/>
    <mergeCell ref="D6:K6"/>
    <mergeCell ref="D48:K48"/>
    <mergeCell ref="E36:G36"/>
    <mergeCell ref="E77:N77"/>
    <mergeCell ref="J76:N76"/>
    <mergeCell ref="A36:D36"/>
    <mergeCell ref="J34:N34"/>
    <mergeCell ref="E33:N33"/>
    <mergeCell ref="A10:B10"/>
    <mergeCell ref="A47:N47"/>
    <mergeCell ref="H36:J36"/>
    <mergeCell ref="E32:N32"/>
    <mergeCell ref="A74:D74"/>
    <mergeCell ref="E74:N74"/>
    <mergeCell ref="A75:D75"/>
    <mergeCell ref="E75:N75"/>
    <mergeCell ref="A5:N5"/>
    <mergeCell ref="A73:D73"/>
    <mergeCell ref="E73:N73"/>
    <mergeCell ref="A31:D31"/>
    <mergeCell ref="E31:N31"/>
    <mergeCell ref="K8:N8"/>
    <mergeCell ref="K50:N50"/>
    <mergeCell ref="A28:N28"/>
    <mergeCell ref="A35:D35"/>
    <mergeCell ref="A34:D34"/>
    <mergeCell ref="A33:D33"/>
    <mergeCell ref="E35:N35"/>
    <mergeCell ref="E34:H34"/>
    <mergeCell ref="A32:D32"/>
    <mergeCell ref="A52:B52"/>
    <mergeCell ref="A70:N70"/>
  </mergeCells>
  <phoneticPr fontId="3"/>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rowBreaks count="1" manualBreakCount="1">
    <brk id="42"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88"/>
  <sheetViews>
    <sheetView showZeros="0" view="pageBreakPreview" zoomScaleNormal="100" zoomScaleSheetLayoutView="100" workbookViewId="0">
      <selection activeCell="G13" sqref="G13"/>
    </sheetView>
  </sheetViews>
  <sheetFormatPr defaultColWidth="5.90625" defaultRowHeight="14"/>
  <cols>
    <col min="1" max="13" width="5.90625" style="94" customWidth="1"/>
    <col min="14" max="14" width="6.7265625" style="94" customWidth="1"/>
    <col min="15" max="16384" width="5.90625" style="94"/>
  </cols>
  <sheetData>
    <row r="1" spans="1:14">
      <c r="N1" s="204" t="s">
        <v>509</v>
      </c>
    </row>
    <row r="5" spans="1:14" ht="28">
      <c r="A5" s="955" t="s">
        <v>458</v>
      </c>
      <c r="B5" s="955"/>
      <c r="C5" s="955"/>
      <c r="D5" s="955"/>
      <c r="E5" s="955"/>
      <c r="F5" s="955"/>
      <c r="G5" s="955"/>
      <c r="H5" s="955"/>
      <c r="I5" s="955"/>
      <c r="J5" s="955"/>
      <c r="K5" s="955"/>
      <c r="L5" s="955"/>
      <c r="M5" s="955"/>
      <c r="N5" s="955"/>
    </row>
    <row r="6" spans="1:14">
      <c r="A6" s="214"/>
      <c r="B6" s="214"/>
      <c r="C6" s="214"/>
      <c r="D6" s="900" t="s">
        <v>677</v>
      </c>
      <c r="E6" s="900"/>
      <c r="F6" s="900"/>
      <c r="G6" s="900"/>
      <c r="H6" s="900"/>
      <c r="I6" s="900"/>
      <c r="J6" s="900"/>
      <c r="K6" s="900"/>
      <c r="L6" s="214"/>
      <c r="M6" s="214"/>
      <c r="N6" s="214"/>
    </row>
    <row r="8" spans="1:14">
      <c r="K8" s="984">
        <f>入力シート!C75</f>
        <v>0</v>
      </c>
      <c r="L8" s="984"/>
      <c r="M8" s="984"/>
      <c r="N8" s="984"/>
    </row>
    <row r="10" spans="1:14">
      <c r="A10" s="963">
        <f>入力シート!C57</f>
        <v>0</v>
      </c>
      <c r="B10" s="963"/>
      <c r="C10" s="94" t="s">
        <v>447</v>
      </c>
    </row>
    <row r="12" spans="1:14" ht="14.25" customHeight="1"/>
    <row r="13" spans="1:14" ht="14.25" customHeight="1"/>
    <row r="14" spans="1:14">
      <c r="A14" s="203"/>
      <c r="B14" s="203"/>
      <c r="C14" s="203" t="s">
        <v>1432</v>
      </c>
      <c r="D14" s="203"/>
      <c r="E14" s="203"/>
      <c r="F14" s="203"/>
      <c r="G14" s="195"/>
      <c r="H14" s="195"/>
      <c r="I14" s="796">
        <f>入力シート!C9</f>
        <v>0</v>
      </c>
      <c r="J14" s="796"/>
      <c r="K14" s="796"/>
      <c r="L14" s="796"/>
      <c r="M14" s="796"/>
      <c r="N14" s="203"/>
    </row>
    <row r="17" spans="1:14" ht="14.25" customHeight="1">
      <c r="C17" s="915" t="s">
        <v>609</v>
      </c>
      <c r="D17" s="915"/>
      <c r="G17" s="112"/>
      <c r="H17" s="796">
        <f>入力シート!C15</f>
        <v>0</v>
      </c>
      <c r="I17" s="796"/>
      <c r="J17" s="796"/>
      <c r="K17" s="796"/>
      <c r="M17" s="203"/>
    </row>
    <row r="20" spans="1:14">
      <c r="C20" s="989" t="s">
        <v>572</v>
      </c>
      <c r="D20" s="989"/>
      <c r="G20" s="992">
        <f>入力シート!C12</f>
        <v>0</v>
      </c>
      <c r="H20" s="992"/>
      <c r="I20" s="992"/>
      <c r="J20" s="992"/>
      <c r="K20" s="992"/>
      <c r="L20" s="992"/>
      <c r="M20" s="992"/>
      <c r="N20" s="992"/>
    </row>
    <row r="21" spans="1:14">
      <c r="G21" s="111"/>
    </row>
    <row r="22" spans="1:14">
      <c r="G22" s="111"/>
    </row>
    <row r="23" spans="1:14">
      <c r="C23" s="915" t="s">
        <v>650</v>
      </c>
      <c r="D23" s="915"/>
      <c r="G23" s="802">
        <f>入力シート!C17</f>
        <v>0</v>
      </c>
      <c r="H23" s="802"/>
      <c r="I23" s="802"/>
      <c r="J23" s="802"/>
      <c r="K23" s="802"/>
    </row>
    <row r="27" spans="1:14">
      <c r="A27" s="94" t="s">
        <v>459</v>
      </c>
    </row>
    <row r="30" spans="1:14">
      <c r="H30" s="111"/>
    </row>
    <row r="31" spans="1:14">
      <c r="A31" s="888" t="s">
        <v>451</v>
      </c>
      <c r="B31" s="888"/>
      <c r="C31" s="888"/>
      <c r="D31" s="888"/>
      <c r="E31" s="888"/>
      <c r="F31" s="888"/>
      <c r="G31" s="888"/>
      <c r="H31" s="888"/>
      <c r="I31" s="888"/>
      <c r="J31" s="888"/>
      <c r="K31" s="888"/>
      <c r="L31" s="888"/>
      <c r="M31" s="888"/>
      <c r="N31" s="888"/>
    </row>
    <row r="32" spans="1:14" ht="14.25" customHeight="1"/>
    <row r="33" spans="1:14" ht="36" customHeight="1">
      <c r="A33" s="975" t="s">
        <v>462</v>
      </c>
      <c r="B33" s="976"/>
      <c r="C33" s="976"/>
      <c r="D33" s="977"/>
      <c r="E33" s="966">
        <f>入力シート!C71</f>
        <v>0</v>
      </c>
      <c r="F33" s="967"/>
      <c r="G33" s="967"/>
      <c r="H33" s="967"/>
      <c r="I33" s="967"/>
      <c r="J33" s="967"/>
      <c r="K33" s="967"/>
      <c r="L33" s="967"/>
      <c r="M33" s="967"/>
      <c r="N33" s="968"/>
    </row>
    <row r="34" spans="1:14" ht="36" customHeight="1">
      <c r="A34" s="972" t="s">
        <v>453</v>
      </c>
      <c r="B34" s="973"/>
      <c r="C34" s="973"/>
      <c r="D34" s="974"/>
      <c r="E34" s="978">
        <f>入力シート!C72</f>
        <v>0</v>
      </c>
      <c r="F34" s="979"/>
      <c r="G34" s="979"/>
      <c r="H34" s="979"/>
      <c r="I34" s="990"/>
      <c r="J34" s="990"/>
      <c r="K34" s="990"/>
      <c r="L34" s="990"/>
      <c r="M34" s="990"/>
      <c r="N34" s="991"/>
    </row>
    <row r="35" spans="1:14" ht="36" customHeight="1">
      <c r="A35" s="975" t="s">
        <v>461</v>
      </c>
      <c r="B35" s="976"/>
      <c r="C35" s="976"/>
      <c r="D35" s="977"/>
      <c r="E35" s="966">
        <f>入力シート!C78</f>
        <v>0</v>
      </c>
      <c r="F35" s="967"/>
      <c r="G35" s="967"/>
      <c r="H35" s="967"/>
      <c r="I35" s="967"/>
      <c r="J35" s="967"/>
      <c r="K35" s="967"/>
      <c r="L35" s="967"/>
      <c r="M35" s="967"/>
      <c r="N35" s="968"/>
    </row>
    <row r="36" spans="1:14" ht="36" customHeight="1">
      <c r="A36" s="972" t="s">
        <v>453</v>
      </c>
      <c r="B36" s="973"/>
      <c r="C36" s="973"/>
      <c r="D36" s="974"/>
      <c r="E36" s="978">
        <f>入力シート!C79</f>
        <v>0</v>
      </c>
      <c r="F36" s="979"/>
      <c r="G36" s="979"/>
      <c r="H36" s="979"/>
      <c r="I36" s="121" t="s">
        <v>456</v>
      </c>
      <c r="J36" s="979">
        <f>入力シート!C80</f>
        <v>0</v>
      </c>
      <c r="K36" s="979"/>
      <c r="L36" s="979"/>
      <c r="M36" s="979"/>
      <c r="N36" s="980"/>
    </row>
    <row r="37" spans="1:14" ht="36" customHeight="1">
      <c r="A37" s="981" t="s">
        <v>463</v>
      </c>
      <c r="B37" s="982"/>
      <c r="C37" s="982"/>
      <c r="D37" s="983"/>
      <c r="E37" s="969">
        <f>入力シート!C76</f>
        <v>0</v>
      </c>
      <c r="F37" s="970"/>
      <c r="G37" s="970"/>
      <c r="H37" s="970"/>
      <c r="I37" s="970"/>
      <c r="J37" s="970"/>
      <c r="K37" s="970"/>
      <c r="L37" s="970"/>
      <c r="M37" s="970"/>
      <c r="N37" s="971"/>
    </row>
    <row r="38" spans="1:14" ht="36" customHeight="1">
      <c r="A38" s="981" t="s">
        <v>455</v>
      </c>
      <c r="B38" s="982"/>
      <c r="C38" s="982"/>
      <c r="D38" s="983"/>
      <c r="E38" s="985">
        <f>入力シート!C20</f>
        <v>0</v>
      </c>
      <c r="F38" s="986"/>
      <c r="G38" s="986"/>
      <c r="H38" s="986">
        <f>入力シート!C22</f>
        <v>0</v>
      </c>
      <c r="I38" s="986"/>
      <c r="J38" s="986"/>
      <c r="K38" s="122"/>
      <c r="L38" s="122"/>
      <c r="M38" s="122"/>
      <c r="N38" s="123"/>
    </row>
    <row r="40" spans="1:14">
      <c r="B40" s="120"/>
      <c r="C40" s="124"/>
      <c r="D40" s="124"/>
    </row>
    <row r="41" spans="1:14">
      <c r="A41" s="272" t="s">
        <v>1493</v>
      </c>
      <c r="B41" s="124"/>
      <c r="C41" s="124"/>
      <c r="D41" s="124"/>
      <c r="E41" s="124"/>
      <c r="F41" s="124"/>
      <c r="G41" s="124"/>
      <c r="H41" s="124"/>
      <c r="I41" s="124"/>
      <c r="J41" s="124"/>
      <c r="K41" s="124"/>
      <c r="L41" s="124"/>
      <c r="M41" s="124"/>
    </row>
    <row r="42" spans="1:14">
      <c r="A42" s="272" t="s">
        <v>1494</v>
      </c>
      <c r="B42" s="124"/>
      <c r="C42" s="124"/>
      <c r="D42" s="124"/>
      <c r="E42" s="124"/>
      <c r="F42" s="124"/>
      <c r="G42" s="124"/>
      <c r="H42" s="124"/>
      <c r="I42" s="124"/>
      <c r="J42" s="124"/>
      <c r="K42" s="124"/>
      <c r="L42" s="124"/>
      <c r="M42" s="124"/>
    </row>
    <row r="43" spans="1:14">
      <c r="A43" s="272" t="s">
        <v>1495</v>
      </c>
      <c r="B43" s="124"/>
      <c r="C43" s="124"/>
      <c r="D43" s="124"/>
      <c r="E43" s="124"/>
      <c r="F43" s="124"/>
      <c r="G43" s="124"/>
      <c r="H43" s="124"/>
      <c r="I43" s="124"/>
      <c r="J43" s="124"/>
      <c r="K43" s="124"/>
      <c r="L43" s="124"/>
      <c r="M43" s="124"/>
    </row>
    <row r="44" spans="1:14">
      <c r="A44" s="272" t="s">
        <v>1496</v>
      </c>
      <c r="B44" s="124"/>
      <c r="C44" s="124"/>
      <c r="D44" s="124"/>
      <c r="E44" s="124"/>
      <c r="F44" s="124"/>
      <c r="G44" s="124"/>
      <c r="H44" s="124"/>
      <c r="I44" s="124"/>
      <c r="J44" s="124"/>
      <c r="K44" s="124"/>
      <c r="L44" s="124"/>
      <c r="M44" s="124"/>
    </row>
    <row r="45" spans="1:14">
      <c r="N45" s="204" t="s">
        <v>509</v>
      </c>
    </row>
    <row r="49" spans="1:14" ht="28">
      <c r="A49" s="955" t="s">
        <v>458</v>
      </c>
      <c r="B49" s="955"/>
      <c r="C49" s="955"/>
      <c r="D49" s="955"/>
      <c r="E49" s="955"/>
      <c r="F49" s="955"/>
      <c r="G49" s="955"/>
      <c r="H49" s="955"/>
      <c r="I49" s="955"/>
      <c r="J49" s="955"/>
      <c r="K49" s="955"/>
      <c r="L49" s="955"/>
      <c r="M49" s="955"/>
      <c r="N49" s="955"/>
    </row>
    <row r="50" spans="1:14">
      <c r="A50" s="214"/>
      <c r="B50" s="214"/>
      <c r="C50" s="214"/>
      <c r="D50" s="900" t="s">
        <v>674</v>
      </c>
      <c r="E50" s="900"/>
      <c r="F50" s="900"/>
      <c r="G50" s="900"/>
      <c r="H50" s="900"/>
      <c r="I50" s="900"/>
      <c r="J50" s="900"/>
      <c r="K50" s="900"/>
      <c r="L50" s="214"/>
      <c r="M50" s="214"/>
      <c r="N50" s="214"/>
    </row>
    <row r="52" spans="1:14">
      <c r="K52" s="984">
        <f>入力シート!C75</f>
        <v>0</v>
      </c>
      <c r="L52" s="984"/>
      <c r="M52" s="984"/>
      <c r="N52" s="984"/>
    </row>
    <row r="54" spans="1:14">
      <c r="A54" s="963" t="s">
        <v>457</v>
      </c>
      <c r="B54" s="963"/>
      <c r="C54" s="94" t="s">
        <v>447</v>
      </c>
    </row>
    <row r="57" spans="1:14" ht="14.25" customHeight="1"/>
    <row r="58" spans="1:14">
      <c r="A58" s="203"/>
      <c r="B58" s="203"/>
      <c r="C58" s="203" t="s">
        <v>1432</v>
      </c>
      <c r="D58" s="203"/>
      <c r="E58" s="203"/>
      <c r="F58" s="203"/>
      <c r="G58" s="195"/>
      <c r="H58" s="195"/>
      <c r="I58" s="796">
        <f>入力シート!C9</f>
        <v>0</v>
      </c>
      <c r="J58" s="796"/>
      <c r="K58" s="796"/>
      <c r="L58" s="796"/>
      <c r="M58" s="796"/>
      <c r="N58" s="203"/>
    </row>
    <row r="61" spans="1:14" ht="19">
      <c r="C61" s="915" t="s">
        <v>609</v>
      </c>
      <c r="D61" s="915"/>
      <c r="G61" s="112"/>
      <c r="H61" s="796">
        <f>入力シート!C15</f>
        <v>0</v>
      </c>
      <c r="I61" s="796"/>
      <c r="J61" s="796"/>
      <c r="K61" s="796"/>
      <c r="M61" s="203"/>
    </row>
    <row r="64" spans="1:14">
      <c r="C64" s="989" t="s">
        <v>572</v>
      </c>
      <c r="D64" s="989"/>
      <c r="G64" s="992">
        <f>入力シート!C12</f>
        <v>0</v>
      </c>
      <c r="H64" s="992"/>
      <c r="I64" s="992"/>
      <c r="J64" s="992"/>
      <c r="K64" s="992"/>
      <c r="L64" s="992"/>
      <c r="M64" s="992"/>
      <c r="N64" s="992"/>
    </row>
    <row r="65" spans="1:14">
      <c r="G65" s="111"/>
    </row>
    <row r="66" spans="1:14">
      <c r="G66" s="111"/>
    </row>
    <row r="67" spans="1:14">
      <c r="C67" s="915" t="s">
        <v>650</v>
      </c>
      <c r="D67" s="915"/>
      <c r="G67" s="802">
        <f>入力シート!C17</f>
        <v>0</v>
      </c>
      <c r="H67" s="802"/>
      <c r="I67" s="802"/>
      <c r="J67" s="802"/>
      <c r="K67" s="802"/>
    </row>
    <row r="69" spans="1:14" s="203" customFormat="1" ht="14.25" customHeight="1">
      <c r="A69" s="94"/>
      <c r="B69" s="94"/>
      <c r="C69" s="94"/>
      <c r="D69" s="94"/>
      <c r="E69" s="94"/>
      <c r="F69" s="94"/>
      <c r="G69" s="94"/>
      <c r="H69" s="94"/>
      <c r="I69" s="94"/>
      <c r="J69" s="94"/>
      <c r="K69" s="94"/>
      <c r="L69" s="94"/>
      <c r="M69" s="94"/>
      <c r="N69" s="94"/>
    </row>
    <row r="70" spans="1:14" s="203" customFormat="1" ht="14.25" customHeight="1">
      <c r="A70" s="94"/>
      <c r="B70" s="94"/>
      <c r="C70" s="94"/>
      <c r="D70" s="94"/>
      <c r="E70" s="94"/>
      <c r="F70" s="94"/>
      <c r="G70" s="94"/>
      <c r="H70" s="94"/>
      <c r="I70" s="94"/>
      <c r="J70" s="94"/>
      <c r="K70" s="94"/>
      <c r="L70" s="94"/>
      <c r="M70" s="94"/>
      <c r="N70" s="94"/>
    </row>
    <row r="71" spans="1:14" s="203" customFormat="1" ht="14.25" customHeight="1">
      <c r="A71" s="94" t="s">
        <v>459</v>
      </c>
      <c r="B71" s="94"/>
      <c r="C71" s="94"/>
      <c r="D71" s="94"/>
      <c r="E71" s="94"/>
      <c r="F71" s="94"/>
      <c r="G71" s="94"/>
      <c r="H71" s="94"/>
      <c r="I71" s="94"/>
      <c r="J71" s="94"/>
      <c r="K71" s="94"/>
      <c r="L71" s="94"/>
      <c r="M71" s="94"/>
      <c r="N71" s="94"/>
    </row>
    <row r="72" spans="1:14" s="203" customFormat="1" ht="14.25" customHeight="1">
      <c r="A72" s="94"/>
      <c r="B72" s="94"/>
      <c r="C72" s="94"/>
      <c r="D72" s="94"/>
      <c r="E72" s="94"/>
      <c r="F72" s="94"/>
      <c r="G72" s="94"/>
      <c r="H72" s="94"/>
      <c r="I72" s="94"/>
      <c r="J72" s="94"/>
      <c r="K72" s="94"/>
      <c r="L72" s="94"/>
      <c r="M72" s="94"/>
      <c r="N72" s="94"/>
    </row>
    <row r="73" spans="1:14" s="203" customFormat="1" ht="14.25" customHeight="1"/>
    <row r="74" spans="1:14">
      <c r="A74" s="203"/>
      <c r="B74" s="203"/>
      <c r="C74" s="203"/>
      <c r="D74" s="203"/>
      <c r="E74" s="203"/>
      <c r="F74" s="203"/>
      <c r="G74" s="203"/>
      <c r="H74" s="195"/>
      <c r="I74" s="203"/>
      <c r="J74" s="203"/>
      <c r="K74" s="203"/>
      <c r="L74" s="203"/>
      <c r="M74" s="203"/>
      <c r="N74" s="203"/>
    </row>
    <row r="75" spans="1:14">
      <c r="A75" s="900" t="s">
        <v>451</v>
      </c>
      <c r="B75" s="900"/>
      <c r="C75" s="900"/>
      <c r="D75" s="900"/>
      <c r="E75" s="900"/>
      <c r="F75" s="900"/>
      <c r="G75" s="900"/>
      <c r="H75" s="900"/>
      <c r="I75" s="900"/>
      <c r="J75" s="900"/>
      <c r="K75" s="900"/>
      <c r="L75" s="900"/>
      <c r="M75" s="900"/>
      <c r="N75" s="900"/>
    </row>
    <row r="76" spans="1:14">
      <c r="A76" s="203"/>
      <c r="B76" s="203"/>
      <c r="C76" s="203"/>
      <c r="D76" s="203"/>
      <c r="E76" s="203"/>
      <c r="F76" s="203"/>
      <c r="G76" s="203"/>
      <c r="H76" s="203"/>
      <c r="I76" s="203"/>
      <c r="J76" s="203"/>
      <c r="K76" s="203"/>
      <c r="L76" s="203"/>
      <c r="M76" s="203"/>
      <c r="N76" s="203"/>
    </row>
    <row r="77" spans="1:14" ht="36" customHeight="1">
      <c r="A77" s="975" t="s">
        <v>462</v>
      </c>
      <c r="B77" s="976"/>
      <c r="C77" s="976"/>
      <c r="D77" s="977"/>
      <c r="E77" s="966">
        <f>入力シート!C71</f>
        <v>0</v>
      </c>
      <c r="F77" s="967"/>
      <c r="G77" s="967"/>
      <c r="H77" s="967"/>
      <c r="I77" s="967"/>
      <c r="J77" s="967"/>
      <c r="K77" s="967"/>
      <c r="L77" s="967"/>
      <c r="M77" s="967"/>
      <c r="N77" s="968"/>
    </row>
    <row r="78" spans="1:14" ht="36" customHeight="1">
      <c r="A78" s="972" t="s">
        <v>453</v>
      </c>
      <c r="B78" s="973"/>
      <c r="C78" s="973"/>
      <c r="D78" s="974"/>
      <c r="E78" s="978">
        <f>入力シート!C72</f>
        <v>0</v>
      </c>
      <c r="F78" s="979"/>
      <c r="G78" s="979"/>
      <c r="H78" s="979"/>
      <c r="I78" s="990"/>
      <c r="J78" s="990"/>
      <c r="K78" s="990"/>
      <c r="L78" s="990"/>
      <c r="M78" s="990"/>
      <c r="N78" s="991"/>
    </row>
    <row r="79" spans="1:14" ht="36" customHeight="1">
      <c r="A79" s="975" t="s">
        <v>461</v>
      </c>
      <c r="B79" s="976"/>
      <c r="C79" s="976"/>
      <c r="D79" s="977"/>
      <c r="E79" s="966">
        <f>入力シート!C78</f>
        <v>0</v>
      </c>
      <c r="F79" s="967"/>
      <c r="G79" s="967"/>
      <c r="H79" s="967"/>
      <c r="I79" s="967"/>
      <c r="J79" s="967"/>
      <c r="K79" s="967"/>
      <c r="L79" s="967"/>
      <c r="M79" s="967"/>
      <c r="N79" s="968"/>
    </row>
    <row r="80" spans="1:14" ht="36" customHeight="1">
      <c r="A80" s="972" t="s">
        <v>453</v>
      </c>
      <c r="B80" s="973"/>
      <c r="C80" s="973"/>
      <c r="D80" s="974"/>
      <c r="E80" s="993">
        <f>入力シート!C79</f>
        <v>0</v>
      </c>
      <c r="F80" s="994"/>
      <c r="G80" s="994"/>
      <c r="H80" s="994"/>
      <c r="I80" s="121" t="s">
        <v>456</v>
      </c>
      <c r="J80" s="979">
        <f>入力シート!C80</f>
        <v>0</v>
      </c>
      <c r="K80" s="979"/>
      <c r="L80" s="979"/>
      <c r="M80" s="979"/>
      <c r="N80" s="980"/>
    </row>
    <row r="81" spans="1:14" ht="36" customHeight="1">
      <c r="A81" s="981" t="s">
        <v>463</v>
      </c>
      <c r="B81" s="982"/>
      <c r="C81" s="982"/>
      <c r="D81" s="983"/>
      <c r="E81" s="969">
        <f>入力シート!C76</f>
        <v>0</v>
      </c>
      <c r="F81" s="970"/>
      <c r="G81" s="970"/>
      <c r="H81" s="970"/>
      <c r="I81" s="970"/>
      <c r="J81" s="970"/>
      <c r="K81" s="970"/>
      <c r="L81" s="970"/>
      <c r="M81" s="970"/>
      <c r="N81" s="971"/>
    </row>
    <row r="82" spans="1:14" ht="36" customHeight="1">
      <c r="A82" s="981" t="s">
        <v>455</v>
      </c>
      <c r="B82" s="982"/>
      <c r="C82" s="982"/>
      <c r="D82" s="983"/>
      <c r="E82" s="985">
        <f>入力シート!C20</f>
        <v>0</v>
      </c>
      <c r="F82" s="986"/>
      <c r="G82" s="986"/>
      <c r="H82" s="986">
        <f>入力シート!C22</f>
        <v>0</v>
      </c>
      <c r="I82" s="986"/>
      <c r="J82" s="986"/>
      <c r="K82" s="122"/>
      <c r="L82" s="122"/>
      <c r="M82" s="122"/>
      <c r="N82" s="123"/>
    </row>
    <row r="85" spans="1:14">
      <c r="A85" s="272" t="s">
        <v>1493</v>
      </c>
      <c r="B85" s="124"/>
      <c r="C85" s="124"/>
      <c r="D85" s="124"/>
      <c r="E85" s="124"/>
      <c r="F85" s="124"/>
      <c r="G85" s="124"/>
      <c r="H85" s="124"/>
      <c r="I85" s="124"/>
      <c r="J85" s="124"/>
      <c r="K85" s="124"/>
      <c r="L85" s="124"/>
      <c r="M85" s="124"/>
    </row>
    <row r="86" spans="1:14">
      <c r="A86" s="272" t="s">
        <v>1494</v>
      </c>
      <c r="B86" s="124"/>
      <c r="C86" s="124"/>
      <c r="D86" s="124"/>
      <c r="E86" s="124"/>
      <c r="F86" s="124"/>
      <c r="G86" s="124"/>
      <c r="H86" s="124"/>
      <c r="I86" s="124"/>
      <c r="J86" s="124"/>
      <c r="K86" s="124"/>
      <c r="L86" s="124"/>
      <c r="M86" s="124"/>
    </row>
    <row r="87" spans="1:14">
      <c r="A87" s="272" t="s">
        <v>1495</v>
      </c>
      <c r="B87" s="124"/>
      <c r="C87" s="124"/>
      <c r="D87" s="124"/>
      <c r="E87" s="124"/>
      <c r="F87" s="124"/>
      <c r="G87" s="124"/>
      <c r="H87" s="124"/>
      <c r="I87" s="124"/>
      <c r="J87" s="124"/>
      <c r="K87" s="124"/>
      <c r="L87" s="124"/>
      <c r="M87" s="124"/>
    </row>
    <row r="88" spans="1:14">
      <c r="A88" s="272" t="s">
        <v>1496</v>
      </c>
      <c r="B88" s="124"/>
      <c r="C88" s="124"/>
      <c r="D88" s="124"/>
      <c r="E88" s="124"/>
      <c r="F88" s="124"/>
      <c r="G88" s="124"/>
      <c r="H88" s="124"/>
      <c r="I88" s="124"/>
      <c r="J88" s="124"/>
      <c r="K88" s="124"/>
      <c r="L88" s="124"/>
      <c r="M88" s="124"/>
    </row>
  </sheetData>
  <mergeCells count="52">
    <mergeCell ref="A78:D78"/>
    <mergeCell ref="E78:N78"/>
    <mergeCell ref="J80:N80"/>
    <mergeCell ref="C67:D67"/>
    <mergeCell ref="A75:N75"/>
    <mergeCell ref="G67:K67"/>
    <mergeCell ref="H17:K17"/>
    <mergeCell ref="G20:N20"/>
    <mergeCell ref="E34:N34"/>
    <mergeCell ref="A82:D82"/>
    <mergeCell ref="E82:G82"/>
    <mergeCell ref="H82:J82"/>
    <mergeCell ref="A77:D77"/>
    <mergeCell ref="E77:N77"/>
    <mergeCell ref="A79:D79"/>
    <mergeCell ref="E79:N79"/>
    <mergeCell ref="A81:D81"/>
    <mergeCell ref="A80:D80"/>
    <mergeCell ref="E80:H80"/>
    <mergeCell ref="E81:N81"/>
    <mergeCell ref="D50:K50"/>
    <mergeCell ref="A34:D34"/>
    <mergeCell ref="G23:K23"/>
    <mergeCell ref="I58:M58"/>
    <mergeCell ref="H61:K61"/>
    <mergeCell ref="A5:N5"/>
    <mergeCell ref="A31:N31"/>
    <mergeCell ref="A33:D33"/>
    <mergeCell ref="E33:N33"/>
    <mergeCell ref="A35:D35"/>
    <mergeCell ref="E35:N35"/>
    <mergeCell ref="D6:K6"/>
    <mergeCell ref="K8:N8"/>
    <mergeCell ref="A10:B10"/>
    <mergeCell ref="I14:M14"/>
    <mergeCell ref="C17:D17"/>
    <mergeCell ref="C20:D20"/>
    <mergeCell ref="C23:D23"/>
    <mergeCell ref="G64:N64"/>
    <mergeCell ref="H38:J38"/>
    <mergeCell ref="A49:N49"/>
    <mergeCell ref="E36:H36"/>
    <mergeCell ref="A36:D36"/>
    <mergeCell ref="J36:N36"/>
    <mergeCell ref="A37:D37"/>
    <mergeCell ref="E37:N37"/>
    <mergeCell ref="A38:D38"/>
    <mergeCell ref="E38:G38"/>
    <mergeCell ref="A54:B54"/>
    <mergeCell ref="K52:N52"/>
    <mergeCell ref="C61:D61"/>
    <mergeCell ref="C64:D64"/>
  </mergeCells>
  <phoneticPr fontId="3"/>
  <pageMargins left="0.78740157480314965" right="0.78740157480314965" top="0.98425196850393704" bottom="0.98425196850393704" header="0.51181102362204722" footer="0.51181102362204722"/>
  <pageSetup paperSize="9" scale="96" orientation="portrait" blackAndWhite="1" horizontalDpi="200" verticalDpi="200" r:id="rId1"/>
  <headerFooter alignWithMargins="0"/>
  <rowBreaks count="1" manualBreakCount="1">
    <brk id="44" max="13" man="1"/>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80"/>
  <sheetViews>
    <sheetView showZeros="0" view="pageBreakPreview" zoomScaleNormal="100" zoomScaleSheetLayoutView="100" workbookViewId="0"/>
  </sheetViews>
  <sheetFormatPr defaultColWidth="5.90625" defaultRowHeight="14"/>
  <cols>
    <col min="1" max="13" width="5.90625" style="94" customWidth="1"/>
    <col min="14" max="14" width="6.7265625" style="94" customWidth="1"/>
    <col min="15" max="16384" width="5.90625" style="94"/>
  </cols>
  <sheetData>
    <row r="1" spans="1:14">
      <c r="N1" s="204" t="s">
        <v>343</v>
      </c>
    </row>
    <row r="4" spans="1:14" ht="28">
      <c r="A4" s="955" t="s">
        <v>465</v>
      </c>
      <c r="B4" s="955"/>
      <c r="C4" s="955"/>
      <c r="D4" s="955"/>
      <c r="E4" s="955"/>
      <c r="F4" s="955"/>
      <c r="G4" s="955"/>
      <c r="H4" s="955"/>
      <c r="I4" s="955"/>
      <c r="J4" s="955"/>
      <c r="K4" s="955"/>
      <c r="L4" s="955"/>
      <c r="M4" s="955"/>
      <c r="N4" s="955"/>
    </row>
    <row r="5" spans="1:14">
      <c r="E5" s="900" t="s">
        <v>970</v>
      </c>
      <c r="F5" s="888"/>
      <c r="G5" s="888"/>
      <c r="H5" s="888"/>
      <c r="I5" s="888"/>
      <c r="J5" s="888"/>
    </row>
    <row r="6" spans="1:14">
      <c r="L6" s="984">
        <f>入力シート!C4</f>
        <v>46049</v>
      </c>
      <c r="M6" s="984"/>
      <c r="N6" s="984"/>
    </row>
    <row r="8" spans="1:14">
      <c r="A8" s="94" t="s">
        <v>466</v>
      </c>
    </row>
    <row r="11" spans="1:14" ht="19">
      <c r="E11" s="204" t="s">
        <v>651</v>
      </c>
      <c r="G11" s="333">
        <f>入力シート!C20</f>
        <v>0</v>
      </c>
      <c r="H11" s="112"/>
      <c r="I11" s="333">
        <f>入力シート!C22</f>
        <v>0</v>
      </c>
      <c r="J11" s="112"/>
    </row>
    <row r="12" spans="1:14" ht="14.25" customHeight="1"/>
    <row r="13" spans="1:14" ht="14.25" customHeight="1"/>
    <row r="14" spans="1:14" ht="14.25" customHeight="1">
      <c r="E14" s="204" t="s">
        <v>648</v>
      </c>
      <c r="G14" s="195">
        <f>入力シート!C34</f>
        <v>0</v>
      </c>
    </row>
    <row r="15" spans="1:14" ht="14.25" customHeight="1"/>
    <row r="16" spans="1:14" ht="14.25" customHeight="1"/>
    <row r="17" spans="1:14" ht="14.25" customHeight="1">
      <c r="E17" s="204" t="s">
        <v>649</v>
      </c>
      <c r="G17" s="111">
        <f>入力シート!C38</f>
        <v>0</v>
      </c>
    </row>
    <row r="20" spans="1:14" ht="24" customHeight="1">
      <c r="A20" s="919">
        <f>入力シート!G1</f>
        <v>46061</v>
      </c>
      <c r="B20" s="919"/>
      <c r="C20" s="919"/>
      <c r="D20" s="915" t="s">
        <v>1661</v>
      </c>
      <c r="E20" s="915"/>
      <c r="F20" s="915"/>
      <c r="G20" s="915"/>
      <c r="H20" s="915"/>
      <c r="I20" s="915"/>
      <c r="J20" s="915"/>
      <c r="L20" s="214" t="str">
        <f>入力シート!C2</f>
        <v>青森県第１区</v>
      </c>
      <c r="N20" s="203" t="s">
        <v>641</v>
      </c>
    </row>
    <row r="21" spans="1:14" ht="24" customHeight="1">
      <c r="A21" s="203" t="s">
        <v>652</v>
      </c>
    </row>
    <row r="22" spans="1:14">
      <c r="H22" s="111"/>
    </row>
    <row r="23" spans="1:14">
      <c r="A23" s="888" t="s">
        <v>451</v>
      </c>
      <c r="B23" s="888"/>
      <c r="C23" s="888"/>
      <c r="D23" s="888"/>
      <c r="E23" s="888"/>
      <c r="F23" s="888"/>
      <c r="G23" s="888"/>
      <c r="H23" s="888"/>
      <c r="I23" s="888"/>
      <c r="J23" s="888"/>
      <c r="K23" s="888"/>
      <c r="L23" s="888"/>
      <c r="M23" s="888"/>
      <c r="N23" s="888"/>
    </row>
    <row r="24" spans="1:14" ht="14.25" customHeight="1"/>
    <row r="25" spans="1:14" ht="36" customHeight="1">
      <c r="A25" s="995" t="s">
        <v>469</v>
      </c>
      <c r="B25" s="981" t="s">
        <v>406</v>
      </c>
      <c r="C25" s="998"/>
      <c r="D25" s="999"/>
      <c r="E25" s="1000">
        <f>入力シート!C83</f>
        <v>0</v>
      </c>
      <c r="F25" s="1001"/>
      <c r="G25" s="127"/>
      <c r="H25" s="1002">
        <f>入力シート!C84</f>
        <v>0</v>
      </c>
      <c r="I25" s="1002"/>
      <c r="J25" s="127"/>
      <c r="K25" s="127"/>
      <c r="L25" s="127"/>
      <c r="M25" s="127"/>
      <c r="N25" s="128"/>
    </row>
    <row r="26" spans="1:14" ht="36" customHeight="1">
      <c r="A26" s="996"/>
      <c r="B26" s="975" t="s">
        <v>405</v>
      </c>
      <c r="C26" s="976"/>
      <c r="D26" s="977"/>
      <c r="E26" s="966">
        <f>入力シート!C86</f>
        <v>0</v>
      </c>
      <c r="F26" s="1003"/>
      <c r="G26" s="1003"/>
      <c r="H26" s="1003"/>
      <c r="I26" s="1003"/>
      <c r="J26" s="1003"/>
      <c r="K26" s="1003"/>
      <c r="L26" s="1003"/>
      <c r="M26" s="1003"/>
      <c r="N26" s="1004"/>
    </row>
    <row r="27" spans="1:14" ht="36" customHeight="1">
      <c r="A27" s="996"/>
      <c r="B27" s="972"/>
      <c r="C27" s="973"/>
      <c r="D27" s="974"/>
      <c r="E27" s="129"/>
      <c r="F27" s="130"/>
      <c r="G27" s="130"/>
      <c r="H27" s="121" t="s">
        <v>468</v>
      </c>
      <c r="I27" s="121"/>
      <c r="J27" s="979">
        <f>入力シート!C87</f>
        <v>0</v>
      </c>
      <c r="K27" s="1007"/>
      <c r="L27" s="1007"/>
      <c r="M27" s="1007"/>
      <c r="N27" s="1008"/>
    </row>
    <row r="28" spans="1:14" ht="36" customHeight="1">
      <c r="A28" s="996"/>
      <c r="B28" s="981" t="s">
        <v>373</v>
      </c>
      <c r="C28" s="998"/>
      <c r="D28" s="999"/>
      <c r="E28" s="1005">
        <f>入力シート!C88</f>
        <v>0</v>
      </c>
      <c r="F28" s="1002"/>
      <c r="G28" s="1002"/>
      <c r="H28" s="1002"/>
      <c r="I28" s="1002"/>
      <c r="J28" s="1002"/>
      <c r="K28" s="1002"/>
      <c r="L28" s="1002"/>
      <c r="M28" s="1002"/>
      <c r="N28" s="1006"/>
    </row>
    <row r="29" spans="1:14" ht="36" customHeight="1">
      <c r="A29" s="996"/>
      <c r="B29" s="981" t="s">
        <v>366</v>
      </c>
      <c r="C29" s="998"/>
      <c r="D29" s="999"/>
      <c r="E29" s="969">
        <f>入力シート!C85</f>
        <v>0</v>
      </c>
      <c r="F29" s="970"/>
      <c r="G29" s="970"/>
      <c r="H29" s="970"/>
      <c r="I29" s="970"/>
      <c r="J29" s="970"/>
      <c r="K29" s="970"/>
      <c r="L29" s="970"/>
      <c r="M29" s="970"/>
      <c r="N29" s="971"/>
    </row>
    <row r="30" spans="1:14" ht="36" customHeight="1">
      <c r="A30" s="997"/>
      <c r="B30" s="981" t="s">
        <v>467</v>
      </c>
      <c r="C30" s="998"/>
      <c r="D30" s="999"/>
      <c r="E30" s="969">
        <f>入力シート!C81</f>
        <v>0</v>
      </c>
      <c r="F30" s="970"/>
      <c r="G30" s="970"/>
      <c r="H30" s="970"/>
      <c r="I30" s="970"/>
      <c r="J30" s="970"/>
      <c r="K30" s="970"/>
      <c r="L30" s="970"/>
      <c r="M30" s="970"/>
      <c r="N30" s="971"/>
    </row>
    <row r="31" spans="1:14" ht="36" customHeight="1">
      <c r="A31" s="1009" t="s">
        <v>455</v>
      </c>
      <c r="B31" s="1010"/>
      <c r="C31" s="1010"/>
      <c r="D31" s="1011"/>
      <c r="E31" s="1000">
        <f>入力シート!C20</f>
        <v>0</v>
      </c>
      <c r="F31" s="1012"/>
      <c r="G31" s="131"/>
      <c r="H31" s="1002">
        <f>入力シート!C22</f>
        <v>0</v>
      </c>
      <c r="I31" s="1002"/>
      <c r="J31" s="131"/>
      <c r="K31" s="122"/>
      <c r="L31" s="122"/>
      <c r="M31" s="122"/>
      <c r="N31" s="123"/>
    </row>
    <row r="33" spans="1:14">
      <c r="A33" s="124" t="s">
        <v>1433</v>
      </c>
      <c r="B33" s="282"/>
      <c r="C33" s="116"/>
      <c r="D33" s="116"/>
      <c r="E33" s="124"/>
      <c r="F33" s="124"/>
      <c r="G33" s="124"/>
      <c r="H33" s="124"/>
      <c r="I33" s="124"/>
      <c r="J33" s="124"/>
      <c r="K33" s="124"/>
      <c r="L33" s="124"/>
      <c r="M33" s="124"/>
      <c r="N33" s="124"/>
    </row>
    <row r="34" spans="1:14">
      <c r="A34" s="124" t="s">
        <v>1497</v>
      </c>
      <c r="B34" s="282"/>
      <c r="C34" s="116"/>
      <c r="D34" s="116"/>
      <c r="E34" s="124"/>
      <c r="F34" s="124"/>
      <c r="G34" s="124"/>
      <c r="H34" s="124"/>
      <c r="I34" s="124"/>
      <c r="J34" s="124"/>
      <c r="K34" s="124"/>
      <c r="L34" s="124"/>
      <c r="M34" s="124"/>
      <c r="N34" s="124"/>
    </row>
    <row r="35" spans="1:14">
      <c r="A35" s="124" t="s">
        <v>1498</v>
      </c>
      <c r="B35" s="282"/>
      <c r="C35" s="116"/>
      <c r="D35" s="116"/>
      <c r="E35" s="124"/>
      <c r="F35" s="124"/>
      <c r="G35" s="124"/>
      <c r="H35" s="124"/>
      <c r="I35" s="124"/>
      <c r="J35" s="124"/>
      <c r="K35" s="124"/>
      <c r="L35" s="124"/>
      <c r="M35" s="124"/>
      <c r="N35" s="124"/>
    </row>
    <row r="36" spans="1:14">
      <c r="A36" s="124" t="s">
        <v>1499</v>
      </c>
      <c r="B36" s="282"/>
      <c r="C36" s="116"/>
      <c r="D36" s="116"/>
      <c r="E36" s="124"/>
      <c r="F36" s="124"/>
      <c r="G36" s="124"/>
      <c r="H36" s="124"/>
      <c r="I36" s="124"/>
      <c r="J36" s="124"/>
      <c r="K36" s="124"/>
      <c r="L36" s="124"/>
      <c r="M36" s="124"/>
      <c r="N36" s="124"/>
    </row>
    <row r="37" spans="1:14">
      <c r="A37" s="124" t="s">
        <v>1500</v>
      </c>
      <c r="B37" s="282"/>
      <c r="C37" s="116"/>
      <c r="D37" s="116"/>
      <c r="E37" s="124"/>
      <c r="F37" s="124"/>
      <c r="G37" s="124"/>
      <c r="H37" s="124"/>
      <c r="I37" s="124"/>
      <c r="J37" s="124"/>
      <c r="K37" s="124"/>
      <c r="L37" s="124"/>
      <c r="M37" s="124"/>
      <c r="N37" s="124"/>
    </row>
    <row r="38" spans="1:14">
      <c r="A38" s="124" t="s">
        <v>1501</v>
      </c>
      <c r="B38" s="282"/>
      <c r="C38" s="116"/>
      <c r="D38" s="116"/>
      <c r="E38" s="124"/>
      <c r="F38" s="124"/>
      <c r="G38" s="124"/>
      <c r="H38" s="124"/>
      <c r="I38" s="124"/>
      <c r="J38" s="124"/>
      <c r="K38" s="124"/>
      <c r="L38" s="124"/>
      <c r="M38" s="124"/>
      <c r="N38" s="124"/>
    </row>
    <row r="39" spans="1:14">
      <c r="A39" s="124" t="s">
        <v>1502</v>
      </c>
      <c r="B39" s="282"/>
      <c r="C39" s="116"/>
      <c r="D39" s="116"/>
      <c r="E39" s="124"/>
      <c r="F39" s="124"/>
      <c r="G39" s="124"/>
      <c r="H39" s="307"/>
      <c r="I39" s="124"/>
      <c r="J39" s="124"/>
      <c r="K39" s="124"/>
      <c r="L39" s="124"/>
      <c r="M39" s="124"/>
      <c r="N39" s="124"/>
    </row>
    <row r="40" spans="1:14">
      <c r="A40" s="124" t="s">
        <v>1503</v>
      </c>
      <c r="B40" s="282"/>
      <c r="C40" s="116"/>
      <c r="D40" s="116"/>
      <c r="E40" s="124"/>
      <c r="F40" s="124"/>
      <c r="G40" s="124"/>
      <c r="H40" s="307"/>
      <c r="I40" s="124"/>
      <c r="J40" s="124"/>
      <c r="K40" s="124"/>
      <c r="L40" s="124"/>
      <c r="M40" s="124"/>
      <c r="N40" s="124"/>
    </row>
    <row r="41" spans="1:14">
      <c r="N41" s="204" t="s">
        <v>343</v>
      </c>
    </row>
    <row r="44" spans="1:14" ht="28">
      <c r="A44" s="955" t="s">
        <v>465</v>
      </c>
      <c r="B44" s="955"/>
      <c r="C44" s="955"/>
      <c r="D44" s="955"/>
      <c r="E44" s="955"/>
      <c r="F44" s="955"/>
      <c r="G44" s="955"/>
      <c r="H44" s="955"/>
      <c r="I44" s="955"/>
      <c r="J44" s="955"/>
      <c r="K44" s="955"/>
      <c r="L44" s="955"/>
      <c r="M44" s="955"/>
      <c r="N44" s="955"/>
    </row>
    <row r="45" spans="1:14">
      <c r="E45" s="900" t="s">
        <v>971</v>
      </c>
      <c r="F45" s="888"/>
      <c r="G45" s="888"/>
      <c r="H45" s="888"/>
      <c r="I45" s="888"/>
      <c r="J45" s="888"/>
    </row>
    <row r="46" spans="1:14">
      <c r="L46" s="984">
        <f>入力シート!C4</f>
        <v>46049</v>
      </c>
      <c r="M46" s="984"/>
      <c r="N46" s="984"/>
    </row>
    <row r="48" spans="1:14">
      <c r="A48" s="94" t="s">
        <v>466</v>
      </c>
    </row>
    <row r="51" spans="1:14" ht="19">
      <c r="E51" s="204" t="s">
        <v>651</v>
      </c>
      <c r="G51" s="195">
        <f>入力シート!C9</f>
        <v>0</v>
      </c>
      <c r="H51" s="112"/>
      <c r="I51" s="112"/>
      <c r="J51" s="112"/>
    </row>
    <row r="52" spans="1:14">
      <c r="E52" s="204" t="s">
        <v>972</v>
      </c>
      <c r="H52" s="195">
        <f>入力シート!C15</f>
        <v>0</v>
      </c>
      <c r="I52" s="195"/>
      <c r="J52" s="195"/>
      <c r="K52" s="195"/>
      <c r="L52" s="195"/>
    </row>
    <row r="54" spans="1:14">
      <c r="E54" s="204" t="s">
        <v>648</v>
      </c>
      <c r="G54" s="195">
        <f>入力シート!C12</f>
        <v>0</v>
      </c>
    </row>
    <row r="57" spans="1:14">
      <c r="E57" s="204" t="s">
        <v>649</v>
      </c>
      <c r="G57" s="111">
        <f>入力シート!C17</f>
        <v>0</v>
      </c>
    </row>
    <row r="60" spans="1:14" ht="24" customHeight="1">
      <c r="A60" s="897">
        <f>入力シート!G1</f>
        <v>46061</v>
      </c>
      <c r="B60" s="900"/>
      <c r="C60" s="900"/>
      <c r="D60" s="915" t="s">
        <v>1661</v>
      </c>
      <c r="E60" s="916"/>
      <c r="F60" s="916"/>
      <c r="G60" s="916"/>
      <c r="H60" s="916"/>
      <c r="I60" s="916"/>
      <c r="J60" s="916"/>
      <c r="L60" s="214" t="str">
        <f>入力シート!C2</f>
        <v>青森県第１区</v>
      </c>
      <c r="N60" s="203" t="s">
        <v>641</v>
      </c>
    </row>
    <row r="61" spans="1:14" ht="24" customHeight="1">
      <c r="A61" s="203" t="s">
        <v>652</v>
      </c>
    </row>
    <row r="62" spans="1:14">
      <c r="H62" s="111"/>
    </row>
    <row r="63" spans="1:14">
      <c r="A63" s="888" t="s">
        <v>451</v>
      </c>
      <c r="B63" s="888"/>
      <c r="C63" s="888"/>
      <c r="D63" s="888"/>
      <c r="E63" s="888"/>
      <c r="F63" s="888"/>
      <c r="G63" s="888"/>
      <c r="H63" s="888"/>
      <c r="I63" s="888"/>
      <c r="J63" s="888"/>
      <c r="K63" s="888"/>
      <c r="L63" s="888"/>
      <c r="M63" s="888"/>
      <c r="N63" s="888"/>
    </row>
    <row r="65" spans="1:14" ht="36" customHeight="1">
      <c r="A65" s="995" t="s">
        <v>469</v>
      </c>
      <c r="B65" s="981" t="s">
        <v>406</v>
      </c>
      <c r="C65" s="998"/>
      <c r="D65" s="999"/>
      <c r="E65" s="1000">
        <f>入力シート!C83</f>
        <v>0</v>
      </c>
      <c r="F65" s="1001"/>
      <c r="G65" s="127"/>
      <c r="H65" s="1002">
        <f>入力シート!C84</f>
        <v>0</v>
      </c>
      <c r="I65" s="1002"/>
      <c r="J65" s="127"/>
      <c r="K65" s="127"/>
      <c r="L65" s="127"/>
      <c r="M65" s="127"/>
      <c r="N65" s="128"/>
    </row>
    <row r="66" spans="1:14" ht="36" customHeight="1">
      <c r="A66" s="996"/>
      <c r="B66" s="975" t="s">
        <v>405</v>
      </c>
      <c r="C66" s="976"/>
      <c r="D66" s="977"/>
      <c r="E66" s="966">
        <f>入力シート!C86</f>
        <v>0</v>
      </c>
      <c r="F66" s="1003"/>
      <c r="G66" s="1003"/>
      <c r="H66" s="1003"/>
      <c r="I66" s="1003"/>
      <c r="J66" s="1003"/>
      <c r="K66" s="1003"/>
      <c r="L66" s="1003"/>
      <c r="M66" s="1003"/>
      <c r="N66" s="1004"/>
    </row>
    <row r="67" spans="1:14" ht="36" customHeight="1">
      <c r="A67" s="996"/>
      <c r="B67" s="972"/>
      <c r="C67" s="973"/>
      <c r="D67" s="974"/>
      <c r="E67" s="129"/>
      <c r="F67" s="130"/>
      <c r="G67" s="130"/>
      <c r="H67" s="121" t="s">
        <v>468</v>
      </c>
      <c r="I67" s="121"/>
      <c r="J67" s="979">
        <f>入力シート!C87</f>
        <v>0</v>
      </c>
      <c r="K67" s="1007"/>
      <c r="L67" s="1007"/>
      <c r="M67" s="1007"/>
      <c r="N67" s="1008"/>
    </row>
    <row r="68" spans="1:14" ht="36" customHeight="1">
      <c r="A68" s="996"/>
      <c r="B68" s="981" t="s">
        <v>373</v>
      </c>
      <c r="C68" s="998"/>
      <c r="D68" s="999"/>
      <c r="E68" s="1005">
        <f>入力シート!C88</f>
        <v>0</v>
      </c>
      <c r="F68" s="1002"/>
      <c r="G68" s="1002"/>
      <c r="H68" s="1002"/>
      <c r="I68" s="1002"/>
      <c r="J68" s="1002"/>
      <c r="K68" s="1002"/>
      <c r="L68" s="1002"/>
      <c r="M68" s="1002"/>
      <c r="N68" s="1006"/>
    </row>
    <row r="69" spans="1:14" ht="36" customHeight="1">
      <c r="A69" s="996"/>
      <c r="B69" s="981" t="s">
        <v>366</v>
      </c>
      <c r="C69" s="998"/>
      <c r="D69" s="999"/>
      <c r="E69" s="969">
        <f>入力シート!C85</f>
        <v>0</v>
      </c>
      <c r="F69" s="970"/>
      <c r="G69" s="970"/>
      <c r="H69" s="970"/>
      <c r="I69" s="970"/>
      <c r="J69" s="970"/>
      <c r="K69" s="970"/>
      <c r="L69" s="970"/>
      <c r="M69" s="970"/>
      <c r="N69" s="971"/>
    </row>
    <row r="70" spans="1:14" ht="36" customHeight="1">
      <c r="A70" s="997"/>
      <c r="B70" s="981" t="s">
        <v>467</v>
      </c>
      <c r="C70" s="998"/>
      <c r="D70" s="999"/>
      <c r="E70" s="969">
        <f>入力シート!C81</f>
        <v>0</v>
      </c>
      <c r="F70" s="970"/>
      <c r="G70" s="970"/>
      <c r="H70" s="970"/>
      <c r="I70" s="970"/>
      <c r="J70" s="970"/>
      <c r="K70" s="970"/>
      <c r="L70" s="970"/>
      <c r="M70" s="970"/>
      <c r="N70" s="971"/>
    </row>
    <row r="71" spans="1:14" ht="36" customHeight="1">
      <c r="A71" s="1009" t="s">
        <v>455</v>
      </c>
      <c r="B71" s="1010"/>
      <c r="C71" s="1010"/>
      <c r="D71" s="1011"/>
      <c r="E71" s="1000">
        <f>入力シート!C20</f>
        <v>0</v>
      </c>
      <c r="F71" s="1012"/>
      <c r="G71" s="131"/>
      <c r="H71" s="1002">
        <f>入力シート!C22</f>
        <v>0</v>
      </c>
      <c r="I71" s="1002"/>
      <c r="J71" s="131"/>
      <c r="K71" s="122"/>
      <c r="L71" s="122"/>
      <c r="M71" s="122"/>
      <c r="N71" s="123"/>
    </row>
    <row r="73" spans="1:14">
      <c r="A73" s="124" t="s">
        <v>1433</v>
      </c>
      <c r="B73" s="282"/>
      <c r="C73" s="116"/>
      <c r="D73" s="116"/>
      <c r="E73" s="124"/>
      <c r="F73" s="124"/>
      <c r="G73" s="124"/>
      <c r="H73" s="124"/>
      <c r="I73" s="124"/>
      <c r="J73" s="124"/>
      <c r="K73" s="124"/>
      <c r="L73" s="124"/>
      <c r="M73" s="124"/>
      <c r="N73" s="124"/>
    </row>
    <row r="74" spans="1:14">
      <c r="A74" s="124" t="s">
        <v>1497</v>
      </c>
      <c r="B74" s="282"/>
      <c r="C74" s="116"/>
      <c r="D74" s="116"/>
      <c r="E74" s="124"/>
      <c r="F74" s="124"/>
      <c r="G74" s="124"/>
      <c r="H74" s="124"/>
      <c r="I74" s="124"/>
      <c r="J74" s="124"/>
      <c r="K74" s="124"/>
      <c r="L74" s="124"/>
      <c r="M74" s="124"/>
      <c r="N74" s="124"/>
    </row>
    <row r="75" spans="1:14">
      <c r="A75" s="124" t="s">
        <v>1498</v>
      </c>
      <c r="B75" s="282"/>
      <c r="C75" s="116"/>
      <c r="D75" s="116"/>
      <c r="E75" s="124"/>
      <c r="F75" s="124"/>
      <c r="G75" s="124"/>
      <c r="H75" s="124"/>
      <c r="I75" s="124"/>
      <c r="J75" s="124"/>
      <c r="K75" s="124"/>
      <c r="L75" s="124"/>
      <c r="M75" s="124"/>
      <c r="N75" s="124"/>
    </row>
    <row r="76" spans="1:14">
      <c r="A76" s="124" t="s">
        <v>1499</v>
      </c>
      <c r="B76" s="282"/>
      <c r="C76" s="116"/>
      <c r="D76" s="116"/>
      <c r="E76" s="124"/>
      <c r="F76" s="124"/>
      <c r="G76" s="124"/>
      <c r="H76" s="124"/>
      <c r="I76" s="124"/>
      <c r="J76" s="124"/>
      <c r="K76" s="124"/>
      <c r="L76" s="124"/>
      <c r="M76" s="124"/>
      <c r="N76" s="124"/>
    </row>
    <row r="77" spans="1:14">
      <c r="A77" s="124" t="s">
        <v>1500</v>
      </c>
      <c r="B77" s="282"/>
      <c r="C77" s="116"/>
      <c r="D77" s="116"/>
      <c r="E77" s="124"/>
      <c r="F77" s="124"/>
      <c r="G77" s="124"/>
      <c r="H77" s="124"/>
      <c r="I77" s="124"/>
      <c r="J77" s="124"/>
      <c r="K77" s="124"/>
      <c r="L77" s="124"/>
      <c r="M77" s="124"/>
      <c r="N77" s="124"/>
    </row>
    <row r="78" spans="1:14">
      <c r="A78" s="124" t="s">
        <v>1501</v>
      </c>
      <c r="B78" s="282"/>
      <c r="C78" s="116"/>
      <c r="D78" s="116"/>
      <c r="E78" s="124"/>
      <c r="F78" s="124"/>
      <c r="G78" s="124"/>
      <c r="H78" s="124"/>
      <c r="I78" s="124"/>
      <c r="J78" s="124"/>
      <c r="K78" s="124"/>
      <c r="L78" s="124"/>
      <c r="M78" s="124"/>
      <c r="N78" s="124"/>
    </row>
    <row r="79" spans="1:14">
      <c r="A79" s="124" t="s">
        <v>1502</v>
      </c>
      <c r="B79" s="282"/>
      <c r="C79" s="116"/>
      <c r="D79" s="116"/>
      <c r="E79" s="124"/>
      <c r="F79" s="124"/>
      <c r="G79" s="124"/>
      <c r="H79" s="307"/>
      <c r="I79" s="124"/>
      <c r="J79" s="124"/>
      <c r="K79" s="124"/>
      <c r="L79" s="124"/>
      <c r="M79" s="124"/>
      <c r="N79" s="124"/>
    </row>
    <row r="80" spans="1:14">
      <c r="A80" s="124" t="s">
        <v>1503</v>
      </c>
      <c r="B80" s="282"/>
      <c r="C80" s="116"/>
      <c r="D80" s="116"/>
      <c r="E80" s="124"/>
      <c r="F80" s="124"/>
      <c r="G80" s="124"/>
      <c r="H80" s="307"/>
      <c r="I80" s="124"/>
      <c r="J80" s="124"/>
      <c r="K80" s="124"/>
      <c r="L80" s="124"/>
      <c r="M80" s="124"/>
      <c r="N80" s="124"/>
    </row>
  </sheetData>
  <mergeCells count="44">
    <mergeCell ref="B29:D29"/>
    <mergeCell ref="E29:N29"/>
    <mergeCell ref="J67:N67"/>
    <mergeCell ref="E45:J45"/>
    <mergeCell ref="B68:D68"/>
    <mergeCell ref="E68:N68"/>
    <mergeCell ref="B69:D69"/>
    <mergeCell ref="E69:N69"/>
    <mergeCell ref="E65:F65"/>
    <mergeCell ref="H65:I65"/>
    <mergeCell ref="B66:D67"/>
    <mergeCell ref="E66:N66"/>
    <mergeCell ref="A71:D71"/>
    <mergeCell ref="E71:F71"/>
    <mergeCell ref="H71:I71"/>
    <mergeCell ref="B70:D70"/>
    <mergeCell ref="B30:D30"/>
    <mergeCell ref="A31:D31"/>
    <mergeCell ref="D60:J60"/>
    <mergeCell ref="E70:N70"/>
    <mergeCell ref="A44:N44"/>
    <mergeCell ref="L46:N46"/>
    <mergeCell ref="A63:N63"/>
    <mergeCell ref="A65:A70"/>
    <mergeCell ref="B65:D65"/>
    <mergeCell ref="A60:C60"/>
    <mergeCell ref="E31:F31"/>
    <mergeCell ref="H31:I31"/>
    <mergeCell ref="A4:N4"/>
    <mergeCell ref="L6:N6"/>
    <mergeCell ref="A23:N23"/>
    <mergeCell ref="A25:A30"/>
    <mergeCell ref="B25:D25"/>
    <mergeCell ref="D20:J20"/>
    <mergeCell ref="A20:C20"/>
    <mergeCell ref="E25:F25"/>
    <mergeCell ref="H25:I25"/>
    <mergeCell ref="E30:N30"/>
    <mergeCell ref="E26:N26"/>
    <mergeCell ref="E28:N28"/>
    <mergeCell ref="J27:N27"/>
    <mergeCell ref="B28:D28"/>
    <mergeCell ref="B26:D27"/>
    <mergeCell ref="E5:J5"/>
  </mergeCells>
  <phoneticPr fontId="3"/>
  <pageMargins left="0.98425196850393704" right="0.59055118110236227" top="0.98425196850393704" bottom="0.98425196850393704" header="0.51181102362204722" footer="0.51181102362204722"/>
  <pageSetup paperSize="9" scale="99" orientation="portrait" horizontalDpi="200" verticalDpi="200" r:id="rId1"/>
  <headerFooter alignWithMargins="0"/>
  <rowBreaks count="1" manualBreakCount="1">
    <brk id="40" max="13"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78"/>
  <sheetViews>
    <sheetView showZeros="0" view="pageBreakPreview" zoomScaleNormal="100" zoomScaleSheetLayoutView="100" workbookViewId="0">
      <selection activeCell="W58" sqref="W58"/>
    </sheetView>
  </sheetViews>
  <sheetFormatPr defaultColWidth="5.90625" defaultRowHeight="14"/>
  <cols>
    <col min="1" max="13" width="5.90625" style="94" customWidth="1"/>
    <col min="14" max="14" width="6.7265625" style="94" customWidth="1"/>
    <col min="15" max="16384" width="5.90625" style="94"/>
  </cols>
  <sheetData>
    <row r="1" spans="1:14">
      <c r="N1" s="204" t="s">
        <v>345</v>
      </c>
    </row>
    <row r="3" spans="1:14" ht="28">
      <c r="A3" s="955" t="s">
        <v>477</v>
      </c>
      <c r="B3" s="955"/>
      <c r="C3" s="955"/>
      <c r="D3" s="955"/>
      <c r="E3" s="955"/>
      <c r="F3" s="955"/>
      <c r="G3" s="955"/>
      <c r="H3" s="955"/>
      <c r="I3" s="955"/>
      <c r="J3" s="955"/>
      <c r="K3" s="955"/>
      <c r="L3" s="955"/>
      <c r="M3" s="955"/>
      <c r="N3" s="955"/>
    </row>
    <row r="4" spans="1:14">
      <c r="E4" s="900" t="s">
        <v>973</v>
      </c>
      <c r="F4" s="888"/>
      <c r="G4" s="888"/>
      <c r="H4" s="888"/>
      <c r="I4" s="888"/>
      <c r="J4" s="888"/>
    </row>
    <row r="5" spans="1:14">
      <c r="K5" s="203"/>
      <c r="L5" s="984">
        <f>入力シート!C90</f>
        <v>0</v>
      </c>
      <c r="M5" s="984"/>
      <c r="N5" s="984"/>
    </row>
    <row r="6" spans="1:14">
      <c r="A6" s="94" t="s">
        <v>466</v>
      </c>
    </row>
    <row r="8" spans="1:14" ht="19">
      <c r="E8" s="204" t="s">
        <v>651</v>
      </c>
      <c r="G8" s="333">
        <f>入力シート!C20</f>
        <v>0</v>
      </c>
      <c r="H8" s="112"/>
      <c r="I8" s="333">
        <f>入力シート!C22</f>
        <v>0</v>
      </c>
      <c r="J8" s="112"/>
    </row>
    <row r="9" spans="1:14" ht="14.25" customHeight="1"/>
    <row r="10" spans="1:14" ht="14.25" customHeight="1"/>
    <row r="11" spans="1:14">
      <c r="E11" s="204" t="s">
        <v>648</v>
      </c>
      <c r="G11" s="195">
        <f>入力シート!C34</f>
        <v>0</v>
      </c>
    </row>
    <row r="12" spans="1:14" ht="14.25" customHeight="1"/>
    <row r="13" spans="1:14" ht="14.25" customHeight="1"/>
    <row r="14" spans="1:14" ht="14.25" customHeight="1">
      <c r="E14" s="204" t="s">
        <v>649</v>
      </c>
      <c r="G14" s="111">
        <f>入力シート!C38</f>
        <v>0</v>
      </c>
    </row>
    <row r="17" spans="1:14">
      <c r="A17" s="919">
        <f>入力シート!$G$1</f>
        <v>46061</v>
      </c>
      <c r="B17" s="920"/>
      <c r="C17" s="920"/>
      <c r="D17" s="915" t="s">
        <v>1661</v>
      </c>
      <c r="E17" s="916"/>
      <c r="F17" s="916"/>
      <c r="G17" s="916"/>
      <c r="H17" s="916"/>
      <c r="I17" s="916"/>
      <c r="J17" s="916"/>
      <c r="L17" s="214" t="str">
        <f>入力シート!$C$2</f>
        <v>青森県第１区</v>
      </c>
      <c r="N17" s="203" t="s">
        <v>641</v>
      </c>
    </row>
    <row r="18" spans="1:14">
      <c r="A18" s="203" t="s">
        <v>654</v>
      </c>
    </row>
    <row r="19" spans="1:14">
      <c r="H19" s="111"/>
    </row>
    <row r="20" spans="1:14">
      <c r="A20" s="888" t="s">
        <v>451</v>
      </c>
      <c r="B20" s="888"/>
      <c r="C20" s="888"/>
      <c r="D20" s="888"/>
      <c r="E20" s="888"/>
      <c r="F20" s="888"/>
      <c r="G20" s="888"/>
      <c r="H20" s="888"/>
      <c r="I20" s="888"/>
      <c r="J20" s="888"/>
      <c r="K20" s="888"/>
      <c r="L20" s="888"/>
      <c r="M20" s="888"/>
      <c r="N20" s="888"/>
    </row>
    <row r="21" spans="1:14" ht="14.25" customHeight="1">
      <c r="A21" s="132"/>
      <c r="B21" s="132"/>
      <c r="C21" s="132"/>
      <c r="D21" s="132"/>
      <c r="E21" s="132"/>
      <c r="F21" s="132"/>
      <c r="G21" s="132"/>
      <c r="H21" s="132"/>
      <c r="I21" s="132"/>
      <c r="J21" s="132"/>
      <c r="K21" s="132"/>
      <c r="L21" s="132"/>
      <c r="M21" s="132"/>
      <c r="N21" s="132"/>
    </row>
    <row r="22" spans="1:14" ht="36" customHeight="1">
      <c r="A22" s="981" t="s">
        <v>479</v>
      </c>
      <c r="B22" s="998"/>
      <c r="C22" s="998"/>
      <c r="D22" s="999"/>
      <c r="E22" s="1000">
        <f>入力シート!C83</f>
        <v>0</v>
      </c>
      <c r="F22" s="1001"/>
      <c r="G22" s="122"/>
      <c r="H22" s="1002">
        <f>入力シート!C84</f>
        <v>0</v>
      </c>
      <c r="I22" s="1002"/>
      <c r="J22" s="122"/>
      <c r="K22" s="122"/>
      <c r="L22" s="122"/>
      <c r="M22" s="122"/>
      <c r="N22" s="123"/>
    </row>
    <row r="23" spans="1:14" ht="36" customHeight="1">
      <c r="A23" s="995" t="s">
        <v>480</v>
      </c>
      <c r="B23" s="981" t="s">
        <v>406</v>
      </c>
      <c r="C23" s="998"/>
      <c r="D23" s="999"/>
      <c r="E23" s="1000">
        <f>入力シート!C92</f>
        <v>0</v>
      </c>
      <c r="F23" s="1012"/>
      <c r="G23" s="127"/>
      <c r="H23" s="1002">
        <f>入力シート!C93</f>
        <v>0</v>
      </c>
      <c r="I23" s="1002"/>
      <c r="J23" s="127"/>
      <c r="K23" s="127"/>
      <c r="L23" s="127"/>
      <c r="M23" s="127"/>
      <c r="N23" s="128"/>
    </row>
    <row r="24" spans="1:14" ht="36" customHeight="1">
      <c r="A24" s="1016"/>
      <c r="B24" s="975" t="s">
        <v>405</v>
      </c>
      <c r="C24" s="976"/>
      <c r="D24" s="977"/>
      <c r="E24" s="966">
        <f>入力シート!C95</f>
        <v>0</v>
      </c>
      <c r="F24" s="1003"/>
      <c r="G24" s="1003"/>
      <c r="H24" s="1003"/>
      <c r="I24" s="1003"/>
      <c r="J24" s="1003"/>
      <c r="K24" s="1003"/>
      <c r="L24" s="1003"/>
      <c r="M24" s="1003"/>
      <c r="N24" s="1004"/>
    </row>
    <row r="25" spans="1:14" ht="36" customHeight="1">
      <c r="A25" s="1016"/>
      <c r="B25" s="972"/>
      <c r="C25" s="973"/>
      <c r="D25" s="974"/>
      <c r="E25" s="129"/>
      <c r="F25" s="130"/>
      <c r="G25" s="130"/>
      <c r="H25" s="121" t="s">
        <v>468</v>
      </c>
      <c r="I25" s="121"/>
      <c r="J25" s="979">
        <f>入力シート!C96</f>
        <v>0</v>
      </c>
      <c r="K25" s="1007"/>
      <c r="L25" s="1007"/>
      <c r="M25" s="1007"/>
      <c r="N25" s="1008"/>
    </row>
    <row r="26" spans="1:14" ht="36" customHeight="1">
      <c r="A26" s="1016"/>
      <c r="B26" s="981" t="s">
        <v>373</v>
      </c>
      <c r="C26" s="998"/>
      <c r="D26" s="999"/>
      <c r="E26" s="1005">
        <f>入力シート!C97</f>
        <v>0</v>
      </c>
      <c r="F26" s="1002"/>
      <c r="G26" s="1002"/>
      <c r="H26" s="1002"/>
      <c r="I26" s="1002"/>
      <c r="J26" s="1002"/>
      <c r="K26" s="1002"/>
      <c r="L26" s="1002"/>
      <c r="M26" s="1002"/>
      <c r="N26" s="1006"/>
    </row>
    <row r="27" spans="1:14" ht="36" customHeight="1">
      <c r="A27" s="1016"/>
      <c r="B27" s="981" t="s">
        <v>366</v>
      </c>
      <c r="C27" s="998"/>
      <c r="D27" s="999"/>
      <c r="E27" s="969">
        <f>入力シート!C94</f>
        <v>0</v>
      </c>
      <c r="F27" s="970"/>
      <c r="G27" s="970"/>
      <c r="H27" s="970"/>
      <c r="I27" s="970"/>
      <c r="J27" s="970"/>
      <c r="K27" s="970"/>
      <c r="L27" s="970"/>
      <c r="M27" s="970"/>
      <c r="N27" s="971"/>
    </row>
    <row r="28" spans="1:14" ht="36" customHeight="1">
      <c r="A28" s="981" t="s">
        <v>463</v>
      </c>
      <c r="B28" s="998"/>
      <c r="C28" s="998"/>
      <c r="D28" s="999"/>
      <c r="E28" s="969">
        <f>入力シート!C91</f>
        <v>0</v>
      </c>
      <c r="F28" s="970"/>
      <c r="G28" s="970"/>
      <c r="H28" s="970"/>
      <c r="I28" s="970"/>
      <c r="J28" s="970"/>
      <c r="K28" s="970"/>
      <c r="L28" s="970"/>
      <c r="M28" s="970"/>
      <c r="N28" s="971"/>
    </row>
    <row r="29" spans="1:14" ht="36" customHeight="1">
      <c r="A29" s="981" t="s">
        <v>488</v>
      </c>
      <c r="B29" s="998"/>
      <c r="C29" s="998"/>
      <c r="D29" s="999"/>
      <c r="E29" s="1013">
        <f>入力シート!C98</f>
        <v>0</v>
      </c>
      <c r="F29" s="1014"/>
      <c r="G29" s="1014"/>
      <c r="H29" s="1014"/>
      <c r="I29" s="1014"/>
      <c r="J29" s="1014"/>
      <c r="K29" s="1014"/>
      <c r="L29" s="1014"/>
      <c r="M29" s="1014"/>
      <c r="N29" s="1015"/>
    </row>
    <row r="30" spans="1:14" ht="36" customHeight="1">
      <c r="A30" s="1009" t="s">
        <v>455</v>
      </c>
      <c r="B30" s="1010"/>
      <c r="C30" s="1010"/>
      <c r="D30" s="1011"/>
      <c r="E30" s="1000">
        <f>入力シート!C20</f>
        <v>0</v>
      </c>
      <c r="F30" s="1012"/>
      <c r="G30" s="131"/>
      <c r="H30" s="1002">
        <f>入力シート!C22</f>
        <v>0</v>
      </c>
      <c r="I30" s="1002"/>
      <c r="J30" s="131"/>
      <c r="K30" s="122"/>
      <c r="L30" s="122"/>
      <c r="M30" s="122"/>
      <c r="N30" s="123"/>
    </row>
    <row r="32" spans="1:14">
      <c r="A32" s="124" t="s">
        <v>1433</v>
      </c>
      <c r="B32" s="282"/>
      <c r="C32" s="116"/>
      <c r="D32" s="116"/>
      <c r="E32" s="124"/>
      <c r="F32" s="124"/>
      <c r="G32" s="124"/>
      <c r="H32" s="124"/>
      <c r="I32" s="124"/>
      <c r="J32" s="124"/>
      <c r="K32" s="124"/>
      <c r="L32" s="124"/>
      <c r="M32" s="124"/>
      <c r="N32" s="124"/>
    </row>
    <row r="33" spans="1:14">
      <c r="A33" s="124" t="s">
        <v>1497</v>
      </c>
      <c r="B33" s="282"/>
      <c r="C33" s="116"/>
      <c r="D33" s="116"/>
      <c r="E33" s="124"/>
      <c r="F33" s="124"/>
      <c r="G33" s="124"/>
      <c r="H33" s="124"/>
      <c r="I33" s="124"/>
      <c r="J33" s="124"/>
      <c r="K33" s="124"/>
      <c r="L33" s="124"/>
      <c r="M33" s="124"/>
      <c r="N33" s="124"/>
    </row>
    <row r="34" spans="1:14">
      <c r="A34" s="124" t="s">
        <v>1498</v>
      </c>
      <c r="B34" s="282"/>
      <c r="C34" s="116"/>
      <c r="D34" s="116"/>
      <c r="E34" s="124"/>
      <c r="F34" s="124"/>
      <c r="G34" s="124"/>
      <c r="H34" s="124"/>
      <c r="I34" s="124"/>
      <c r="J34" s="124"/>
      <c r="K34" s="124"/>
      <c r="L34" s="124"/>
      <c r="M34" s="124"/>
      <c r="N34" s="124"/>
    </row>
    <row r="35" spans="1:14">
      <c r="A35" s="124" t="s">
        <v>1499</v>
      </c>
      <c r="B35" s="282"/>
      <c r="C35" s="116"/>
      <c r="D35" s="116"/>
      <c r="E35" s="124"/>
      <c r="F35" s="124"/>
      <c r="G35" s="124"/>
      <c r="H35" s="124"/>
      <c r="I35" s="124"/>
      <c r="J35" s="124"/>
      <c r="K35" s="124"/>
      <c r="L35" s="124"/>
      <c r="M35" s="124"/>
      <c r="N35" s="124"/>
    </row>
    <row r="36" spans="1:14">
      <c r="A36" s="124" t="s">
        <v>1500</v>
      </c>
      <c r="B36" s="282"/>
      <c r="C36" s="116"/>
      <c r="D36" s="116"/>
      <c r="E36" s="124"/>
      <c r="F36" s="124"/>
      <c r="G36" s="124"/>
      <c r="H36" s="124"/>
      <c r="I36" s="124"/>
      <c r="J36" s="124"/>
      <c r="K36" s="124"/>
      <c r="L36" s="124"/>
      <c r="M36" s="124"/>
      <c r="N36" s="124"/>
    </row>
    <row r="37" spans="1:14">
      <c r="A37" s="124" t="s">
        <v>1501</v>
      </c>
      <c r="B37" s="282"/>
      <c r="C37" s="116"/>
      <c r="D37" s="116"/>
      <c r="E37" s="124"/>
      <c r="F37" s="124"/>
      <c r="G37" s="124"/>
      <c r="H37" s="124"/>
      <c r="I37" s="124"/>
      <c r="J37" s="124"/>
      <c r="K37" s="124"/>
      <c r="L37" s="124"/>
      <c r="M37" s="124"/>
      <c r="N37" s="124"/>
    </row>
    <row r="38" spans="1:14">
      <c r="A38" s="124" t="s">
        <v>1502</v>
      </c>
      <c r="B38" s="282"/>
      <c r="C38" s="116"/>
      <c r="D38" s="116"/>
      <c r="E38" s="124"/>
      <c r="F38" s="124"/>
      <c r="G38" s="124"/>
      <c r="H38" s="307"/>
      <c r="I38" s="124"/>
      <c r="J38" s="124"/>
      <c r="K38" s="124"/>
      <c r="L38" s="124"/>
      <c r="M38" s="124"/>
      <c r="N38" s="124"/>
    </row>
    <row r="39" spans="1:14">
      <c r="A39" s="124" t="s">
        <v>1503</v>
      </c>
      <c r="B39" s="282"/>
      <c r="C39" s="116"/>
      <c r="D39" s="116"/>
      <c r="E39" s="124"/>
      <c r="F39" s="124"/>
      <c r="G39" s="124"/>
      <c r="H39" s="307"/>
      <c r="I39" s="124"/>
      <c r="J39" s="124"/>
      <c r="K39" s="124"/>
      <c r="L39" s="124"/>
      <c r="M39" s="124"/>
      <c r="N39" s="124"/>
    </row>
    <row r="40" spans="1:14">
      <c r="N40" s="204" t="s">
        <v>345</v>
      </c>
    </row>
    <row r="42" spans="1:14" ht="28">
      <c r="A42" s="955" t="s">
        <v>477</v>
      </c>
      <c r="B42" s="955"/>
      <c r="C42" s="955"/>
      <c r="D42" s="955"/>
      <c r="E42" s="955"/>
      <c r="F42" s="955"/>
      <c r="G42" s="955"/>
      <c r="H42" s="955"/>
      <c r="I42" s="955"/>
      <c r="J42" s="955"/>
      <c r="K42" s="955"/>
      <c r="L42" s="955"/>
      <c r="M42" s="955"/>
      <c r="N42" s="955"/>
    </row>
    <row r="43" spans="1:14">
      <c r="E43" s="900" t="s">
        <v>975</v>
      </c>
      <c r="F43" s="888"/>
      <c r="G43" s="888"/>
      <c r="H43" s="888"/>
      <c r="I43" s="888"/>
      <c r="J43" s="888"/>
    </row>
    <row r="44" spans="1:14">
      <c r="K44" s="203"/>
      <c r="L44" s="984">
        <f>入力シート!C90</f>
        <v>0</v>
      </c>
      <c r="M44" s="984"/>
      <c r="N44" s="984"/>
    </row>
    <row r="45" spans="1:14">
      <c r="A45" s="94" t="s">
        <v>466</v>
      </c>
    </row>
    <row r="47" spans="1:14" ht="19">
      <c r="E47" s="204" t="s">
        <v>651</v>
      </c>
      <c r="G47" s="195">
        <f>入力シート!C9</f>
        <v>0</v>
      </c>
      <c r="H47" s="112"/>
      <c r="I47" s="112"/>
      <c r="J47" s="112"/>
    </row>
    <row r="48" spans="1:14">
      <c r="E48" s="204" t="s">
        <v>972</v>
      </c>
      <c r="H48" s="195">
        <f>入力シート!C15</f>
        <v>0</v>
      </c>
      <c r="I48" s="195"/>
      <c r="J48" s="195"/>
      <c r="K48" s="195"/>
      <c r="L48" s="195"/>
    </row>
    <row r="50" spans="1:14">
      <c r="E50" s="204" t="s">
        <v>648</v>
      </c>
      <c r="G50" s="195">
        <f>入力シート!C12</f>
        <v>0</v>
      </c>
    </row>
    <row r="53" spans="1:14">
      <c r="E53" s="204" t="s">
        <v>649</v>
      </c>
      <c r="G53" s="111">
        <f>入力シート!C17</f>
        <v>0</v>
      </c>
    </row>
    <row r="56" spans="1:14">
      <c r="A56" s="919">
        <f>入力シート!$G$1</f>
        <v>46061</v>
      </c>
      <c r="B56" s="920"/>
      <c r="C56" s="920"/>
      <c r="D56" s="916" t="s">
        <v>1660</v>
      </c>
      <c r="E56" s="916"/>
      <c r="F56" s="916"/>
      <c r="G56" s="916"/>
      <c r="H56" s="916"/>
      <c r="I56" s="916"/>
      <c r="J56" s="916"/>
      <c r="L56" s="214" t="str">
        <f>入力シート!$C$2</f>
        <v>青森県第１区</v>
      </c>
      <c r="N56" s="203" t="s">
        <v>1662</v>
      </c>
    </row>
    <row r="57" spans="1:14">
      <c r="A57" s="203" t="s">
        <v>654</v>
      </c>
    </row>
    <row r="58" spans="1:14">
      <c r="H58" s="111"/>
    </row>
    <row r="59" spans="1:14">
      <c r="A59" s="888" t="s">
        <v>451</v>
      </c>
      <c r="B59" s="888"/>
      <c r="C59" s="888"/>
      <c r="D59" s="888"/>
      <c r="E59" s="888"/>
      <c r="F59" s="888"/>
      <c r="G59" s="888"/>
      <c r="H59" s="888"/>
      <c r="I59" s="888"/>
      <c r="J59" s="888"/>
      <c r="K59" s="888"/>
      <c r="L59" s="888"/>
      <c r="M59" s="888"/>
      <c r="N59" s="888"/>
    </row>
    <row r="60" spans="1:14">
      <c r="A60" s="132"/>
      <c r="B60" s="132"/>
      <c r="C60" s="132"/>
      <c r="D60" s="132"/>
      <c r="E60" s="132"/>
      <c r="F60" s="132"/>
      <c r="G60" s="132"/>
      <c r="H60" s="132"/>
      <c r="I60" s="132"/>
      <c r="J60" s="132"/>
      <c r="K60" s="132"/>
      <c r="L60" s="132"/>
      <c r="M60" s="132"/>
      <c r="N60" s="132"/>
    </row>
    <row r="61" spans="1:14" ht="36" customHeight="1">
      <c r="A61" s="981" t="s">
        <v>479</v>
      </c>
      <c r="B61" s="998"/>
      <c r="C61" s="998"/>
      <c r="D61" s="999"/>
      <c r="E61" s="1000">
        <f>入力シート!C83</f>
        <v>0</v>
      </c>
      <c r="F61" s="1001"/>
      <c r="G61" s="122"/>
      <c r="H61" s="1002">
        <f>入力シート!C84</f>
        <v>0</v>
      </c>
      <c r="I61" s="1002"/>
      <c r="J61" s="122"/>
      <c r="K61" s="122"/>
      <c r="L61" s="122"/>
      <c r="M61" s="122"/>
      <c r="N61" s="123"/>
    </row>
    <row r="62" spans="1:14" ht="36" customHeight="1">
      <c r="A62" s="995" t="s">
        <v>480</v>
      </c>
      <c r="B62" s="981" t="s">
        <v>406</v>
      </c>
      <c r="C62" s="998"/>
      <c r="D62" s="999"/>
      <c r="E62" s="1000">
        <f>入力シート!C92</f>
        <v>0</v>
      </c>
      <c r="F62" s="1012"/>
      <c r="G62" s="127"/>
      <c r="H62" s="1002">
        <f>入力シート!C93</f>
        <v>0</v>
      </c>
      <c r="I62" s="1002"/>
      <c r="J62" s="127"/>
      <c r="K62" s="127"/>
      <c r="L62" s="127"/>
      <c r="M62" s="127"/>
      <c r="N62" s="128"/>
    </row>
    <row r="63" spans="1:14" ht="36" customHeight="1">
      <c r="A63" s="1016"/>
      <c r="B63" s="975" t="s">
        <v>405</v>
      </c>
      <c r="C63" s="976"/>
      <c r="D63" s="977"/>
      <c r="E63" s="966">
        <f>入力シート!C95</f>
        <v>0</v>
      </c>
      <c r="F63" s="1003"/>
      <c r="G63" s="1003"/>
      <c r="H63" s="1003"/>
      <c r="I63" s="1003"/>
      <c r="J63" s="1003"/>
      <c r="K63" s="1003"/>
      <c r="L63" s="1003"/>
      <c r="M63" s="1003"/>
      <c r="N63" s="1004"/>
    </row>
    <row r="64" spans="1:14" ht="36" customHeight="1">
      <c r="A64" s="1016"/>
      <c r="B64" s="972"/>
      <c r="C64" s="973"/>
      <c r="D64" s="974"/>
      <c r="E64" s="129"/>
      <c r="F64" s="130"/>
      <c r="G64" s="130"/>
      <c r="H64" s="121" t="s">
        <v>468</v>
      </c>
      <c r="I64" s="121"/>
      <c r="J64" s="979">
        <f>入力シート!C96</f>
        <v>0</v>
      </c>
      <c r="K64" s="1007"/>
      <c r="L64" s="1007"/>
      <c r="M64" s="1007"/>
      <c r="N64" s="1008"/>
    </row>
    <row r="65" spans="1:14" ht="36" customHeight="1">
      <c r="A65" s="1016"/>
      <c r="B65" s="981" t="s">
        <v>373</v>
      </c>
      <c r="C65" s="998"/>
      <c r="D65" s="999"/>
      <c r="E65" s="1005">
        <f>入力シート!C97</f>
        <v>0</v>
      </c>
      <c r="F65" s="1002"/>
      <c r="G65" s="1002"/>
      <c r="H65" s="1002"/>
      <c r="I65" s="1002"/>
      <c r="J65" s="1002"/>
      <c r="K65" s="1002"/>
      <c r="L65" s="1002"/>
      <c r="M65" s="1002"/>
      <c r="N65" s="1006"/>
    </row>
    <row r="66" spans="1:14" ht="36" customHeight="1">
      <c r="A66" s="1016"/>
      <c r="B66" s="981" t="s">
        <v>366</v>
      </c>
      <c r="C66" s="998"/>
      <c r="D66" s="999"/>
      <c r="E66" s="969">
        <f>入力シート!C94</f>
        <v>0</v>
      </c>
      <c r="F66" s="970"/>
      <c r="G66" s="970"/>
      <c r="H66" s="970"/>
      <c r="I66" s="970"/>
      <c r="J66" s="970"/>
      <c r="K66" s="970"/>
      <c r="L66" s="970"/>
      <c r="M66" s="970"/>
      <c r="N66" s="971"/>
    </row>
    <row r="67" spans="1:14" ht="36" customHeight="1">
      <c r="A67" s="981" t="s">
        <v>463</v>
      </c>
      <c r="B67" s="998"/>
      <c r="C67" s="998"/>
      <c r="D67" s="999"/>
      <c r="E67" s="969">
        <f>入力シート!C91</f>
        <v>0</v>
      </c>
      <c r="F67" s="970"/>
      <c r="G67" s="970"/>
      <c r="H67" s="970"/>
      <c r="I67" s="970"/>
      <c r="J67" s="970"/>
      <c r="K67" s="970"/>
      <c r="L67" s="970"/>
      <c r="M67" s="970"/>
      <c r="N67" s="971"/>
    </row>
    <row r="68" spans="1:14" ht="36" customHeight="1">
      <c r="A68" s="981" t="s">
        <v>488</v>
      </c>
      <c r="B68" s="998"/>
      <c r="C68" s="998"/>
      <c r="D68" s="999"/>
      <c r="E68" s="1013">
        <f>入力シート!C98</f>
        <v>0</v>
      </c>
      <c r="F68" s="1014"/>
      <c r="G68" s="1014"/>
      <c r="H68" s="1014"/>
      <c r="I68" s="1014"/>
      <c r="J68" s="1014"/>
      <c r="K68" s="1014"/>
      <c r="L68" s="1014"/>
      <c r="M68" s="1014"/>
      <c r="N68" s="1015"/>
    </row>
    <row r="69" spans="1:14" ht="36" customHeight="1">
      <c r="A69" s="1009" t="s">
        <v>455</v>
      </c>
      <c r="B69" s="1010"/>
      <c r="C69" s="1010"/>
      <c r="D69" s="1011"/>
      <c r="E69" s="1000">
        <f>入力シート!C20</f>
        <v>0</v>
      </c>
      <c r="F69" s="1012"/>
      <c r="G69" s="131"/>
      <c r="H69" s="1002">
        <f>入力シート!C22</f>
        <v>0</v>
      </c>
      <c r="I69" s="1002"/>
      <c r="J69" s="131"/>
      <c r="K69" s="122"/>
      <c r="L69" s="122"/>
      <c r="M69" s="122"/>
      <c r="N69" s="123"/>
    </row>
    <row r="71" spans="1:14">
      <c r="A71" s="124" t="s">
        <v>1433</v>
      </c>
      <c r="B71" s="282"/>
      <c r="C71" s="116"/>
      <c r="D71" s="116"/>
      <c r="E71" s="124"/>
      <c r="F71" s="124"/>
      <c r="G71" s="124"/>
      <c r="H71" s="124"/>
      <c r="I71" s="124"/>
      <c r="J71" s="124"/>
      <c r="K71" s="124"/>
      <c r="L71" s="124"/>
      <c r="M71" s="124"/>
      <c r="N71" s="124"/>
    </row>
    <row r="72" spans="1:14">
      <c r="A72" s="124" t="s">
        <v>1497</v>
      </c>
      <c r="B72" s="282"/>
      <c r="C72" s="116"/>
      <c r="D72" s="116"/>
      <c r="E72" s="124"/>
      <c r="F72" s="124"/>
      <c r="G72" s="124"/>
      <c r="H72" s="124"/>
      <c r="I72" s="124"/>
      <c r="J72" s="124"/>
      <c r="K72" s="124"/>
      <c r="L72" s="124"/>
      <c r="M72" s="124"/>
      <c r="N72" s="124"/>
    </row>
    <row r="73" spans="1:14">
      <c r="A73" s="124" t="s">
        <v>1498</v>
      </c>
      <c r="B73" s="282"/>
      <c r="C73" s="116"/>
      <c r="D73" s="116"/>
      <c r="E73" s="124"/>
      <c r="F73" s="124"/>
      <c r="G73" s="124"/>
      <c r="H73" s="124"/>
      <c r="I73" s="124"/>
      <c r="J73" s="124"/>
      <c r="K73" s="124"/>
      <c r="L73" s="124"/>
      <c r="M73" s="124"/>
      <c r="N73" s="124"/>
    </row>
    <row r="74" spans="1:14">
      <c r="A74" s="124" t="s">
        <v>1499</v>
      </c>
      <c r="B74" s="282"/>
      <c r="C74" s="116"/>
      <c r="D74" s="116"/>
      <c r="E74" s="124"/>
      <c r="F74" s="124"/>
      <c r="G74" s="124"/>
      <c r="H74" s="124"/>
      <c r="I74" s="124"/>
      <c r="J74" s="124"/>
      <c r="K74" s="124"/>
      <c r="L74" s="124"/>
      <c r="M74" s="124"/>
      <c r="N74" s="124"/>
    </row>
    <row r="75" spans="1:14">
      <c r="A75" s="124" t="s">
        <v>1500</v>
      </c>
      <c r="B75" s="282"/>
      <c r="C75" s="116"/>
      <c r="D75" s="116"/>
      <c r="E75" s="124"/>
      <c r="F75" s="124"/>
      <c r="G75" s="124"/>
      <c r="H75" s="124"/>
      <c r="I75" s="124"/>
      <c r="J75" s="124"/>
      <c r="K75" s="124"/>
      <c r="L75" s="124"/>
      <c r="M75" s="124"/>
      <c r="N75" s="124"/>
    </row>
    <row r="76" spans="1:14">
      <c r="A76" s="124" t="s">
        <v>1501</v>
      </c>
      <c r="B76" s="282"/>
      <c r="C76" s="116"/>
      <c r="D76" s="116"/>
      <c r="E76" s="124"/>
      <c r="F76" s="124"/>
      <c r="G76" s="124"/>
      <c r="H76" s="124"/>
      <c r="I76" s="124"/>
      <c r="J76" s="124"/>
      <c r="K76" s="124"/>
      <c r="L76" s="124"/>
      <c r="M76" s="124"/>
      <c r="N76" s="124"/>
    </row>
    <row r="77" spans="1:14">
      <c r="A77" s="124" t="s">
        <v>1502</v>
      </c>
      <c r="B77" s="282"/>
      <c r="C77" s="116"/>
      <c r="D77" s="116"/>
      <c r="E77" s="124"/>
      <c r="F77" s="124"/>
      <c r="G77" s="124"/>
      <c r="H77" s="307"/>
      <c r="I77" s="124"/>
      <c r="J77" s="124"/>
      <c r="K77" s="124"/>
      <c r="L77" s="124"/>
      <c r="M77" s="124"/>
      <c r="N77" s="124"/>
    </row>
    <row r="78" spans="1:14">
      <c r="A78" s="124" t="s">
        <v>1503</v>
      </c>
      <c r="B78" s="282"/>
      <c r="C78" s="116"/>
      <c r="D78" s="116"/>
      <c r="E78" s="124"/>
      <c r="F78" s="124"/>
      <c r="G78" s="124"/>
      <c r="H78" s="307"/>
      <c r="I78" s="124"/>
      <c r="J78" s="124"/>
      <c r="K78" s="124"/>
      <c r="L78" s="124"/>
      <c r="M78" s="124"/>
      <c r="N78" s="124"/>
    </row>
  </sheetData>
  <mergeCells count="54">
    <mergeCell ref="E43:J43"/>
    <mergeCell ref="L44:N44"/>
    <mergeCell ref="A67:D67"/>
    <mergeCell ref="E67:N67"/>
    <mergeCell ref="A68:D68"/>
    <mergeCell ref="E68:N68"/>
    <mergeCell ref="A59:N59"/>
    <mergeCell ref="A61:D61"/>
    <mergeCell ref="E61:F61"/>
    <mergeCell ref="H61:I61"/>
    <mergeCell ref="A56:C56"/>
    <mergeCell ref="D56:J56"/>
    <mergeCell ref="A69:D69"/>
    <mergeCell ref="E69:F69"/>
    <mergeCell ref="H69:I69"/>
    <mergeCell ref="E63:N63"/>
    <mergeCell ref="J64:N64"/>
    <mergeCell ref="B65:D65"/>
    <mergeCell ref="E65:N65"/>
    <mergeCell ref="B66:D66"/>
    <mergeCell ref="E66:N66"/>
    <mergeCell ref="A62:A66"/>
    <mergeCell ref="B62:D62"/>
    <mergeCell ref="E62:F62"/>
    <mergeCell ref="H62:I62"/>
    <mergeCell ref="B63:D64"/>
    <mergeCell ref="A20:N20"/>
    <mergeCell ref="A22:D22"/>
    <mergeCell ref="E22:F22"/>
    <mergeCell ref="H22:I22"/>
    <mergeCell ref="A42:N42"/>
    <mergeCell ref="A30:D30"/>
    <mergeCell ref="B27:D27"/>
    <mergeCell ref="B26:D26"/>
    <mergeCell ref="A29:D29"/>
    <mergeCell ref="E28:N28"/>
    <mergeCell ref="E30:F30"/>
    <mergeCell ref="H30:I30"/>
    <mergeCell ref="E29:N29"/>
    <mergeCell ref="B24:D25"/>
    <mergeCell ref="A23:A27"/>
    <mergeCell ref="A28:D28"/>
    <mergeCell ref="L5:N5"/>
    <mergeCell ref="E4:J4"/>
    <mergeCell ref="D17:J17"/>
    <mergeCell ref="A17:C17"/>
    <mergeCell ref="A3:N3"/>
    <mergeCell ref="B23:D23"/>
    <mergeCell ref="E24:N24"/>
    <mergeCell ref="E26:N26"/>
    <mergeCell ref="J25:N25"/>
    <mergeCell ref="E27:N27"/>
    <mergeCell ref="E23:F23"/>
    <mergeCell ref="H23:I23"/>
  </mergeCells>
  <phoneticPr fontId="3"/>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rowBreaks count="1" manualBreakCount="1">
    <brk id="39" max="13"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36"/>
  <sheetViews>
    <sheetView showZeros="0" view="pageBreakPreview" zoomScaleNormal="100" zoomScaleSheetLayoutView="100" workbookViewId="0">
      <selection activeCell="L26" sqref="L26"/>
    </sheetView>
  </sheetViews>
  <sheetFormatPr defaultColWidth="9" defaultRowHeight="14"/>
  <cols>
    <col min="1" max="8" width="9.6328125" style="94" customWidth="1"/>
    <col min="9" max="10" width="4.36328125" style="94" customWidth="1"/>
    <col min="11" max="16384" width="9" style="94"/>
  </cols>
  <sheetData>
    <row r="1" spans="1:10">
      <c r="A1" s="203"/>
      <c r="J1" s="204" t="s">
        <v>342</v>
      </c>
    </row>
    <row r="6" spans="1:10" ht="28">
      <c r="A6" s="892" t="s">
        <v>656</v>
      </c>
      <c r="B6" s="892"/>
      <c r="C6" s="892"/>
      <c r="D6" s="892"/>
      <c r="E6" s="892"/>
      <c r="F6" s="892"/>
      <c r="G6" s="892"/>
      <c r="H6" s="892"/>
      <c r="I6" s="892"/>
      <c r="J6" s="892"/>
    </row>
    <row r="7" spans="1:10" ht="14.25" customHeight="1">
      <c r="A7" s="135"/>
      <c r="B7" s="135"/>
      <c r="C7" s="135"/>
      <c r="D7" s="135"/>
      <c r="E7" s="135"/>
      <c r="F7" s="135"/>
      <c r="G7" s="135"/>
      <c r="H7" s="135"/>
      <c r="I7" s="135"/>
    </row>
    <row r="8" spans="1:10" ht="14.25" customHeight="1">
      <c r="A8" s="135"/>
      <c r="B8" s="135"/>
      <c r="C8" s="135"/>
      <c r="D8" s="135"/>
      <c r="E8" s="135"/>
      <c r="F8" s="135"/>
      <c r="G8" s="135"/>
      <c r="H8" s="135"/>
      <c r="I8" s="135"/>
    </row>
    <row r="9" spans="1:10" ht="14.25" customHeight="1">
      <c r="A9" s="135"/>
      <c r="B9" s="135"/>
      <c r="C9" s="135"/>
      <c r="D9" s="135"/>
      <c r="E9" s="135"/>
      <c r="F9" s="135"/>
      <c r="G9" s="135"/>
      <c r="H9" s="135"/>
      <c r="I9" s="135"/>
    </row>
    <row r="10" spans="1:10" ht="14.25" customHeight="1">
      <c r="A10" s="920" t="s">
        <v>1434</v>
      </c>
      <c r="B10" s="920"/>
      <c r="C10" s="920"/>
      <c r="D10" s="789">
        <f>入力シート!C9</f>
        <v>0</v>
      </c>
      <c r="E10" s="789"/>
      <c r="F10" s="789"/>
      <c r="G10" s="789"/>
      <c r="H10" s="205"/>
      <c r="I10" s="205"/>
      <c r="J10" s="203"/>
    </row>
    <row r="11" spans="1:10" ht="14.25" customHeight="1">
      <c r="A11" s="135"/>
      <c r="B11" s="135"/>
      <c r="C11" s="135"/>
      <c r="D11" s="135"/>
      <c r="E11" s="135"/>
      <c r="F11" s="135"/>
      <c r="G11" s="135"/>
      <c r="H11" s="135"/>
      <c r="I11" s="135"/>
    </row>
    <row r="15" spans="1:10" ht="21" customHeight="1">
      <c r="A15" s="203" t="s">
        <v>657</v>
      </c>
    </row>
    <row r="16" spans="1:10" ht="21" customHeight="1">
      <c r="A16" s="203" t="s">
        <v>658</v>
      </c>
      <c r="J16" s="203"/>
    </row>
    <row r="17" spans="1:15" ht="21" customHeight="1">
      <c r="A17" s="203"/>
    </row>
    <row r="18" spans="1:15" ht="21" customHeight="1"/>
    <row r="22" spans="1:15">
      <c r="B22" s="890">
        <f>入力シート!C82</f>
        <v>0</v>
      </c>
      <c r="C22" s="890"/>
      <c r="D22" s="890"/>
    </row>
    <row r="23" spans="1:15">
      <c r="B23" s="109"/>
      <c r="C23" s="110"/>
    </row>
    <row r="24" spans="1:15">
      <c r="B24" s="109"/>
      <c r="C24" s="110"/>
    </row>
    <row r="26" spans="1:15">
      <c r="A26" s="124"/>
      <c r="B26" s="282"/>
      <c r="F26" s="270"/>
      <c r="H26" s="271"/>
      <c r="I26" s="124"/>
      <c r="J26" s="124"/>
      <c r="K26" s="124"/>
      <c r="L26" s="124"/>
      <c r="M26" s="124"/>
      <c r="N26" s="124"/>
      <c r="O26" s="124"/>
    </row>
    <row r="27" spans="1:15">
      <c r="A27" s="124"/>
      <c r="B27" s="124"/>
      <c r="C27" s="1017" t="s">
        <v>976</v>
      </c>
      <c r="D27" s="1017"/>
      <c r="E27" s="1017"/>
      <c r="F27" s="1017"/>
      <c r="G27" s="341" t="str">
        <f>入力シート!C2</f>
        <v>青森県第１区</v>
      </c>
      <c r="H27" s="270"/>
      <c r="I27" s="124"/>
      <c r="J27" s="124"/>
      <c r="K27" s="124"/>
      <c r="L27" s="124"/>
      <c r="M27" s="124"/>
      <c r="N27" s="124"/>
      <c r="O27" s="124"/>
    </row>
    <row r="28" spans="1:15">
      <c r="A28" s="124"/>
      <c r="B28" s="124"/>
      <c r="C28" s="271"/>
      <c r="D28" s="284"/>
      <c r="F28" s="271"/>
      <c r="G28" s="124"/>
      <c r="H28" s="124"/>
      <c r="I28" s="124"/>
      <c r="J28" s="124"/>
      <c r="K28" s="124"/>
      <c r="L28" s="124"/>
      <c r="M28" s="124"/>
      <c r="N28" s="124"/>
      <c r="O28" s="124"/>
    </row>
    <row r="29" spans="1:15">
      <c r="A29" s="124"/>
      <c r="B29" s="124"/>
      <c r="C29" s="271"/>
      <c r="D29" s="284"/>
      <c r="F29" s="271"/>
      <c r="G29" s="124"/>
      <c r="H29" s="124"/>
      <c r="I29" s="124"/>
      <c r="J29" s="124"/>
      <c r="K29" s="124"/>
      <c r="L29" s="124"/>
      <c r="M29" s="124"/>
      <c r="N29" s="124"/>
      <c r="O29" s="124"/>
    </row>
    <row r="30" spans="1:15">
      <c r="A30" s="124"/>
      <c r="B30" s="124"/>
      <c r="C30" s="124"/>
      <c r="D30" s="284"/>
      <c r="E30" s="270"/>
      <c r="F30" s="271"/>
      <c r="G30" s="270"/>
      <c r="H30" s="270"/>
      <c r="I30" s="124"/>
      <c r="J30" s="124"/>
      <c r="K30" s="124"/>
      <c r="L30" s="116"/>
      <c r="M30" s="116"/>
      <c r="N30" s="124"/>
      <c r="O30" s="124"/>
    </row>
    <row r="31" spans="1:15">
      <c r="A31" s="124"/>
      <c r="B31" s="124"/>
      <c r="C31" s="271"/>
      <c r="D31" s="284" t="s">
        <v>374</v>
      </c>
      <c r="E31" s="789">
        <f>入力シート!C20</f>
        <v>0</v>
      </c>
      <c r="F31" s="789"/>
      <c r="G31" s="789">
        <f>入力シート!C22</f>
        <v>0</v>
      </c>
      <c r="H31" s="789"/>
      <c r="I31" s="124"/>
      <c r="J31" s="124"/>
      <c r="K31" s="124"/>
      <c r="L31" s="116"/>
      <c r="M31" s="116"/>
      <c r="N31" s="273"/>
    </row>
    <row r="32" spans="1:15">
      <c r="F32" s="111"/>
      <c r="G32" s="111"/>
    </row>
    <row r="35" spans="1:1">
      <c r="A35" s="124" t="s">
        <v>1504</v>
      </c>
    </row>
    <row r="36" spans="1:1">
      <c r="A36" s="124"/>
    </row>
  </sheetData>
  <mergeCells count="7">
    <mergeCell ref="A6:J6"/>
    <mergeCell ref="C27:F27"/>
    <mergeCell ref="A10:C10"/>
    <mergeCell ref="D10:G10"/>
    <mergeCell ref="E31:F31"/>
    <mergeCell ref="G31:H31"/>
    <mergeCell ref="B22:D22"/>
  </mergeCells>
  <phoneticPr fontId="3"/>
  <pageMargins left="0.78740157480314965" right="0.59055118110236227" top="0.78740157480314965" bottom="0.78740157480314965" header="0.51181102362204722" footer="0.51181102362204722"/>
  <pageSetup paperSize="9" orientation="portrait" horizontalDpi="200" verticalDpi="200" r:id="rId1"/>
  <headerFooter alignWithMargins="0"/>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71"/>
  <sheetViews>
    <sheetView showZeros="0" view="pageBreakPreview" zoomScaleNormal="100" zoomScaleSheetLayoutView="100" workbookViewId="0"/>
  </sheetViews>
  <sheetFormatPr defaultColWidth="5.90625" defaultRowHeight="14"/>
  <cols>
    <col min="1" max="4" width="6.08984375" style="94" customWidth="1"/>
    <col min="5" max="14" width="5.90625" style="94" customWidth="1"/>
    <col min="15" max="16384" width="5.90625" style="94"/>
  </cols>
  <sheetData>
    <row r="1" spans="1:14">
      <c r="N1" s="204" t="s">
        <v>659</v>
      </c>
    </row>
    <row r="3" spans="1:14" ht="28">
      <c r="A3" s="955" t="s">
        <v>489</v>
      </c>
      <c r="B3" s="955"/>
      <c r="C3" s="955"/>
      <c r="D3" s="955"/>
      <c r="E3" s="955"/>
      <c r="F3" s="955"/>
      <c r="G3" s="955"/>
      <c r="H3" s="955"/>
      <c r="I3" s="955"/>
      <c r="J3" s="955"/>
      <c r="K3" s="955"/>
      <c r="L3" s="955"/>
      <c r="M3" s="955"/>
      <c r="N3" s="955"/>
    </row>
    <row r="4" spans="1:14">
      <c r="E4" s="900" t="s">
        <v>973</v>
      </c>
      <c r="F4" s="888"/>
      <c r="G4" s="888"/>
      <c r="H4" s="888"/>
      <c r="I4" s="888"/>
      <c r="J4" s="888"/>
    </row>
    <row r="5" spans="1:14">
      <c r="K5" s="984">
        <f>入力シート!C101</f>
        <v>0</v>
      </c>
      <c r="L5" s="984"/>
      <c r="M5" s="984"/>
      <c r="N5" s="984"/>
    </row>
    <row r="7" spans="1:14">
      <c r="A7" s="94" t="s">
        <v>466</v>
      </c>
    </row>
    <row r="9" spans="1:14" ht="14.25" customHeight="1"/>
    <row r="10" spans="1:14" ht="14.25" customHeight="1">
      <c r="E10" s="94" t="s">
        <v>405</v>
      </c>
      <c r="G10" s="195">
        <f>入力シート!C34</f>
        <v>0</v>
      </c>
    </row>
    <row r="11" spans="1:14" ht="14.25" customHeight="1"/>
    <row r="13" spans="1:14" ht="19">
      <c r="E13" s="94" t="s">
        <v>374</v>
      </c>
      <c r="G13" s="195">
        <f>入力シート!C20</f>
        <v>0</v>
      </c>
      <c r="H13" s="195"/>
      <c r="I13" s="195">
        <f>入力シート!C22</f>
        <v>0</v>
      </c>
      <c r="J13" s="112"/>
    </row>
    <row r="16" spans="1:14" ht="24" customHeight="1">
      <c r="A16" s="94" t="s">
        <v>491</v>
      </c>
    </row>
    <row r="17" spans="1:14" ht="24" customHeight="1">
      <c r="A17" s="94" t="s">
        <v>492</v>
      </c>
    </row>
    <row r="18" spans="1:14">
      <c r="H18" s="111"/>
    </row>
    <row r="19" spans="1:14" ht="24" customHeight="1">
      <c r="A19" s="888" t="s">
        <v>451</v>
      </c>
      <c r="B19" s="888"/>
      <c r="C19" s="888"/>
      <c r="D19" s="888"/>
      <c r="E19" s="888"/>
      <c r="F19" s="888"/>
      <c r="G19" s="888"/>
      <c r="H19" s="888"/>
      <c r="I19" s="888"/>
      <c r="J19" s="888"/>
      <c r="K19" s="888"/>
      <c r="L19" s="888"/>
      <c r="M19" s="888"/>
      <c r="N19" s="888"/>
    </row>
    <row r="20" spans="1:14" ht="14.25" customHeight="1">
      <c r="A20" s="132"/>
      <c r="B20" s="132"/>
      <c r="C20" s="132"/>
      <c r="D20" s="132"/>
      <c r="E20" s="132"/>
      <c r="F20" s="132"/>
      <c r="G20" s="132"/>
      <c r="H20" s="132"/>
      <c r="I20" s="132"/>
      <c r="J20" s="132"/>
      <c r="K20" s="132"/>
      <c r="L20" s="132"/>
      <c r="M20" s="132"/>
      <c r="N20" s="132"/>
    </row>
    <row r="21" spans="1:14" ht="36" customHeight="1">
      <c r="A21" s="1018" t="s">
        <v>1435</v>
      </c>
      <c r="B21" s="998"/>
      <c r="C21" s="998"/>
      <c r="D21" s="999"/>
      <c r="E21" s="1000">
        <f>入力シート!C83</f>
        <v>0</v>
      </c>
      <c r="F21" s="1001"/>
      <c r="G21" s="122"/>
      <c r="H21" s="1002">
        <f>入力シート!C84</f>
        <v>0</v>
      </c>
      <c r="I21" s="1002"/>
      <c r="J21" s="122"/>
      <c r="K21" s="122"/>
      <c r="L21" s="122"/>
      <c r="M21" s="122"/>
      <c r="N21" s="123"/>
    </row>
    <row r="22" spans="1:14" ht="36" customHeight="1">
      <c r="A22" s="981" t="s">
        <v>493</v>
      </c>
      <c r="B22" s="998"/>
      <c r="C22" s="998"/>
      <c r="D22" s="999"/>
      <c r="E22" s="1000">
        <f>入力シート!C20</f>
        <v>0</v>
      </c>
      <c r="F22" s="1012"/>
      <c r="G22" s="133"/>
      <c r="H22" s="1002">
        <f>入力シート!C22</f>
        <v>0</v>
      </c>
      <c r="I22" s="1002"/>
      <c r="J22" s="133"/>
      <c r="K22" s="133"/>
      <c r="L22" s="133"/>
      <c r="M22" s="133"/>
      <c r="N22" s="134"/>
    </row>
    <row r="23" spans="1:14" ht="36" customHeight="1">
      <c r="A23" s="981" t="s">
        <v>494</v>
      </c>
      <c r="B23" s="998"/>
      <c r="C23" s="998"/>
      <c r="D23" s="999"/>
      <c r="E23" s="1013">
        <f>入力シート!C100</f>
        <v>0</v>
      </c>
      <c r="F23" s="1014"/>
      <c r="G23" s="1014"/>
      <c r="H23" s="1014"/>
      <c r="I23" s="1014"/>
      <c r="J23" s="1014"/>
      <c r="K23" s="1014"/>
      <c r="L23" s="1014"/>
      <c r="M23" s="1014"/>
      <c r="N23" s="1015"/>
    </row>
    <row r="24" spans="1:14" ht="36" customHeight="1">
      <c r="A24" s="995" t="s">
        <v>495</v>
      </c>
      <c r="B24" s="1018" t="s">
        <v>406</v>
      </c>
      <c r="C24" s="998"/>
      <c r="D24" s="999"/>
      <c r="E24" s="1000">
        <f>入力シート!C103</f>
        <v>0</v>
      </c>
      <c r="F24" s="1012"/>
      <c r="G24" s="127"/>
      <c r="H24" s="1002">
        <f>入力シート!C104</f>
        <v>0</v>
      </c>
      <c r="I24" s="1002"/>
      <c r="J24" s="127"/>
      <c r="K24" s="127"/>
      <c r="L24" s="127"/>
      <c r="M24" s="127"/>
      <c r="N24" s="128"/>
    </row>
    <row r="25" spans="1:14" ht="36" customHeight="1">
      <c r="A25" s="1016"/>
      <c r="B25" s="1023" t="s">
        <v>405</v>
      </c>
      <c r="C25" s="976"/>
      <c r="D25" s="977"/>
      <c r="E25" s="966">
        <f>入力シート!C106</f>
        <v>0</v>
      </c>
      <c r="F25" s="1003"/>
      <c r="G25" s="1003"/>
      <c r="H25" s="1003"/>
      <c r="I25" s="1003"/>
      <c r="J25" s="1003"/>
      <c r="K25" s="1003"/>
      <c r="L25" s="1003"/>
      <c r="M25" s="1003"/>
      <c r="N25" s="1004"/>
    </row>
    <row r="26" spans="1:14" ht="36" customHeight="1">
      <c r="A26" s="1016"/>
      <c r="B26" s="972"/>
      <c r="C26" s="973"/>
      <c r="D26" s="974"/>
      <c r="E26" s="129"/>
      <c r="F26" s="130"/>
      <c r="G26" s="130"/>
      <c r="H26" s="121" t="s">
        <v>468</v>
      </c>
      <c r="I26" s="121"/>
      <c r="J26" s="979">
        <f>入力シート!C107</f>
        <v>0</v>
      </c>
      <c r="K26" s="1007"/>
      <c r="L26" s="1007"/>
      <c r="M26" s="1007"/>
      <c r="N26" s="1008"/>
    </row>
    <row r="27" spans="1:14" ht="36" customHeight="1">
      <c r="A27" s="1016"/>
      <c r="B27" s="981" t="s">
        <v>366</v>
      </c>
      <c r="C27" s="998"/>
      <c r="D27" s="999"/>
      <c r="E27" s="1022">
        <f>入力シート!C105</f>
        <v>0</v>
      </c>
      <c r="F27" s="1020"/>
      <c r="G27" s="1020"/>
      <c r="H27" s="1020"/>
      <c r="I27" s="1020"/>
      <c r="J27" s="1020"/>
      <c r="K27" s="1020"/>
      <c r="L27" s="1020"/>
      <c r="M27" s="1020"/>
      <c r="N27" s="1021"/>
    </row>
    <row r="28" spans="1:14" ht="36" customHeight="1">
      <c r="A28" s="1016"/>
      <c r="B28" s="981" t="s">
        <v>373</v>
      </c>
      <c r="C28" s="998"/>
      <c r="D28" s="999"/>
      <c r="E28" s="1019">
        <f>入力シート!C108</f>
        <v>0</v>
      </c>
      <c r="F28" s="1020"/>
      <c r="G28" s="1020"/>
      <c r="H28" s="1020"/>
      <c r="I28" s="1020"/>
      <c r="J28" s="1020"/>
      <c r="K28" s="1020"/>
      <c r="L28" s="1020"/>
      <c r="M28" s="1020"/>
      <c r="N28" s="1021"/>
    </row>
    <row r="29" spans="1:14" ht="36" customHeight="1">
      <c r="A29" s="981" t="s">
        <v>496</v>
      </c>
      <c r="B29" s="998"/>
      <c r="C29" s="998"/>
      <c r="D29" s="999"/>
      <c r="E29" s="969">
        <f>入力シート!C102</f>
        <v>0</v>
      </c>
      <c r="F29" s="970"/>
      <c r="G29" s="970"/>
      <c r="H29" s="970"/>
      <c r="I29" s="970"/>
      <c r="J29" s="970"/>
      <c r="K29" s="970"/>
      <c r="L29" s="970"/>
      <c r="M29" s="970"/>
      <c r="N29" s="971"/>
    </row>
    <row r="30" spans="1:14" ht="14.25" customHeight="1">
      <c r="A30" s="595"/>
      <c r="B30" s="339"/>
      <c r="C30" s="339"/>
      <c r="D30" s="339"/>
      <c r="E30" s="596"/>
      <c r="F30" s="596"/>
      <c r="G30" s="596"/>
      <c r="H30" s="596"/>
      <c r="I30" s="596"/>
      <c r="J30" s="596"/>
      <c r="K30" s="596"/>
      <c r="L30" s="596"/>
      <c r="M30" s="596"/>
      <c r="N30" s="596"/>
    </row>
    <row r="32" spans="1:14">
      <c r="A32" s="272" t="s">
        <v>1489</v>
      </c>
      <c r="B32" s="124"/>
      <c r="C32" s="124"/>
      <c r="D32" s="124"/>
      <c r="E32" s="124"/>
      <c r="F32" s="124"/>
      <c r="G32" s="124"/>
      <c r="H32" s="124"/>
      <c r="I32" s="124"/>
      <c r="J32" s="124"/>
      <c r="K32" s="124"/>
      <c r="L32" s="124"/>
      <c r="M32" s="124"/>
      <c r="N32" s="124"/>
    </row>
    <row r="33" spans="1:14">
      <c r="A33" s="272" t="s">
        <v>1490</v>
      </c>
      <c r="B33" s="124"/>
      <c r="C33" s="124"/>
      <c r="D33" s="124"/>
      <c r="E33" s="124"/>
      <c r="F33" s="124"/>
      <c r="G33" s="124"/>
      <c r="H33" s="124"/>
      <c r="I33" s="124"/>
      <c r="J33" s="124"/>
      <c r="K33" s="124"/>
      <c r="L33" s="124"/>
      <c r="M33" s="124"/>
      <c r="N33" s="124"/>
    </row>
    <row r="34" spans="1:14">
      <c r="A34" s="272" t="s">
        <v>1491</v>
      </c>
      <c r="B34" s="124"/>
      <c r="C34" s="124"/>
      <c r="D34" s="124"/>
      <c r="E34" s="124"/>
      <c r="F34" s="124"/>
      <c r="G34" s="124"/>
      <c r="H34" s="124"/>
      <c r="I34" s="124"/>
      <c r="J34" s="124"/>
      <c r="K34" s="124"/>
      <c r="L34" s="124"/>
      <c r="M34" s="124"/>
      <c r="N34" s="124"/>
    </row>
    <row r="35" spans="1:14">
      <c r="A35" s="272" t="s">
        <v>1492</v>
      </c>
      <c r="B35" s="124"/>
      <c r="C35" s="124"/>
      <c r="D35" s="124"/>
      <c r="E35" s="124"/>
      <c r="F35" s="124"/>
      <c r="G35" s="124"/>
      <c r="H35" s="124"/>
      <c r="I35" s="124"/>
      <c r="J35" s="124"/>
      <c r="K35" s="124"/>
      <c r="L35" s="124"/>
      <c r="M35" s="124"/>
      <c r="N35" s="124"/>
    </row>
    <row r="36" spans="1:14">
      <c r="B36" s="109"/>
      <c r="C36" s="116"/>
      <c r="D36" s="116"/>
    </row>
    <row r="37" spans="1:14">
      <c r="N37" s="204" t="s">
        <v>659</v>
      </c>
    </row>
    <row r="39" spans="1:14" ht="28">
      <c r="A39" s="955" t="s">
        <v>489</v>
      </c>
      <c r="B39" s="955"/>
      <c r="C39" s="955"/>
      <c r="D39" s="955"/>
      <c r="E39" s="955"/>
      <c r="F39" s="955"/>
      <c r="G39" s="955"/>
      <c r="H39" s="955"/>
      <c r="I39" s="955"/>
      <c r="J39" s="955"/>
      <c r="K39" s="955"/>
      <c r="L39" s="955"/>
      <c r="M39" s="955"/>
      <c r="N39" s="955"/>
    </row>
    <row r="40" spans="1:14">
      <c r="E40" s="900" t="s">
        <v>975</v>
      </c>
      <c r="F40" s="888"/>
      <c r="G40" s="888"/>
      <c r="H40" s="888"/>
      <c r="I40" s="888"/>
      <c r="J40" s="888"/>
    </row>
    <row r="41" spans="1:14">
      <c r="K41" s="984">
        <f>入力シート!C101</f>
        <v>0</v>
      </c>
      <c r="L41" s="984"/>
      <c r="M41" s="984"/>
      <c r="N41" s="984"/>
    </row>
    <row r="43" spans="1:14">
      <c r="A43" s="94" t="s">
        <v>466</v>
      </c>
    </row>
    <row r="46" spans="1:14">
      <c r="E46" s="94" t="s">
        <v>405</v>
      </c>
      <c r="G46" s="195">
        <f>入力シート!C12</f>
        <v>0</v>
      </c>
    </row>
    <row r="49" spans="1:14" ht="19">
      <c r="E49" s="94" t="s">
        <v>374</v>
      </c>
      <c r="G49" s="195">
        <f>入力シート!C20</f>
        <v>0</v>
      </c>
      <c r="H49" s="195"/>
      <c r="I49" s="195">
        <f>入力シート!C22</f>
        <v>0</v>
      </c>
      <c r="J49" s="112"/>
    </row>
    <row r="50" spans="1:14">
      <c r="E50" s="203"/>
      <c r="H50" s="195"/>
    </row>
    <row r="52" spans="1:14">
      <c r="A52" s="94" t="s">
        <v>491</v>
      </c>
    </row>
    <row r="53" spans="1:14">
      <c r="A53" s="94" t="s">
        <v>492</v>
      </c>
    </row>
    <row r="54" spans="1:14">
      <c r="H54" s="111"/>
    </row>
    <row r="55" spans="1:14">
      <c r="A55" s="888" t="s">
        <v>451</v>
      </c>
      <c r="B55" s="888"/>
      <c r="C55" s="888"/>
      <c r="D55" s="888"/>
      <c r="E55" s="888"/>
      <c r="F55" s="888"/>
      <c r="G55" s="888"/>
      <c r="H55" s="888"/>
      <c r="I55" s="888"/>
      <c r="J55" s="888"/>
      <c r="K55" s="888"/>
      <c r="L55" s="888"/>
      <c r="M55" s="888"/>
      <c r="N55" s="888"/>
    </row>
    <row r="56" spans="1:14">
      <c r="A56" s="132"/>
      <c r="B56" s="132"/>
      <c r="C56" s="132"/>
      <c r="D56" s="132"/>
      <c r="E56" s="132"/>
      <c r="F56" s="132"/>
      <c r="G56" s="132"/>
      <c r="H56" s="132"/>
      <c r="I56" s="132"/>
      <c r="J56" s="132"/>
      <c r="K56" s="132"/>
      <c r="L56" s="132"/>
      <c r="M56" s="132"/>
      <c r="N56" s="132"/>
    </row>
    <row r="57" spans="1:14" ht="36" customHeight="1">
      <c r="A57" s="1018" t="s">
        <v>1435</v>
      </c>
      <c r="B57" s="998"/>
      <c r="C57" s="998"/>
      <c r="D57" s="999"/>
      <c r="E57" s="1000">
        <f>入力シート!C83</f>
        <v>0</v>
      </c>
      <c r="F57" s="1001"/>
      <c r="G57" s="122"/>
      <c r="H57" s="1002">
        <f>入力シート!C84</f>
        <v>0</v>
      </c>
      <c r="I57" s="1002"/>
      <c r="J57" s="122"/>
      <c r="K57" s="122"/>
      <c r="L57" s="122"/>
      <c r="M57" s="122"/>
      <c r="N57" s="123"/>
    </row>
    <row r="58" spans="1:14" ht="36" customHeight="1">
      <c r="A58" s="981" t="s">
        <v>493</v>
      </c>
      <c r="B58" s="998"/>
      <c r="C58" s="998"/>
      <c r="D58" s="999"/>
      <c r="E58" s="1024">
        <f>入力シート!C9</f>
        <v>0</v>
      </c>
      <c r="F58" s="1025"/>
      <c r="G58" s="133"/>
      <c r="H58" s="1002"/>
      <c r="I58" s="1002"/>
      <c r="J58" s="133"/>
      <c r="K58" s="565">
        <f>入力シート!C15</f>
        <v>0</v>
      </c>
      <c r="L58" s="133"/>
      <c r="M58" s="133"/>
      <c r="N58" s="134"/>
    </row>
    <row r="59" spans="1:14" ht="36" customHeight="1">
      <c r="A59" s="981" t="s">
        <v>494</v>
      </c>
      <c r="B59" s="998"/>
      <c r="C59" s="998"/>
      <c r="D59" s="999"/>
      <c r="E59" s="1005">
        <f>入力シート!C100</f>
        <v>0</v>
      </c>
      <c r="F59" s="1002"/>
      <c r="G59" s="1002"/>
      <c r="H59" s="1002"/>
      <c r="I59" s="1002"/>
      <c r="J59" s="1002"/>
      <c r="K59" s="1002"/>
      <c r="L59" s="1002"/>
      <c r="M59" s="1002"/>
      <c r="N59" s="1006"/>
    </row>
    <row r="60" spans="1:14" ht="36" customHeight="1">
      <c r="A60" s="995" t="s">
        <v>495</v>
      </c>
      <c r="B60" s="1018" t="s">
        <v>406</v>
      </c>
      <c r="C60" s="998"/>
      <c r="D60" s="999"/>
      <c r="E60" s="1000">
        <f>入力シート!C103</f>
        <v>0</v>
      </c>
      <c r="F60" s="1012"/>
      <c r="G60" s="127"/>
      <c r="H60" s="1002">
        <f>入力シート!C104</f>
        <v>0</v>
      </c>
      <c r="I60" s="1002"/>
      <c r="J60" s="127"/>
      <c r="K60" s="127"/>
      <c r="L60" s="127"/>
      <c r="M60" s="127"/>
      <c r="N60" s="128"/>
    </row>
    <row r="61" spans="1:14" ht="36" customHeight="1">
      <c r="A61" s="1016"/>
      <c r="B61" s="1023" t="s">
        <v>405</v>
      </c>
      <c r="C61" s="976"/>
      <c r="D61" s="977"/>
      <c r="E61" s="966">
        <f>入力シート!C106</f>
        <v>0</v>
      </c>
      <c r="F61" s="1003"/>
      <c r="G61" s="1003"/>
      <c r="H61" s="1003"/>
      <c r="I61" s="1003"/>
      <c r="J61" s="1003"/>
      <c r="K61" s="1003"/>
      <c r="L61" s="1003"/>
      <c r="M61" s="1003"/>
      <c r="N61" s="1004"/>
    </row>
    <row r="62" spans="1:14" ht="36" customHeight="1">
      <c r="A62" s="1016"/>
      <c r="B62" s="972"/>
      <c r="C62" s="973"/>
      <c r="D62" s="974"/>
      <c r="E62" s="129"/>
      <c r="F62" s="130"/>
      <c r="G62" s="130"/>
      <c r="H62" s="121" t="s">
        <v>468</v>
      </c>
      <c r="I62" s="121"/>
      <c r="J62" s="979">
        <f>入力シート!C107</f>
        <v>0</v>
      </c>
      <c r="K62" s="1007"/>
      <c r="L62" s="1007"/>
      <c r="M62" s="1007"/>
      <c r="N62" s="1008"/>
    </row>
    <row r="63" spans="1:14" ht="36" customHeight="1">
      <c r="A63" s="1016"/>
      <c r="B63" s="981" t="s">
        <v>366</v>
      </c>
      <c r="C63" s="998"/>
      <c r="D63" s="999"/>
      <c r="E63" s="1022">
        <f>入力シート!C105</f>
        <v>0</v>
      </c>
      <c r="F63" s="1020"/>
      <c r="G63" s="1020"/>
      <c r="H63" s="1020"/>
      <c r="I63" s="1020"/>
      <c r="J63" s="1020"/>
      <c r="K63" s="1020"/>
      <c r="L63" s="1020"/>
      <c r="M63" s="1020"/>
      <c r="N63" s="1021"/>
    </row>
    <row r="64" spans="1:14" ht="36" customHeight="1">
      <c r="A64" s="1016"/>
      <c r="B64" s="981" t="s">
        <v>373</v>
      </c>
      <c r="C64" s="998"/>
      <c r="D64" s="999"/>
      <c r="E64" s="1019">
        <f>入力シート!C108</f>
        <v>0</v>
      </c>
      <c r="F64" s="1020"/>
      <c r="G64" s="1020"/>
      <c r="H64" s="1020"/>
      <c r="I64" s="1020"/>
      <c r="J64" s="1020"/>
      <c r="K64" s="1020"/>
      <c r="L64" s="1020"/>
      <c r="M64" s="1020"/>
      <c r="N64" s="1021"/>
    </row>
    <row r="65" spans="1:14" ht="36" customHeight="1">
      <c r="A65" s="981" t="s">
        <v>496</v>
      </c>
      <c r="B65" s="998"/>
      <c r="C65" s="998"/>
      <c r="D65" s="999"/>
      <c r="E65" s="969">
        <f>入力シート!C102</f>
        <v>0</v>
      </c>
      <c r="F65" s="970"/>
      <c r="G65" s="970"/>
      <c r="H65" s="970"/>
      <c r="I65" s="970"/>
      <c r="J65" s="970"/>
      <c r="K65" s="970"/>
      <c r="L65" s="970"/>
      <c r="M65" s="970"/>
      <c r="N65" s="971"/>
    </row>
    <row r="68" spans="1:14">
      <c r="A68" s="272" t="s">
        <v>1489</v>
      </c>
      <c r="B68" s="124"/>
      <c r="C68" s="124"/>
      <c r="D68" s="124"/>
      <c r="E68" s="124"/>
      <c r="F68" s="124"/>
      <c r="G68" s="124"/>
      <c r="H68" s="124"/>
      <c r="I68" s="124"/>
      <c r="J68" s="124"/>
      <c r="K68" s="124"/>
      <c r="L68" s="124"/>
      <c r="M68" s="124"/>
      <c r="N68" s="124"/>
    </row>
    <row r="69" spans="1:14">
      <c r="A69" s="272" t="s">
        <v>1490</v>
      </c>
      <c r="B69" s="124"/>
      <c r="C69" s="124"/>
      <c r="D69" s="124"/>
      <c r="E69" s="124"/>
      <c r="F69" s="124"/>
      <c r="G69" s="124"/>
      <c r="H69" s="124"/>
      <c r="I69" s="124"/>
      <c r="J69" s="124"/>
      <c r="K69" s="124"/>
      <c r="L69" s="124"/>
      <c r="M69" s="124"/>
      <c r="N69" s="124"/>
    </row>
    <row r="70" spans="1:14">
      <c r="A70" s="272" t="s">
        <v>1491</v>
      </c>
      <c r="B70" s="124"/>
      <c r="C70" s="124"/>
      <c r="D70" s="124"/>
      <c r="E70" s="124"/>
      <c r="F70" s="124"/>
      <c r="G70" s="124"/>
      <c r="H70" s="124"/>
      <c r="I70" s="124"/>
      <c r="J70" s="124"/>
      <c r="K70" s="124"/>
      <c r="L70" s="124"/>
      <c r="M70" s="124"/>
      <c r="N70" s="124"/>
    </row>
    <row r="71" spans="1:14">
      <c r="A71" s="272" t="s">
        <v>1492</v>
      </c>
      <c r="B71" s="124"/>
      <c r="C71" s="124"/>
      <c r="D71" s="124"/>
      <c r="E71" s="124"/>
      <c r="F71" s="124"/>
      <c r="G71" s="124"/>
      <c r="H71" s="124"/>
      <c r="I71" s="124"/>
      <c r="J71" s="124"/>
      <c r="K71" s="124"/>
      <c r="L71" s="124"/>
      <c r="M71" s="124"/>
      <c r="N71" s="124"/>
    </row>
  </sheetData>
  <mergeCells count="50">
    <mergeCell ref="A65:D65"/>
    <mergeCell ref="E65:N65"/>
    <mergeCell ref="K5:N5"/>
    <mergeCell ref="K41:N41"/>
    <mergeCell ref="E61:N61"/>
    <mergeCell ref="J62:N62"/>
    <mergeCell ref="B63:D63"/>
    <mergeCell ref="E63:N63"/>
    <mergeCell ref="B64:D64"/>
    <mergeCell ref="E64:N64"/>
    <mergeCell ref="A58:D58"/>
    <mergeCell ref="E58:F58"/>
    <mergeCell ref="H58:I58"/>
    <mergeCell ref="A59:D59"/>
    <mergeCell ref="E59:N59"/>
    <mergeCell ref="A60:A64"/>
    <mergeCell ref="B60:D60"/>
    <mergeCell ref="E60:F60"/>
    <mergeCell ref="H60:I60"/>
    <mergeCell ref="B61:D62"/>
    <mergeCell ref="A39:N39"/>
    <mergeCell ref="E40:J40"/>
    <mergeCell ref="A55:N55"/>
    <mergeCell ref="A57:D57"/>
    <mergeCell ref="E57:F57"/>
    <mergeCell ref="H57:I57"/>
    <mergeCell ref="E29:N29"/>
    <mergeCell ref="B28:D28"/>
    <mergeCell ref="A29:D29"/>
    <mergeCell ref="A24:A28"/>
    <mergeCell ref="B27:D27"/>
    <mergeCell ref="E27:N27"/>
    <mergeCell ref="H24:I24"/>
    <mergeCell ref="B24:D24"/>
    <mergeCell ref="J26:N26"/>
    <mergeCell ref="B25:D26"/>
    <mergeCell ref="E25:N25"/>
    <mergeCell ref="E22:F22"/>
    <mergeCell ref="A22:D22"/>
    <mergeCell ref="E28:N28"/>
    <mergeCell ref="A23:D23"/>
    <mergeCell ref="H22:I22"/>
    <mergeCell ref="E23:N23"/>
    <mergeCell ref="E24:F24"/>
    <mergeCell ref="A3:N3"/>
    <mergeCell ref="A19:N19"/>
    <mergeCell ref="A21:D21"/>
    <mergeCell ref="E21:F21"/>
    <mergeCell ref="H21:I21"/>
    <mergeCell ref="E4:J4"/>
  </mergeCells>
  <phoneticPr fontId="3"/>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rowBreaks count="1" manualBreakCount="1">
    <brk id="35" max="13" man="1"/>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Q99"/>
  <sheetViews>
    <sheetView showZeros="0" view="pageBreakPreview" zoomScaleNormal="100" zoomScaleSheetLayoutView="100" workbookViewId="0">
      <selection activeCell="B10" sqref="B10"/>
    </sheetView>
  </sheetViews>
  <sheetFormatPr defaultColWidth="5.08984375" defaultRowHeight="14"/>
  <cols>
    <col min="1" max="2" width="6.7265625" style="94" customWidth="1"/>
    <col min="3" max="16" width="5.08984375" style="94"/>
    <col min="17" max="17" width="5.08984375" style="94" customWidth="1"/>
    <col min="18" max="16384" width="5.08984375" style="94"/>
  </cols>
  <sheetData>
    <row r="1" spans="1:17">
      <c r="Q1" s="204" t="s">
        <v>655</v>
      </c>
    </row>
    <row r="3" spans="1:17" ht="28">
      <c r="A3" s="955" t="s">
        <v>526</v>
      </c>
      <c r="B3" s="955"/>
      <c r="C3" s="955"/>
      <c r="D3" s="955"/>
      <c r="E3" s="955"/>
      <c r="F3" s="955"/>
      <c r="G3" s="955"/>
      <c r="H3" s="955"/>
      <c r="I3" s="955"/>
      <c r="J3" s="955"/>
      <c r="K3" s="955"/>
      <c r="L3" s="955"/>
      <c r="M3" s="955"/>
      <c r="N3" s="955"/>
      <c r="O3" s="955"/>
      <c r="P3" s="955"/>
      <c r="Q3" s="955"/>
    </row>
    <row r="4" spans="1:17" ht="15" customHeight="1">
      <c r="A4" s="148"/>
      <c r="B4" s="148"/>
      <c r="C4" s="148"/>
      <c r="D4" s="148"/>
      <c r="E4" s="148"/>
      <c r="F4" s="148"/>
      <c r="G4" s="148"/>
      <c r="H4" s="148"/>
      <c r="I4" s="148"/>
      <c r="J4" s="148"/>
      <c r="K4" s="148"/>
      <c r="L4" s="148"/>
      <c r="M4" s="148"/>
      <c r="N4" s="148"/>
    </row>
    <row r="5" spans="1:17" ht="15" customHeight="1">
      <c r="A5" s="148"/>
      <c r="B5" s="148"/>
      <c r="C5" s="148"/>
      <c r="D5" s="148"/>
      <c r="E5" s="148"/>
      <c r="F5" s="148"/>
      <c r="G5" s="148"/>
      <c r="H5" s="148"/>
      <c r="I5" s="148"/>
      <c r="J5" s="148"/>
      <c r="K5" s="148"/>
      <c r="L5" s="148"/>
      <c r="M5" s="148"/>
      <c r="N5" s="148"/>
    </row>
    <row r="6" spans="1:17">
      <c r="A6" s="94" t="s">
        <v>527</v>
      </c>
    </row>
    <row r="7" spans="1:17" ht="13.5" customHeight="1"/>
    <row r="9" spans="1:17">
      <c r="B9" s="213" t="s">
        <v>1747</v>
      </c>
      <c r="C9" s="125"/>
      <c r="D9" s="125"/>
      <c r="E9" s="102"/>
      <c r="F9" s="102"/>
    </row>
    <row r="12" spans="1:17" ht="19">
      <c r="E12" s="204" t="s">
        <v>976</v>
      </c>
      <c r="G12" s="214" t="str">
        <f>入力シート!C2</f>
        <v>青森県第１区</v>
      </c>
      <c r="I12" s="206" t="s">
        <v>410</v>
      </c>
      <c r="L12" s="112">
        <f>入力シート!C20</f>
        <v>0</v>
      </c>
      <c r="M12" s="112"/>
      <c r="N12" s="112">
        <f>入力シート!C22</f>
        <v>0</v>
      </c>
    </row>
    <row r="15" spans="1:17">
      <c r="A15" s="94" t="s">
        <v>466</v>
      </c>
    </row>
    <row r="17" spans="1:17" ht="24" customHeight="1">
      <c r="A17" s="888" t="s">
        <v>451</v>
      </c>
      <c r="B17" s="888"/>
      <c r="C17" s="888"/>
      <c r="D17" s="888"/>
      <c r="E17" s="888"/>
      <c r="F17" s="888"/>
      <c r="G17" s="888"/>
      <c r="H17" s="888"/>
      <c r="I17" s="888"/>
      <c r="J17" s="888"/>
      <c r="K17" s="888"/>
      <c r="L17" s="888"/>
      <c r="M17" s="888"/>
      <c r="N17" s="888"/>
      <c r="O17" s="888"/>
      <c r="P17" s="888"/>
      <c r="Q17" s="888"/>
    </row>
    <row r="18" spans="1:17" ht="14.25" customHeight="1">
      <c r="A18" s="132"/>
      <c r="B18" s="132"/>
      <c r="C18" s="132"/>
      <c r="D18" s="132"/>
      <c r="E18" s="132"/>
      <c r="F18" s="132"/>
      <c r="G18" s="132"/>
      <c r="H18" s="132"/>
      <c r="I18" s="132"/>
      <c r="J18" s="132"/>
      <c r="K18" s="132"/>
      <c r="L18" s="132"/>
      <c r="M18" s="132"/>
      <c r="N18" s="132"/>
    </row>
    <row r="19" spans="1:17" ht="21" customHeight="1">
      <c r="A19" s="1052" t="s">
        <v>406</v>
      </c>
      <c r="B19" s="1053"/>
      <c r="C19" s="1052" t="s">
        <v>405</v>
      </c>
      <c r="D19" s="1054"/>
      <c r="E19" s="1054"/>
      <c r="F19" s="1053"/>
      <c r="G19" s="149" t="s">
        <v>528</v>
      </c>
      <c r="H19" s="149" t="s">
        <v>372</v>
      </c>
      <c r="I19" s="1052" t="s">
        <v>529</v>
      </c>
      <c r="J19" s="1054"/>
      <c r="K19" s="1053"/>
      <c r="L19" s="1052" t="s">
        <v>530</v>
      </c>
      <c r="M19" s="1054"/>
      <c r="N19" s="1054"/>
      <c r="O19" s="1053"/>
      <c r="P19" s="1052" t="s">
        <v>531</v>
      </c>
      <c r="Q19" s="1053"/>
    </row>
    <row r="20" spans="1:17" ht="21" customHeight="1">
      <c r="A20" s="1038"/>
      <c r="B20" s="1039"/>
      <c r="C20" s="1042"/>
      <c r="D20" s="1043"/>
      <c r="E20" s="1043"/>
      <c r="F20" s="1044"/>
      <c r="G20" s="1048"/>
      <c r="H20" s="1050" t="s">
        <v>187</v>
      </c>
      <c r="I20" s="1026" t="s">
        <v>187</v>
      </c>
      <c r="J20" s="1033"/>
      <c r="K20" s="1027"/>
      <c r="L20" s="1035" t="s">
        <v>1369</v>
      </c>
      <c r="M20" s="1036"/>
      <c r="N20" s="1036"/>
      <c r="O20" s="1037"/>
      <c r="P20" s="1026"/>
      <c r="Q20" s="1027"/>
    </row>
    <row r="21" spans="1:17" ht="21" customHeight="1">
      <c r="A21" s="1040"/>
      <c r="B21" s="1041"/>
      <c r="C21" s="1045"/>
      <c r="D21" s="1046"/>
      <c r="E21" s="1046"/>
      <c r="F21" s="1047"/>
      <c r="G21" s="1049"/>
      <c r="H21" s="1051"/>
      <c r="I21" s="1028"/>
      <c r="J21" s="1034"/>
      <c r="K21" s="1029"/>
      <c r="L21" s="1030" t="s">
        <v>1370</v>
      </c>
      <c r="M21" s="1031"/>
      <c r="N21" s="1031"/>
      <c r="O21" s="1032"/>
      <c r="P21" s="1028"/>
      <c r="Q21" s="1029"/>
    </row>
    <row r="22" spans="1:17" ht="21" customHeight="1">
      <c r="A22" s="1038"/>
      <c r="B22" s="1039"/>
      <c r="C22" s="1042"/>
      <c r="D22" s="1043"/>
      <c r="E22" s="1043"/>
      <c r="F22" s="1044"/>
      <c r="G22" s="1048"/>
      <c r="H22" s="1050" t="s">
        <v>187</v>
      </c>
      <c r="I22" s="1026" t="s">
        <v>187</v>
      </c>
      <c r="J22" s="1033"/>
      <c r="K22" s="1027"/>
      <c r="L22" s="1035" t="s">
        <v>1369</v>
      </c>
      <c r="M22" s="1036"/>
      <c r="N22" s="1036"/>
      <c r="O22" s="1037"/>
      <c r="P22" s="1026"/>
      <c r="Q22" s="1027"/>
    </row>
    <row r="23" spans="1:17" ht="21" customHeight="1">
      <c r="A23" s="1040"/>
      <c r="B23" s="1041"/>
      <c r="C23" s="1045"/>
      <c r="D23" s="1046"/>
      <c r="E23" s="1046"/>
      <c r="F23" s="1047"/>
      <c r="G23" s="1049"/>
      <c r="H23" s="1051"/>
      <c r="I23" s="1028"/>
      <c r="J23" s="1034"/>
      <c r="K23" s="1029"/>
      <c r="L23" s="1030" t="s">
        <v>1370</v>
      </c>
      <c r="M23" s="1031"/>
      <c r="N23" s="1031"/>
      <c r="O23" s="1032"/>
      <c r="P23" s="1028"/>
      <c r="Q23" s="1029"/>
    </row>
    <row r="24" spans="1:17" ht="21" customHeight="1">
      <c r="A24" s="1038"/>
      <c r="B24" s="1039"/>
      <c r="C24" s="1042"/>
      <c r="D24" s="1043"/>
      <c r="E24" s="1043"/>
      <c r="F24" s="1044"/>
      <c r="G24" s="1048"/>
      <c r="H24" s="1050" t="s">
        <v>187</v>
      </c>
      <c r="I24" s="1026" t="s">
        <v>187</v>
      </c>
      <c r="J24" s="1033"/>
      <c r="K24" s="1027"/>
      <c r="L24" s="1035" t="s">
        <v>1369</v>
      </c>
      <c r="M24" s="1036"/>
      <c r="N24" s="1036"/>
      <c r="O24" s="1037"/>
      <c r="P24" s="1026"/>
      <c r="Q24" s="1027"/>
    </row>
    <row r="25" spans="1:17" ht="21" customHeight="1">
      <c r="A25" s="1040"/>
      <c r="B25" s="1041"/>
      <c r="C25" s="1045"/>
      <c r="D25" s="1046"/>
      <c r="E25" s="1046"/>
      <c r="F25" s="1047"/>
      <c r="G25" s="1049"/>
      <c r="H25" s="1051"/>
      <c r="I25" s="1028"/>
      <c r="J25" s="1034"/>
      <c r="K25" s="1029"/>
      <c r="L25" s="1030" t="s">
        <v>1370</v>
      </c>
      <c r="M25" s="1031"/>
      <c r="N25" s="1031"/>
      <c r="O25" s="1032"/>
      <c r="P25" s="1028"/>
      <c r="Q25" s="1029"/>
    </row>
    <row r="26" spans="1:17" ht="21" customHeight="1">
      <c r="A26" s="1038"/>
      <c r="B26" s="1039"/>
      <c r="C26" s="1042"/>
      <c r="D26" s="1043"/>
      <c r="E26" s="1043"/>
      <c r="F26" s="1044"/>
      <c r="G26" s="1048"/>
      <c r="H26" s="1050" t="s">
        <v>187</v>
      </c>
      <c r="I26" s="1026" t="s">
        <v>187</v>
      </c>
      <c r="J26" s="1033"/>
      <c r="K26" s="1027"/>
      <c r="L26" s="1035" t="s">
        <v>1369</v>
      </c>
      <c r="M26" s="1036"/>
      <c r="N26" s="1036"/>
      <c r="O26" s="1037"/>
      <c r="P26" s="1026"/>
      <c r="Q26" s="1027"/>
    </row>
    <row r="27" spans="1:17" ht="21" customHeight="1">
      <c r="A27" s="1040"/>
      <c r="B27" s="1041"/>
      <c r="C27" s="1045"/>
      <c r="D27" s="1046"/>
      <c r="E27" s="1046"/>
      <c r="F27" s="1047"/>
      <c r="G27" s="1049"/>
      <c r="H27" s="1051"/>
      <c r="I27" s="1028"/>
      <c r="J27" s="1034"/>
      <c r="K27" s="1029"/>
      <c r="L27" s="1030" t="s">
        <v>1370</v>
      </c>
      <c r="M27" s="1031"/>
      <c r="N27" s="1031"/>
      <c r="O27" s="1032"/>
      <c r="P27" s="1028"/>
      <c r="Q27" s="1029"/>
    </row>
    <row r="28" spans="1:17" ht="21" customHeight="1">
      <c r="A28" s="1038"/>
      <c r="B28" s="1039"/>
      <c r="C28" s="1042"/>
      <c r="D28" s="1043"/>
      <c r="E28" s="1043"/>
      <c r="F28" s="1044"/>
      <c r="G28" s="1048"/>
      <c r="H28" s="1050" t="s">
        <v>187</v>
      </c>
      <c r="I28" s="1026" t="s">
        <v>187</v>
      </c>
      <c r="J28" s="1033"/>
      <c r="K28" s="1027"/>
      <c r="L28" s="1035" t="s">
        <v>1369</v>
      </c>
      <c r="M28" s="1036"/>
      <c r="N28" s="1036"/>
      <c r="O28" s="1037"/>
      <c r="P28" s="1026"/>
      <c r="Q28" s="1027"/>
    </row>
    <row r="29" spans="1:17" ht="21" customHeight="1">
      <c r="A29" s="1040"/>
      <c r="B29" s="1041"/>
      <c r="C29" s="1045"/>
      <c r="D29" s="1046"/>
      <c r="E29" s="1046"/>
      <c r="F29" s="1047"/>
      <c r="G29" s="1049"/>
      <c r="H29" s="1051"/>
      <c r="I29" s="1028"/>
      <c r="J29" s="1034"/>
      <c r="K29" s="1029"/>
      <c r="L29" s="1030" t="s">
        <v>1370</v>
      </c>
      <c r="M29" s="1031"/>
      <c r="N29" s="1031"/>
      <c r="O29" s="1032"/>
      <c r="P29" s="1028"/>
      <c r="Q29" s="1029"/>
    </row>
    <row r="30" spans="1:17" ht="21" customHeight="1">
      <c r="A30" s="1038"/>
      <c r="B30" s="1039"/>
      <c r="C30" s="1042"/>
      <c r="D30" s="1043"/>
      <c r="E30" s="1043"/>
      <c r="F30" s="1044"/>
      <c r="G30" s="1048"/>
      <c r="H30" s="1050" t="s">
        <v>187</v>
      </c>
      <c r="I30" s="1026" t="s">
        <v>187</v>
      </c>
      <c r="J30" s="1033"/>
      <c r="K30" s="1027"/>
      <c r="L30" s="1035" t="s">
        <v>1369</v>
      </c>
      <c r="M30" s="1036"/>
      <c r="N30" s="1036"/>
      <c r="O30" s="1037"/>
      <c r="P30" s="1026"/>
      <c r="Q30" s="1027"/>
    </row>
    <row r="31" spans="1:17" ht="21" customHeight="1">
      <c r="A31" s="1040"/>
      <c r="B31" s="1041"/>
      <c r="C31" s="1045"/>
      <c r="D31" s="1046"/>
      <c r="E31" s="1046"/>
      <c r="F31" s="1047"/>
      <c r="G31" s="1049"/>
      <c r="H31" s="1051"/>
      <c r="I31" s="1028"/>
      <c r="J31" s="1034"/>
      <c r="K31" s="1029"/>
      <c r="L31" s="1030" t="s">
        <v>1370</v>
      </c>
      <c r="M31" s="1031"/>
      <c r="N31" s="1031"/>
      <c r="O31" s="1032"/>
      <c r="P31" s="1028"/>
      <c r="Q31" s="1029"/>
    </row>
    <row r="32" spans="1:17" ht="21" customHeight="1">
      <c r="A32" s="1038"/>
      <c r="B32" s="1039"/>
      <c r="C32" s="1042"/>
      <c r="D32" s="1043"/>
      <c r="E32" s="1043"/>
      <c r="F32" s="1044"/>
      <c r="G32" s="1048"/>
      <c r="H32" s="1050" t="s">
        <v>187</v>
      </c>
      <c r="I32" s="1026" t="s">
        <v>187</v>
      </c>
      <c r="J32" s="1033"/>
      <c r="K32" s="1027"/>
      <c r="L32" s="1035" t="s">
        <v>1369</v>
      </c>
      <c r="M32" s="1036"/>
      <c r="N32" s="1036"/>
      <c r="O32" s="1037"/>
      <c r="P32" s="1026"/>
      <c r="Q32" s="1027"/>
    </row>
    <row r="33" spans="1:17" ht="21" customHeight="1">
      <c r="A33" s="1040"/>
      <c r="B33" s="1041"/>
      <c r="C33" s="1045"/>
      <c r="D33" s="1046"/>
      <c r="E33" s="1046"/>
      <c r="F33" s="1047"/>
      <c r="G33" s="1049"/>
      <c r="H33" s="1051"/>
      <c r="I33" s="1028"/>
      <c r="J33" s="1034"/>
      <c r="K33" s="1029"/>
      <c r="L33" s="1030" t="s">
        <v>1370</v>
      </c>
      <c r="M33" s="1031"/>
      <c r="N33" s="1031"/>
      <c r="O33" s="1032"/>
      <c r="P33" s="1028"/>
      <c r="Q33" s="1029"/>
    </row>
    <row r="34" spans="1:17" ht="21" customHeight="1">
      <c r="A34" s="1038"/>
      <c r="B34" s="1039"/>
      <c r="C34" s="1042"/>
      <c r="D34" s="1043"/>
      <c r="E34" s="1043"/>
      <c r="F34" s="1044"/>
      <c r="G34" s="1048"/>
      <c r="H34" s="1050" t="s">
        <v>187</v>
      </c>
      <c r="I34" s="1026" t="s">
        <v>187</v>
      </c>
      <c r="J34" s="1033"/>
      <c r="K34" s="1027"/>
      <c r="L34" s="1035" t="s">
        <v>1369</v>
      </c>
      <c r="M34" s="1036"/>
      <c r="N34" s="1036"/>
      <c r="O34" s="1037"/>
      <c r="P34" s="1026"/>
      <c r="Q34" s="1027"/>
    </row>
    <row r="35" spans="1:17" ht="21" customHeight="1">
      <c r="A35" s="1040"/>
      <c r="B35" s="1041"/>
      <c r="C35" s="1045"/>
      <c r="D35" s="1046"/>
      <c r="E35" s="1046"/>
      <c r="F35" s="1047"/>
      <c r="G35" s="1049"/>
      <c r="H35" s="1051"/>
      <c r="I35" s="1028"/>
      <c r="J35" s="1034"/>
      <c r="K35" s="1029"/>
      <c r="L35" s="1030" t="s">
        <v>1370</v>
      </c>
      <c r="M35" s="1031"/>
      <c r="N35" s="1031"/>
      <c r="O35" s="1032"/>
      <c r="P35" s="1028"/>
      <c r="Q35" s="1029"/>
    </row>
    <row r="36" spans="1:17" ht="21" customHeight="1">
      <c r="A36" s="1038"/>
      <c r="B36" s="1039"/>
      <c r="C36" s="1042"/>
      <c r="D36" s="1043"/>
      <c r="E36" s="1043"/>
      <c r="F36" s="1044"/>
      <c r="G36" s="1048"/>
      <c r="H36" s="1050" t="s">
        <v>187</v>
      </c>
      <c r="I36" s="1026" t="s">
        <v>187</v>
      </c>
      <c r="J36" s="1033"/>
      <c r="K36" s="1027"/>
      <c r="L36" s="1035" t="s">
        <v>1369</v>
      </c>
      <c r="M36" s="1036"/>
      <c r="N36" s="1036"/>
      <c r="O36" s="1037"/>
      <c r="P36" s="1026"/>
      <c r="Q36" s="1027"/>
    </row>
    <row r="37" spans="1:17" ht="21" customHeight="1">
      <c r="A37" s="1040"/>
      <c r="B37" s="1041"/>
      <c r="C37" s="1045"/>
      <c r="D37" s="1046"/>
      <c r="E37" s="1046"/>
      <c r="F37" s="1047"/>
      <c r="G37" s="1049"/>
      <c r="H37" s="1051"/>
      <c r="I37" s="1028"/>
      <c r="J37" s="1034"/>
      <c r="K37" s="1029"/>
      <c r="L37" s="1030" t="s">
        <v>1370</v>
      </c>
      <c r="M37" s="1031"/>
      <c r="N37" s="1031"/>
      <c r="O37" s="1032"/>
      <c r="P37" s="1028"/>
      <c r="Q37" s="1029"/>
    </row>
    <row r="38" spans="1:17" ht="21" customHeight="1">
      <c r="A38" s="1038"/>
      <c r="B38" s="1039"/>
      <c r="C38" s="1042"/>
      <c r="D38" s="1043"/>
      <c r="E38" s="1043"/>
      <c r="F38" s="1044"/>
      <c r="G38" s="1048"/>
      <c r="H38" s="1050" t="s">
        <v>187</v>
      </c>
      <c r="I38" s="1026" t="s">
        <v>187</v>
      </c>
      <c r="J38" s="1033"/>
      <c r="K38" s="1027"/>
      <c r="L38" s="1035" t="s">
        <v>1369</v>
      </c>
      <c r="M38" s="1036"/>
      <c r="N38" s="1036"/>
      <c r="O38" s="1037"/>
      <c r="P38" s="1026"/>
      <c r="Q38" s="1027"/>
    </row>
    <row r="39" spans="1:17" ht="21" customHeight="1">
      <c r="A39" s="1040"/>
      <c r="B39" s="1041"/>
      <c r="C39" s="1045"/>
      <c r="D39" s="1046"/>
      <c r="E39" s="1046"/>
      <c r="F39" s="1047"/>
      <c r="G39" s="1049"/>
      <c r="H39" s="1051"/>
      <c r="I39" s="1028"/>
      <c r="J39" s="1034"/>
      <c r="K39" s="1029"/>
      <c r="L39" s="1030" t="s">
        <v>1370</v>
      </c>
      <c r="M39" s="1031"/>
      <c r="N39" s="1031"/>
      <c r="O39" s="1032"/>
      <c r="P39" s="1028"/>
      <c r="Q39" s="1029"/>
    </row>
    <row r="40" spans="1:17" ht="21" customHeight="1">
      <c r="A40" s="1038"/>
      <c r="B40" s="1039"/>
      <c r="C40" s="1042"/>
      <c r="D40" s="1043"/>
      <c r="E40" s="1043"/>
      <c r="F40" s="1044"/>
      <c r="G40" s="1048"/>
      <c r="H40" s="1050" t="s">
        <v>187</v>
      </c>
      <c r="I40" s="1026" t="s">
        <v>187</v>
      </c>
      <c r="J40" s="1033"/>
      <c r="K40" s="1027"/>
      <c r="L40" s="1035" t="s">
        <v>1369</v>
      </c>
      <c r="M40" s="1036"/>
      <c r="N40" s="1036"/>
      <c r="O40" s="1037"/>
      <c r="P40" s="1026"/>
      <c r="Q40" s="1027"/>
    </row>
    <row r="41" spans="1:17" ht="21" customHeight="1">
      <c r="A41" s="1040"/>
      <c r="B41" s="1041"/>
      <c r="C41" s="1045"/>
      <c r="D41" s="1046"/>
      <c r="E41" s="1046"/>
      <c r="F41" s="1047"/>
      <c r="G41" s="1049"/>
      <c r="H41" s="1051"/>
      <c r="I41" s="1028"/>
      <c r="J41" s="1034"/>
      <c r="K41" s="1029"/>
      <c r="L41" s="1030" t="s">
        <v>1370</v>
      </c>
      <c r="M41" s="1031"/>
      <c r="N41" s="1031"/>
      <c r="O41" s="1032"/>
      <c r="P41" s="1028"/>
      <c r="Q41" s="1029"/>
    </row>
    <row r="42" spans="1:17" ht="21" customHeight="1">
      <c r="A42" s="1052" t="s">
        <v>406</v>
      </c>
      <c r="B42" s="1053"/>
      <c r="C42" s="1052" t="s">
        <v>405</v>
      </c>
      <c r="D42" s="1054"/>
      <c r="E42" s="1054"/>
      <c r="F42" s="1053"/>
      <c r="G42" s="149" t="s">
        <v>528</v>
      </c>
      <c r="H42" s="149" t="s">
        <v>372</v>
      </c>
      <c r="I42" s="1052" t="s">
        <v>529</v>
      </c>
      <c r="J42" s="1054"/>
      <c r="K42" s="1053"/>
      <c r="L42" s="1052" t="s">
        <v>530</v>
      </c>
      <c r="M42" s="1054"/>
      <c r="N42" s="1054"/>
      <c r="O42" s="1053"/>
      <c r="P42" s="1052" t="s">
        <v>531</v>
      </c>
      <c r="Q42" s="1053"/>
    </row>
    <row r="43" spans="1:17" ht="21" customHeight="1">
      <c r="A43" s="1038"/>
      <c r="B43" s="1039"/>
      <c r="C43" s="1042"/>
      <c r="D43" s="1043"/>
      <c r="E43" s="1043"/>
      <c r="F43" s="1044"/>
      <c r="G43" s="1048"/>
      <c r="H43" s="1050" t="s">
        <v>187</v>
      </c>
      <c r="I43" s="1026" t="s">
        <v>187</v>
      </c>
      <c r="J43" s="1033"/>
      <c r="K43" s="1027"/>
      <c r="L43" s="1035" t="s">
        <v>1369</v>
      </c>
      <c r="M43" s="1036"/>
      <c r="N43" s="1036"/>
      <c r="O43" s="1037"/>
      <c r="P43" s="1026"/>
      <c r="Q43" s="1027"/>
    </row>
    <row r="44" spans="1:17" ht="21" customHeight="1">
      <c r="A44" s="1040"/>
      <c r="B44" s="1041"/>
      <c r="C44" s="1045"/>
      <c r="D44" s="1046"/>
      <c r="E44" s="1046"/>
      <c r="F44" s="1047"/>
      <c r="G44" s="1049"/>
      <c r="H44" s="1051"/>
      <c r="I44" s="1028"/>
      <c r="J44" s="1034"/>
      <c r="K44" s="1029"/>
      <c r="L44" s="1030" t="s">
        <v>1370</v>
      </c>
      <c r="M44" s="1031"/>
      <c r="N44" s="1031"/>
      <c r="O44" s="1032"/>
      <c r="P44" s="1028"/>
      <c r="Q44" s="1029"/>
    </row>
    <row r="45" spans="1:17" ht="21" customHeight="1">
      <c r="A45" s="1038"/>
      <c r="B45" s="1039"/>
      <c r="C45" s="1042"/>
      <c r="D45" s="1043"/>
      <c r="E45" s="1043"/>
      <c r="F45" s="1044"/>
      <c r="G45" s="1048"/>
      <c r="H45" s="1050" t="s">
        <v>187</v>
      </c>
      <c r="I45" s="1026" t="s">
        <v>187</v>
      </c>
      <c r="J45" s="1033"/>
      <c r="K45" s="1027"/>
      <c r="L45" s="1035" t="s">
        <v>1369</v>
      </c>
      <c r="M45" s="1036"/>
      <c r="N45" s="1036"/>
      <c r="O45" s="1037"/>
      <c r="P45" s="1026"/>
      <c r="Q45" s="1027"/>
    </row>
    <row r="46" spans="1:17" ht="21" customHeight="1">
      <c r="A46" s="1040"/>
      <c r="B46" s="1041"/>
      <c r="C46" s="1045"/>
      <c r="D46" s="1046"/>
      <c r="E46" s="1046"/>
      <c r="F46" s="1047"/>
      <c r="G46" s="1049"/>
      <c r="H46" s="1051"/>
      <c r="I46" s="1028"/>
      <c r="J46" s="1034"/>
      <c r="K46" s="1029"/>
      <c r="L46" s="1030" t="s">
        <v>1370</v>
      </c>
      <c r="M46" s="1031"/>
      <c r="N46" s="1031"/>
      <c r="O46" s="1032"/>
      <c r="P46" s="1028"/>
      <c r="Q46" s="1029"/>
    </row>
    <row r="47" spans="1:17" ht="21" customHeight="1">
      <c r="A47" s="1038"/>
      <c r="B47" s="1039"/>
      <c r="C47" s="1042"/>
      <c r="D47" s="1043"/>
      <c r="E47" s="1043"/>
      <c r="F47" s="1044"/>
      <c r="G47" s="1048"/>
      <c r="H47" s="1050" t="s">
        <v>187</v>
      </c>
      <c r="I47" s="1026" t="s">
        <v>187</v>
      </c>
      <c r="J47" s="1033"/>
      <c r="K47" s="1027"/>
      <c r="L47" s="1035" t="s">
        <v>1369</v>
      </c>
      <c r="M47" s="1036"/>
      <c r="N47" s="1036"/>
      <c r="O47" s="1037"/>
      <c r="P47" s="1026"/>
      <c r="Q47" s="1027"/>
    </row>
    <row r="48" spans="1:17" ht="21" customHeight="1">
      <c r="A48" s="1040"/>
      <c r="B48" s="1041"/>
      <c r="C48" s="1045"/>
      <c r="D48" s="1046"/>
      <c r="E48" s="1046"/>
      <c r="F48" s="1047"/>
      <c r="G48" s="1049"/>
      <c r="H48" s="1051"/>
      <c r="I48" s="1028"/>
      <c r="J48" s="1034"/>
      <c r="K48" s="1029"/>
      <c r="L48" s="1030" t="s">
        <v>1370</v>
      </c>
      <c r="M48" s="1031"/>
      <c r="N48" s="1031"/>
      <c r="O48" s="1032"/>
      <c r="P48" s="1028"/>
      <c r="Q48" s="1029"/>
    </row>
    <row r="49" spans="1:17" ht="21" customHeight="1">
      <c r="A49" s="1038"/>
      <c r="B49" s="1039"/>
      <c r="C49" s="1042"/>
      <c r="D49" s="1043"/>
      <c r="E49" s="1043"/>
      <c r="F49" s="1044"/>
      <c r="G49" s="1048"/>
      <c r="H49" s="1050" t="s">
        <v>187</v>
      </c>
      <c r="I49" s="1026" t="s">
        <v>187</v>
      </c>
      <c r="J49" s="1033"/>
      <c r="K49" s="1027"/>
      <c r="L49" s="1035" t="s">
        <v>1369</v>
      </c>
      <c r="M49" s="1036"/>
      <c r="N49" s="1036"/>
      <c r="O49" s="1037"/>
      <c r="P49" s="1026"/>
      <c r="Q49" s="1027"/>
    </row>
    <row r="50" spans="1:17" ht="21" customHeight="1">
      <c r="A50" s="1040"/>
      <c r="B50" s="1041"/>
      <c r="C50" s="1045"/>
      <c r="D50" s="1046"/>
      <c r="E50" s="1046"/>
      <c r="F50" s="1047"/>
      <c r="G50" s="1049"/>
      <c r="H50" s="1051"/>
      <c r="I50" s="1028"/>
      <c r="J50" s="1034"/>
      <c r="K50" s="1029"/>
      <c r="L50" s="1030" t="s">
        <v>1370</v>
      </c>
      <c r="M50" s="1031"/>
      <c r="N50" s="1031"/>
      <c r="O50" s="1032"/>
      <c r="P50" s="1028"/>
      <c r="Q50" s="1029"/>
    </row>
    <row r="51" spans="1:17" ht="21" customHeight="1">
      <c r="A51" s="1038"/>
      <c r="B51" s="1039"/>
      <c r="C51" s="1042"/>
      <c r="D51" s="1043"/>
      <c r="E51" s="1043"/>
      <c r="F51" s="1044"/>
      <c r="G51" s="1048"/>
      <c r="H51" s="1050" t="s">
        <v>187</v>
      </c>
      <c r="I51" s="1026" t="s">
        <v>187</v>
      </c>
      <c r="J51" s="1033"/>
      <c r="K51" s="1027"/>
      <c r="L51" s="1035" t="s">
        <v>1369</v>
      </c>
      <c r="M51" s="1036"/>
      <c r="N51" s="1036"/>
      <c r="O51" s="1037"/>
      <c r="P51" s="1026"/>
      <c r="Q51" s="1027"/>
    </row>
    <row r="52" spans="1:17" ht="21" customHeight="1">
      <c r="A52" s="1040"/>
      <c r="B52" s="1041"/>
      <c r="C52" s="1045"/>
      <c r="D52" s="1046"/>
      <c r="E52" s="1046"/>
      <c r="F52" s="1047"/>
      <c r="G52" s="1049"/>
      <c r="H52" s="1051"/>
      <c r="I52" s="1028"/>
      <c r="J52" s="1034"/>
      <c r="K52" s="1029"/>
      <c r="L52" s="1030" t="s">
        <v>1370</v>
      </c>
      <c r="M52" s="1031"/>
      <c r="N52" s="1031"/>
      <c r="O52" s="1032"/>
      <c r="P52" s="1028"/>
      <c r="Q52" s="1029"/>
    </row>
    <row r="53" spans="1:17" ht="21" customHeight="1">
      <c r="A53" s="1038"/>
      <c r="B53" s="1039"/>
      <c r="C53" s="1042"/>
      <c r="D53" s="1043"/>
      <c r="E53" s="1043"/>
      <c r="F53" s="1044"/>
      <c r="G53" s="1048"/>
      <c r="H53" s="1050" t="s">
        <v>187</v>
      </c>
      <c r="I53" s="1026" t="s">
        <v>187</v>
      </c>
      <c r="J53" s="1033"/>
      <c r="K53" s="1027"/>
      <c r="L53" s="1035" t="s">
        <v>1369</v>
      </c>
      <c r="M53" s="1036"/>
      <c r="N53" s="1036"/>
      <c r="O53" s="1037"/>
      <c r="P53" s="1026"/>
      <c r="Q53" s="1027"/>
    </row>
    <row r="54" spans="1:17" ht="21" customHeight="1">
      <c r="A54" s="1040"/>
      <c r="B54" s="1041"/>
      <c r="C54" s="1045"/>
      <c r="D54" s="1046"/>
      <c r="E54" s="1046"/>
      <c r="F54" s="1047"/>
      <c r="G54" s="1049"/>
      <c r="H54" s="1051"/>
      <c r="I54" s="1028"/>
      <c r="J54" s="1034"/>
      <c r="K54" s="1029"/>
      <c r="L54" s="1030" t="s">
        <v>1370</v>
      </c>
      <c r="M54" s="1031"/>
      <c r="N54" s="1031"/>
      <c r="O54" s="1032"/>
      <c r="P54" s="1028"/>
      <c r="Q54" s="1029"/>
    </row>
    <row r="55" spans="1:17" ht="21" customHeight="1">
      <c r="A55" s="1038"/>
      <c r="B55" s="1039"/>
      <c r="C55" s="1042"/>
      <c r="D55" s="1043"/>
      <c r="E55" s="1043"/>
      <c r="F55" s="1044"/>
      <c r="G55" s="1048"/>
      <c r="H55" s="1050" t="s">
        <v>187</v>
      </c>
      <c r="I55" s="1026" t="s">
        <v>187</v>
      </c>
      <c r="J55" s="1033"/>
      <c r="K55" s="1027"/>
      <c r="L55" s="1035" t="s">
        <v>1369</v>
      </c>
      <c r="M55" s="1036"/>
      <c r="N55" s="1036"/>
      <c r="O55" s="1037"/>
      <c r="P55" s="1026"/>
      <c r="Q55" s="1027"/>
    </row>
    <row r="56" spans="1:17" ht="21" customHeight="1">
      <c r="A56" s="1040"/>
      <c r="B56" s="1041"/>
      <c r="C56" s="1045"/>
      <c r="D56" s="1046"/>
      <c r="E56" s="1046"/>
      <c r="F56" s="1047"/>
      <c r="G56" s="1049"/>
      <c r="H56" s="1051"/>
      <c r="I56" s="1028"/>
      <c r="J56" s="1034"/>
      <c r="K56" s="1029"/>
      <c r="L56" s="1030" t="s">
        <v>1370</v>
      </c>
      <c r="M56" s="1031"/>
      <c r="N56" s="1031"/>
      <c r="O56" s="1032"/>
      <c r="P56" s="1028"/>
      <c r="Q56" s="1029"/>
    </row>
    <row r="57" spans="1:17" ht="21" customHeight="1">
      <c r="A57" s="1038"/>
      <c r="B57" s="1039"/>
      <c r="C57" s="1042"/>
      <c r="D57" s="1043"/>
      <c r="E57" s="1043"/>
      <c r="F57" s="1044"/>
      <c r="G57" s="1048"/>
      <c r="H57" s="1050" t="s">
        <v>187</v>
      </c>
      <c r="I57" s="1026" t="s">
        <v>187</v>
      </c>
      <c r="J57" s="1033"/>
      <c r="K57" s="1027"/>
      <c r="L57" s="1035" t="s">
        <v>1369</v>
      </c>
      <c r="M57" s="1036"/>
      <c r="N57" s="1036"/>
      <c r="O57" s="1037"/>
      <c r="P57" s="1026"/>
      <c r="Q57" s="1027"/>
    </row>
    <row r="58" spans="1:17" ht="21" customHeight="1">
      <c r="A58" s="1040"/>
      <c r="B58" s="1041"/>
      <c r="C58" s="1045"/>
      <c r="D58" s="1046"/>
      <c r="E58" s="1046"/>
      <c r="F58" s="1047"/>
      <c r="G58" s="1049"/>
      <c r="H58" s="1051"/>
      <c r="I58" s="1028"/>
      <c r="J58" s="1034"/>
      <c r="K58" s="1029"/>
      <c r="L58" s="1030" t="s">
        <v>1370</v>
      </c>
      <c r="M58" s="1031"/>
      <c r="N58" s="1031"/>
      <c r="O58" s="1032"/>
      <c r="P58" s="1028"/>
      <c r="Q58" s="1029"/>
    </row>
    <row r="59" spans="1:17" ht="21" customHeight="1">
      <c r="A59" s="1038"/>
      <c r="B59" s="1039"/>
      <c r="C59" s="1042"/>
      <c r="D59" s="1043"/>
      <c r="E59" s="1043"/>
      <c r="F59" s="1044"/>
      <c r="G59" s="1048"/>
      <c r="H59" s="1050" t="s">
        <v>187</v>
      </c>
      <c r="I59" s="1026" t="s">
        <v>187</v>
      </c>
      <c r="J59" s="1033"/>
      <c r="K59" s="1027"/>
      <c r="L59" s="1035" t="s">
        <v>1369</v>
      </c>
      <c r="M59" s="1036"/>
      <c r="N59" s="1036"/>
      <c r="O59" s="1037"/>
      <c r="P59" s="1026"/>
      <c r="Q59" s="1027"/>
    </row>
    <row r="60" spans="1:17" ht="21" customHeight="1">
      <c r="A60" s="1040"/>
      <c r="B60" s="1041"/>
      <c r="C60" s="1045"/>
      <c r="D60" s="1046"/>
      <c r="E60" s="1046"/>
      <c r="F60" s="1047"/>
      <c r="G60" s="1049"/>
      <c r="H60" s="1051"/>
      <c r="I60" s="1028"/>
      <c r="J60" s="1034"/>
      <c r="K60" s="1029"/>
      <c r="L60" s="1030" t="s">
        <v>1370</v>
      </c>
      <c r="M60" s="1031"/>
      <c r="N60" s="1031"/>
      <c r="O60" s="1032"/>
      <c r="P60" s="1028"/>
      <c r="Q60" s="1029"/>
    </row>
    <row r="61" spans="1:17" ht="21" customHeight="1">
      <c r="A61" s="1038"/>
      <c r="B61" s="1039"/>
      <c r="C61" s="1042"/>
      <c r="D61" s="1043"/>
      <c r="E61" s="1043"/>
      <c r="F61" s="1044"/>
      <c r="G61" s="1048"/>
      <c r="H61" s="1050" t="s">
        <v>187</v>
      </c>
      <c r="I61" s="1026" t="s">
        <v>187</v>
      </c>
      <c r="J61" s="1033"/>
      <c r="K61" s="1027"/>
      <c r="L61" s="1035" t="s">
        <v>1369</v>
      </c>
      <c r="M61" s="1036"/>
      <c r="N61" s="1036"/>
      <c r="O61" s="1037"/>
      <c r="P61" s="1026"/>
      <c r="Q61" s="1027"/>
    </row>
    <row r="62" spans="1:17" ht="21" customHeight="1">
      <c r="A62" s="1040"/>
      <c r="B62" s="1041"/>
      <c r="C62" s="1045"/>
      <c r="D62" s="1046"/>
      <c r="E62" s="1046"/>
      <c r="F62" s="1047"/>
      <c r="G62" s="1049"/>
      <c r="H62" s="1051"/>
      <c r="I62" s="1028"/>
      <c r="J62" s="1034"/>
      <c r="K62" s="1029"/>
      <c r="L62" s="1030" t="s">
        <v>1370</v>
      </c>
      <c r="M62" s="1031"/>
      <c r="N62" s="1031"/>
      <c r="O62" s="1032"/>
      <c r="P62" s="1028"/>
      <c r="Q62" s="1029"/>
    </row>
    <row r="63" spans="1:17" ht="21" customHeight="1">
      <c r="A63" s="1038"/>
      <c r="B63" s="1039"/>
      <c r="C63" s="1042"/>
      <c r="D63" s="1043"/>
      <c r="E63" s="1043"/>
      <c r="F63" s="1044"/>
      <c r="G63" s="1048"/>
      <c r="H63" s="1050" t="s">
        <v>187</v>
      </c>
      <c r="I63" s="1026" t="s">
        <v>187</v>
      </c>
      <c r="J63" s="1033"/>
      <c r="K63" s="1027"/>
      <c r="L63" s="1035" t="s">
        <v>1369</v>
      </c>
      <c r="M63" s="1036"/>
      <c r="N63" s="1036"/>
      <c r="O63" s="1037"/>
      <c r="P63" s="1026"/>
      <c r="Q63" s="1027"/>
    </row>
    <row r="64" spans="1:17" ht="21" customHeight="1">
      <c r="A64" s="1040"/>
      <c r="B64" s="1041"/>
      <c r="C64" s="1045"/>
      <c r="D64" s="1046"/>
      <c r="E64" s="1046"/>
      <c r="F64" s="1047"/>
      <c r="G64" s="1049"/>
      <c r="H64" s="1051"/>
      <c r="I64" s="1028"/>
      <c r="J64" s="1034"/>
      <c r="K64" s="1029"/>
      <c r="L64" s="1030" t="s">
        <v>1370</v>
      </c>
      <c r="M64" s="1031"/>
      <c r="N64" s="1031"/>
      <c r="O64" s="1032"/>
      <c r="P64" s="1028"/>
      <c r="Q64" s="1029"/>
    </row>
    <row r="65" spans="1:17" ht="21" customHeight="1">
      <c r="A65" s="1038"/>
      <c r="B65" s="1039"/>
      <c r="C65" s="1042"/>
      <c r="D65" s="1043"/>
      <c r="E65" s="1043"/>
      <c r="F65" s="1044"/>
      <c r="G65" s="1048"/>
      <c r="H65" s="1050" t="s">
        <v>187</v>
      </c>
      <c r="I65" s="1026" t="s">
        <v>187</v>
      </c>
      <c r="J65" s="1033"/>
      <c r="K65" s="1027"/>
      <c r="L65" s="1035" t="s">
        <v>1369</v>
      </c>
      <c r="M65" s="1036"/>
      <c r="N65" s="1036"/>
      <c r="O65" s="1037"/>
      <c r="P65" s="1026"/>
      <c r="Q65" s="1027"/>
    </row>
    <row r="66" spans="1:17" ht="21" customHeight="1">
      <c r="A66" s="1040"/>
      <c r="B66" s="1041"/>
      <c r="C66" s="1045"/>
      <c r="D66" s="1046"/>
      <c r="E66" s="1046"/>
      <c r="F66" s="1047"/>
      <c r="G66" s="1049"/>
      <c r="H66" s="1051"/>
      <c r="I66" s="1028"/>
      <c r="J66" s="1034"/>
      <c r="K66" s="1029"/>
      <c r="L66" s="1030" t="s">
        <v>1370</v>
      </c>
      <c r="M66" s="1031"/>
      <c r="N66" s="1031"/>
      <c r="O66" s="1032"/>
      <c r="P66" s="1028"/>
      <c r="Q66" s="1029"/>
    </row>
    <row r="67" spans="1:17" ht="21" customHeight="1">
      <c r="A67" s="1038"/>
      <c r="B67" s="1039"/>
      <c r="C67" s="1042"/>
      <c r="D67" s="1043"/>
      <c r="E67" s="1043"/>
      <c r="F67" s="1044"/>
      <c r="G67" s="1048"/>
      <c r="H67" s="1050" t="s">
        <v>187</v>
      </c>
      <c r="I67" s="1026" t="s">
        <v>187</v>
      </c>
      <c r="J67" s="1033"/>
      <c r="K67" s="1027"/>
      <c r="L67" s="1035" t="s">
        <v>1369</v>
      </c>
      <c r="M67" s="1036"/>
      <c r="N67" s="1036"/>
      <c r="O67" s="1037"/>
      <c r="P67" s="1026"/>
      <c r="Q67" s="1027"/>
    </row>
    <row r="68" spans="1:17" ht="21" customHeight="1">
      <c r="A68" s="1040"/>
      <c r="B68" s="1041"/>
      <c r="C68" s="1045"/>
      <c r="D68" s="1046"/>
      <c r="E68" s="1046"/>
      <c r="F68" s="1047"/>
      <c r="G68" s="1049"/>
      <c r="H68" s="1051"/>
      <c r="I68" s="1028"/>
      <c r="J68" s="1034"/>
      <c r="K68" s="1029"/>
      <c r="L68" s="1030" t="s">
        <v>1370</v>
      </c>
      <c r="M68" s="1031"/>
      <c r="N68" s="1031"/>
      <c r="O68" s="1032"/>
      <c r="P68" s="1028"/>
      <c r="Q68" s="1029"/>
    </row>
    <row r="69" spans="1:17">
      <c r="A69" s="150"/>
      <c r="B69" s="150"/>
      <c r="C69" s="150"/>
      <c r="D69" s="150"/>
      <c r="E69" s="150"/>
      <c r="F69" s="150"/>
      <c r="G69" s="150"/>
      <c r="H69" s="150"/>
      <c r="I69" s="150"/>
      <c r="J69" s="150"/>
      <c r="K69" s="150"/>
      <c r="L69" s="150"/>
      <c r="M69" s="150"/>
      <c r="N69" s="150"/>
      <c r="O69" s="150"/>
      <c r="P69" s="150"/>
      <c r="Q69" s="150"/>
    </row>
    <row r="70" spans="1:17" ht="18" customHeight="1">
      <c r="A70" s="150" t="s">
        <v>1436</v>
      </c>
      <c r="B70" s="150"/>
      <c r="C70" s="150"/>
      <c r="D70" s="150"/>
      <c r="E70" s="150"/>
      <c r="F70" s="150"/>
      <c r="G70" s="150"/>
      <c r="H70" s="150"/>
      <c r="I70" s="150"/>
      <c r="J70" s="150"/>
      <c r="K70" s="150"/>
      <c r="L70" s="150"/>
      <c r="M70" s="150"/>
      <c r="N70" s="150"/>
      <c r="O70" s="150"/>
      <c r="P70" s="150"/>
      <c r="Q70" s="150"/>
    </row>
    <row r="71" spans="1:17" ht="18" customHeight="1">
      <c r="A71" s="150" t="s">
        <v>532</v>
      </c>
    </row>
    <row r="72" spans="1:17" ht="18" customHeight="1">
      <c r="A72" s="150" t="s">
        <v>312</v>
      </c>
    </row>
    <row r="73" spans="1:17" s="203" customFormat="1" ht="18" customHeight="1">
      <c r="A73" s="150" t="s">
        <v>1366</v>
      </c>
      <c r="B73" s="150"/>
      <c r="C73" s="150"/>
      <c r="D73" s="150"/>
      <c r="E73" s="150"/>
      <c r="F73" s="150"/>
      <c r="G73" s="150"/>
      <c r="H73" s="150"/>
      <c r="I73" s="150"/>
      <c r="J73" s="150"/>
      <c r="K73" s="150"/>
      <c r="L73" s="150"/>
      <c r="M73" s="150"/>
      <c r="N73" s="150"/>
      <c r="O73" s="150"/>
      <c r="P73" s="150"/>
      <c r="Q73" s="150"/>
    </row>
    <row r="74" spans="1:17" ht="18" customHeight="1">
      <c r="A74" s="150"/>
      <c r="B74" s="150"/>
      <c r="C74" s="150"/>
      <c r="D74" s="150"/>
      <c r="E74" s="150"/>
      <c r="F74" s="150"/>
      <c r="G74" s="150"/>
      <c r="H74" s="150"/>
      <c r="I74" s="150"/>
      <c r="J74" s="150"/>
      <c r="K74" s="150"/>
      <c r="L74" s="150"/>
      <c r="M74" s="150"/>
      <c r="N74" s="150"/>
      <c r="O74" s="150"/>
      <c r="P74" s="150"/>
      <c r="Q74" s="150"/>
    </row>
    <row r="75" spans="1:17" ht="18" customHeight="1">
      <c r="A75" s="150" t="s">
        <v>1367</v>
      </c>
      <c r="B75" s="150"/>
      <c r="C75" s="150"/>
      <c r="D75" s="150"/>
      <c r="E75" s="150"/>
      <c r="F75" s="150"/>
      <c r="G75" s="150"/>
      <c r="H75" s="150"/>
      <c r="I75" s="150"/>
      <c r="J75" s="150"/>
      <c r="K75" s="150"/>
      <c r="L75" s="150"/>
      <c r="M75" s="150"/>
      <c r="N75" s="150"/>
      <c r="O75" s="150"/>
      <c r="P75" s="150"/>
      <c r="Q75" s="150"/>
    </row>
    <row r="76" spans="1:17" ht="18" customHeight="1">
      <c r="A76" s="150" t="s">
        <v>1368</v>
      </c>
      <c r="B76" s="150"/>
      <c r="C76" s="150"/>
      <c r="D76" s="150"/>
      <c r="E76" s="150"/>
      <c r="F76" s="150"/>
      <c r="G76" s="150"/>
      <c r="H76" s="150"/>
      <c r="I76" s="150"/>
      <c r="J76" s="150"/>
      <c r="K76" s="150"/>
      <c r="L76" s="150"/>
      <c r="M76" s="150"/>
      <c r="N76" s="150"/>
      <c r="O76" s="150"/>
      <c r="P76" s="150"/>
      <c r="Q76" s="150"/>
    </row>
    <row r="77" spans="1:17">
      <c r="B77" s="150"/>
      <c r="C77" s="150"/>
      <c r="D77" s="150"/>
      <c r="E77" s="150"/>
      <c r="F77" s="150"/>
      <c r="G77" s="150"/>
      <c r="H77" s="150"/>
      <c r="I77" s="150"/>
      <c r="J77" s="150"/>
      <c r="K77" s="150"/>
      <c r="L77" s="150"/>
      <c r="M77" s="150"/>
      <c r="N77" s="150"/>
      <c r="O77" s="150"/>
      <c r="P77" s="150"/>
      <c r="Q77" s="150"/>
    </row>
    <row r="78" spans="1:17">
      <c r="A78" s="150" t="s">
        <v>1438</v>
      </c>
      <c r="B78" s="150"/>
      <c r="C78" s="150"/>
      <c r="D78" s="150"/>
      <c r="E78" s="150"/>
      <c r="F78" s="150"/>
      <c r="G78" s="150"/>
      <c r="H78" s="150"/>
      <c r="I78" s="150"/>
      <c r="J78" s="150"/>
      <c r="K78" s="150"/>
      <c r="L78" s="150"/>
      <c r="M78" s="150"/>
      <c r="N78" s="150"/>
      <c r="O78" s="150"/>
      <c r="P78" s="150"/>
      <c r="Q78" s="150"/>
    </row>
    <row r="79" spans="1:17">
      <c r="A79" s="150" t="s">
        <v>1439</v>
      </c>
      <c r="B79" s="150"/>
      <c r="C79" s="150"/>
      <c r="D79" s="150"/>
      <c r="E79" s="150"/>
      <c r="F79" s="150"/>
      <c r="G79" s="150"/>
      <c r="H79" s="150"/>
      <c r="I79" s="150"/>
      <c r="J79" s="150"/>
      <c r="K79" s="150"/>
      <c r="L79" s="150"/>
      <c r="M79" s="150"/>
      <c r="N79" s="150"/>
      <c r="O79" s="150"/>
      <c r="P79" s="150"/>
      <c r="Q79" s="150"/>
    </row>
    <row r="80" spans="1:17">
      <c r="A80" s="150" t="s">
        <v>1440</v>
      </c>
      <c r="B80" s="150"/>
      <c r="C80" s="150"/>
      <c r="D80" s="150"/>
      <c r="E80" s="150"/>
      <c r="F80" s="150"/>
      <c r="G80" s="150"/>
      <c r="H80" s="150"/>
      <c r="I80" s="150"/>
      <c r="J80" s="150"/>
      <c r="K80" s="150"/>
      <c r="L80" s="150"/>
      <c r="M80" s="150"/>
      <c r="N80" s="150"/>
      <c r="O80" s="150"/>
      <c r="P80" s="150"/>
      <c r="Q80" s="150"/>
    </row>
    <row r="81" spans="1:17">
      <c r="A81" s="150"/>
      <c r="B81" s="150"/>
      <c r="C81" s="150"/>
      <c r="D81" s="150"/>
      <c r="E81" s="150"/>
      <c r="F81" s="150"/>
      <c r="G81" s="150"/>
      <c r="H81" s="150"/>
      <c r="I81" s="150"/>
      <c r="J81" s="150"/>
      <c r="K81" s="150"/>
      <c r="L81" s="150"/>
      <c r="M81" s="150"/>
      <c r="N81" s="150"/>
      <c r="O81" s="150"/>
      <c r="P81" s="150"/>
      <c r="Q81" s="150"/>
    </row>
    <row r="82" spans="1:17">
      <c r="A82" s="150"/>
      <c r="B82" s="150"/>
      <c r="C82" s="150"/>
      <c r="D82" s="150"/>
      <c r="E82" s="150"/>
      <c r="F82" s="150"/>
      <c r="G82" s="150"/>
      <c r="H82" s="150"/>
      <c r="I82" s="150"/>
      <c r="J82" s="150"/>
      <c r="K82" s="150"/>
      <c r="L82" s="150"/>
      <c r="M82" s="150"/>
      <c r="N82" s="150"/>
      <c r="O82" s="150"/>
      <c r="P82" s="150"/>
      <c r="Q82" s="150"/>
    </row>
    <row r="83" spans="1:17">
      <c r="A83" s="150"/>
      <c r="B83" s="150"/>
      <c r="C83" s="150"/>
      <c r="D83" s="150"/>
      <c r="E83" s="150"/>
      <c r="F83" s="150"/>
      <c r="G83" s="150"/>
      <c r="H83" s="150"/>
      <c r="I83" s="150"/>
      <c r="J83" s="150"/>
      <c r="K83" s="150"/>
      <c r="L83" s="150"/>
      <c r="M83" s="150"/>
      <c r="N83" s="150"/>
      <c r="O83" s="150"/>
      <c r="P83" s="150"/>
      <c r="Q83" s="150"/>
    </row>
    <row r="84" spans="1:17">
      <c r="A84" s="150"/>
      <c r="B84" s="150"/>
      <c r="C84" s="150"/>
      <c r="D84" s="150"/>
      <c r="E84" s="150"/>
      <c r="F84" s="150"/>
      <c r="G84" s="150"/>
      <c r="H84" s="150"/>
      <c r="I84" s="150"/>
      <c r="J84" s="150"/>
      <c r="K84" s="150"/>
      <c r="L84" s="150"/>
      <c r="M84" s="150"/>
      <c r="N84" s="150"/>
      <c r="O84" s="150"/>
      <c r="P84" s="150"/>
      <c r="Q84" s="150"/>
    </row>
    <row r="85" spans="1:17">
      <c r="A85" s="150"/>
      <c r="B85" s="150"/>
      <c r="C85" s="150"/>
      <c r="D85" s="150"/>
      <c r="E85" s="150"/>
      <c r="F85" s="150"/>
      <c r="G85" s="150"/>
      <c r="H85" s="150"/>
      <c r="I85" s="150"/>
      <c r="J85" s="150"/>
      <c r="K85" s="150"/>
      <c r="L85" s="150"/>
      <c r="M85" s="150"/>
      <c r="N85" s="150"/>
      <c r="O85" s="150"/>
      <c r="P85" s="150"/>
      <c r="Q85" s="150"/>
    </row>
    <row r="86" spans="1:17">
      <c r="A86" s="150"/>
      <c r="B86" s="150"/>
      <c r="C86" s="150"/>
      <c r="D86" s="150"/>
      <c r="E86" s="150"/>
      <c r="F86" s="150"/>
      <c r="G86" s="150"/>
      <c r="H86" s="150"/>
      <c r="I86" s="150"/>
      <c r="J86" s="150"/>
      <c r="K86" s="150"/>
      <c r="L86" s="150"/>
      <c r="M86" s="150"/>
      <c r="N86" s="150"/>
      <c r="O86" s="150"/>
      <c r="P86" s="150"/>
      <c r="Q86" s="150"/>
    </row>
    <row r="87" spans="1:17">
      <c r="A87" s="150"/>
      <c r="B87" s="150"/>
      <c r="C87" s="150"/>
      <c r="D87" s="150"/>
      <c r="E87" s="150"/>
      <c r="F87" s="150"/>
      <c r="G87" s="150"/>
      <c r="H87" s="150"/>
      <c r="I87" s="150"/>
      <c r="J87" s="150"/>
      <c r="K87" s="150"/>
      <c r="L87" s="150"/>
      <c r="M87" s="150"/>
      <c r="N87" s="150"/>
      <c r="O87" s="150"/>
      <c r="P87" s="150"/>
      <c r="Q87" s="150"/>
    </row>
    <row r="88" spans="1:17">
      <c r="A88" s="150"/>
      <c r="B88" s="150"/>
      <c r="C88" s="150"/>
      <c r="D88" s="150"/>
      <c r="E88" s="150"/>
      <c r="F88" s="150"/>
      <c r="G88" s="150"/>
      <c r="H88" s="150"/>
      <c r="I88" s="150"/>
      <c r="J88" s="150"/>
      <c r="K88" s="150"/>
      <c r="L88" s="150"/>
      <c r="M88" s="150"/>
      <c r="N88" s="150"/>
      <c r="O88" s="150"/>
      <c r="P88" s="150"/>
      <c r="Q88" s="150"/>
    </row>
    <row r="89" spans="1:17">
      <c r="A89" s="150"/>
      <c r="B89" s="150"/>
      <c r="C89" s="150"/>
      <c r="D89" s="150"/>
      <c r="E89" s="150"/>
      <c r="F89" s="150"/>
      <c r="G89" s="150"/>
      <c r="H89" s="150"/>
      <c r="I89" s="150"/>
      <c r="J89" s="150"/>
      <c r="K89" s="150"/>
      <c r="L89" s="150"/>
      <c r="M89" s="150"/>
      <c r="N89" s="150"/>
      <c r="O89" s="150"/>
      <c r="P89" s="150"/>
      <c r="Q89" s="150"/>
    </row>
    <row r="90" spans="1:17">
      <c r="A90" s="150"/>
      <c r="B90" s="150"/>
      <c r="C90" s="150"/>
      <c r="D90" s="150"/>
      <c r="E90" s="150"/>
      <c r="F90" s="150"/>
      <c r="G90" s="150"/>
      <c r="H90" s="150"/>
      <c r="I90" s="150"/>
      <c r="J90" s="150"/>
      <c r="K90" s="150"/>
      <c r="L90" s="150"/>
      <c r="M90" s="150"/>
      <c r="N90" s="150"/>
      <c r="O90" s="150"/>
      <c r="P90" s="150"/>
      <c r="Q90" s="150"/>
    </row>
    <row r="91" spans="1:17">
      <c r="A91" s="150"/>
      <c r="B91" s="150"/>
      <c r="C91" s="150"/>
      <c r="D91" s="150"/>
      <c r="E91" s="150"/>
      <c r="F91" s="150"/>
      <c r="G91" s="150"/>
      <c r="H91" s="150"/>
      <c r="I91" s="150"/>
      <c r="J91" s="150"/>
      <c r="K91" s="150"/>
      <c r="L91" s="150"/>
      <c r="M91" s="150"/>
      <c r="N91" s="150"/>
      <c r="O91" s="150"/>
      <c r="P91" s="150"/>
      <c r="Q91" s="150"/>
    </row>
    <row r="92" spans="1:17">
      <c r="A92" s="150"/>
      <c r="B92" s="150"/>
      <c r="C92" s="150"/>
      <c r="D92" s="150"/>
      <c r="E92" s="150"/>
      <c r="F92" s="150"/>
      <c r="G92" s="150"/>
      <c r="H92" s="150"/>
      <c r="I92" s="150"/>
      <c r="J92" s="150"/>
      <c r="K92" s="150"/>
      <c r="L92" s="150"/>
      <c r="M92" s="150"/>
      <c r="N92" s="150"/>
      <c r="O92" s="150"/>
      <c r="P92" s="150"/>
      <c r="Q92" s="150"/>
    </row>
    <row r="93" spans="1:17">
      <c r="A93" s="150"/>
      <c r="B93" s="150"/>
      <c r="C93" s="150"/>
      <c r="D93" s="150"/>
      <c r="E93" s="150"/>
      <c r="F93" s="150"/>
      <c r="G93" s="150"/>
      <c r="H93" s="150"/>
      <c r="I93" s="150"/>
      <c r="J93" s="150"/>
      <c r="K93" s="150"/>
      <c r="L93" s="150"/>
      <c r="M93" s="150"/>
      <c r="N93" s="150"/>
      <c r="O93" s="150"/>
      <c r="P93" s="150"/>
      <c r="Q93" s="150"/>
    </row>
    <row r="94" spans="1:17">
      <c r="A94" s="150"/>
      <c r="B94" s="150"/>
      <c r="C94" s="150"/>
      <c r="D94" s="150"/>
      <c r="E94" s="150"/>
      <c r="F94" s="150"/>
      <c r="G94" s="150"/>
      <c r="H94" s="150"/>
      <c r="I94" s="150"/>
      <c r="J94" s="150"/>
      <c r="K94" s="150"/>
      <c r="L94" s="150"/>
      <c r="M94" s="150"/>
      <c r="N94" s="150"/>
      <c r="O94" s="150"/>
      <c r="P94" s="150"/>
      <c r="Q94" s="150"/>
    </row>
    <row r="95" spans="1:17">
      <c r="A95" s="150"/>
      <c r="B95" s="150"/>
      <c r="C95" s="150"/>
      <c r="D95" s="150"/>
      <c r="E95" s="150"/>
      <c r="F95" s="150"/>
      <c r="G95" s="150"/>
      <c r="H95" s="150"/>
      <c r="I95" s="150"/>
      <c r="J95" s="150"/>
      <c r="K95" s="150"/>
      <c r="L95" s="150"/>
      <c r="M95" s="150"/>
      <c r="N95" s="150"/>
      <c r="O95" s="150"/>
      <c r="P95" s="150"/>
      <c r="Q95" s="150"/>
    </row>
    <row r="96" spans="1:17">
      <c r="A96" s="150"/>
      <c r="B96" s="150"/>
      <c r="C96" s="150"/>
      <c r="D96" s="150"/>
      <c r="E96" s="150"/>
      <c r="F96" s="150"/>
      <c r="G96" s="150"/>
      <c r="H96" s="150"/>
      <c r="I96" s="150"/>
      <c r="J96" s="150"/>
      <c r="K96" s="150"/>
      <c r="L96" s="150"/>
      <c r="M96" s="150"/>
      <c r="N96" s="150"/>
      <c r="O96" s="150"/>
      <c r="P96" s="150"/>
      <c r="Q96" s="150"/>
    </row>
    <row r="97" spans="1:17">
      <c r="A97" s="150"/>
      <c r="B97" s="150"/>
      <c r="C97" s="150"/>
      <c r="D97" s="150"/>
      <c r="E97" s="150"/>
      <c r="F97" s="150"/>
      <c r="G97" s="150"/>
      <c r="H97" s="150"/>
      <c r="I97" s="150"/>
      <c r="J97" s="150"/>
      <c r="K97" s="150"/>
      <c r="L97" s="150"/>
      <c r="M97" s="150"/>
      <c r="N97" s="150"/>
      <c r="O97" s="150"/>
      <c r="P97" s="150"/>
      <c r="Q97" s="150"/>
    </row>
    <row r="98" spans="1:17">
      <c r="A98" s="150"/>
      <c r="B98" s="150"/>
      <c r="C98" s="150"/>
      <c r="D98" s="150"/>
      <c r="E98" s="150"/>
      <c r="F98" s="150"/>
      <c r="G98" s="150"/>
      <c r="H98" s="150"/>
      <c r="I98" s="150"/>
      <c r="J98" s="150"/>
      <c r="K98" s="150"/>
      <c r="L98" s="150"/>
      <c r="M98" s="150"/>
      <c r="N98" s="150"/>
      <c r="O98" s="150"/>
      <c r="P98" s="150"/>
      <c r="Q98" s="150"/>
    </row>
    <row r="99" spans="1:17">
      <c r="A99" s="150"/>
      <c r="B99" s="150"/>
      <c r="C99" s="150"/>
      <c r="D99" s="150"/>
      <c r="E99" s="150"/>
      <c r="F99" s="150"/>
      <c r="G99" s="150"/>
      <c r="H99" s="150"/>
      <c r="I99" s="150"/>
      <c r="J99" s="150"/>
      <c r="K99" s="150"/>
      <c r="L99" s="150"/>
      <c r="M99" s="150"/>
      <c r="N99" s="150"/>
      <c r="O99" s="150"/>
      <c r="P99" s="150"/>
      <c r="Q99" s="150"/>
    </row>
  </sheetData>
  <mergeCells count="204">
    <mergeCell ref="I24:K25"/>
    <mergeCell ref="L24:O24"/>
    <mergeCell ref="A24:B25"/>
    <mergeCell ref="C24:F25"/>
    <mergeCell ref="G24:G25"/>
    <mergeCell ref="H24:H25"/>
    <mergeCell ref="L19:O19"/>
    <mergeCell ref="P20:Q21"/>
    <mergeCell ref="A19:B19"/>
    <mergeCell ref="P24:Q25"/>
    <mergeCell ref="L25:O25"/>
    <mergeCell ref="A3:Q3"/>
    <mergeCell ref="A17:Q17"/>
    <mergeCell ref="P19:Q19"/>
    <mergeCell ref="I20:K21"/>
    <mergeCell ref="H20:H21"/>
    <mergeCell ref="A22:B23"/>
    <mergeCell ref="C19:F19"/>
    <mergeCell ref="I19:K19"/>
    <mergeCell ref="C22:F23"/>
    <mergeCell ref="G22:G23"/>
    <mergeCell ref="H22:H23"/>
    <mergeCell ref="I22:K23"/>
    <mergeCell ref="A20:B21"/>
    <mergeCell ref="C20:F21"/>
    <mergeCell ref="G20:G21"/>
    <mergeCell ref="L20:O20"/>
    <mergeCell ref="L21:O21"/>
    <mergeCell ref="L22:O22"/>
    <mergeCell ref="P22:Q23"/>
    <mergeCell ref="L23:O23"/>
    <mergeCell ref="A30:B31"/>
    <mergeCell ref="C30:F31"/>
    <mergeCell ref="A28:B29"/>
    <mergeCell ref="C28:F29"/>
    <mergeCell ref="G28:G29"/>
    <mergeCell ref="H28:H29"/>
    <mergeCell ref="A26:B27"/>
    <mergeCell ref="C26:F27"/>
    <mergeCell ref="G26:G27"/>
    <mergeCell ref="H26:H27"/>
    <mergeCell ref="G30:G31"/>
    <mergeCell ref="H30:H31"/>
    <mergeCell ref="H34:H35"/>
    <mergeCell ref="H36:H37"/>
    <mergeCell ref="A36:B37"/>
    <mergeCell ref="C36:F37"/>
    <mergeCell ref="G36:G37"/>
    <mergeCell ref="A34:B35"/>
    <mergeCell ref="C34:F35"/>
    <mergeCell ref="G34:G35"/>
    <mergeCell ref="P26:Q27"/>
    <mergeCell ref="L27:O27"/>
    <mergeCell ref="I28:K29"/>
    <mergeCell ref="L28:O28"/>
    <mergeCell ref="P28:Q29"/>
    <mergeCell ref="L29:O29"/>
    <mergeCell ref="I26:K27"/>
    <mergeCell ref="L26:O26"/>
    <mergeCell ref="A32:B33"/>
    <mergeCell ref="C32:F33"/>
    <mergeCell ref="G32:G33"/>
    <mergeCell ref="H32:H33"/>
    <mergeCell ref="P30:Q31"/>
    <mergeCell ref="L31:O31"/>
    <mergeCell ref="I30:K31"/>
    <mergeCell ref="L30:O30"/>
    <mergeCell ref="I32:K33"/>
    <mergeCell ref="L32:O32"/>
    <mergeCell ref="P32:Q33"/>
    <mergeCell ref="L33:O33"/>
    <mergeCell ref="I36:K37"/>
    <mergeCell ref="L37:O37"/>
    <mergeCell ref="I34:K35"/>
    <mergeCell ref="L34:O34"/>
    <mergeCell ref="P34:Q35"/>
    <mergeCell ref="L35:O35"/>
    <mergeCell ref="L40:O40"/>
    <mergeCell ref="P36:Q37"/>
    <mergeCell ref="P38:Q39"/>
    <mergeCell ref="L39:O39"/>
    <mergeCell ref="L36:O36"/>
    <mergeCell ref="L38:O38"/>
    <mergeCell ref="P40:Q41"/>
    <mergeCell ref="P42:Q42"/>
    <mergeCell ref="L41:O41"/>
    <mergeCell ref="G38:G39"/>
    <mergeCell ref="A38:B39"/>
    <mergeCell ref="C38:F39"/>
    <mergeCell ref="C42:F42"/>
    <mergeCell ref="I42:K42"/>
    <mergeCell ref="H38:H39"/>
    <mergeCell ref="I38:K39"/>
    <mergeCell ref="A40:B41"/>
    <mergeCell ref="C40:F41"/>
    <mergeCell ref="G40:G41"/>
    <mergeCell ref="H40:H41"/>
    <mergeCell ref="I40:K41"/>
    <mergeCell ref="A43:B44"/>
    <mergeCell ref="C43:F44"/>
    <mergeCell ref="G43:G44"/>
    <mergeCell ref="H43:H44"/>
    <mergeCell ref="I43:K44"/>
    <mergeCell ref="L43:O43"/>
    <mergeCell ref="P43:Q44"/>
    <mergeCell ref="L44:O44"/>
    <mergeCell ref="A42:B42"/>
    <mergeCell ref="L42:O42"/>
    <mergeCell ref="P45:Q46"/>
    <mergeCell ref="L46:O46"/>
    <mergeCell ref="I45:K46"/>
    <mergeCell ref="L45:O45"/>
    <mergeCell ref="A45:B46"/>
    <mergeCell ref="C45:F46"/>
    <mergeCell ref="G45:G46"/>
    <mergeCell ref="H45:H46"/>
    <mergeCell ref="A47:B48"/>
    <mergeCell ref="C47:F48"/>
    <mergeCell ref="G47:G48"/>
    <mergeCell ref="H47:H48"/>
    <mergeCell ref="A49:B50"/>
    <mergeCell ref="C49:F50"/>
    <mergeCell ref="G49:G50"/>
    <mergeCell ref="H49:H50"/>
    <mergeCell ref="I55:K56"/>
    <mergeCell ref="L55:O55"/>
    <mergeCell ref="P47:Q48"/>
    <mergeCell ref="L48:O48"/>
    <mergeCell ref="P49:Q50"/>
    <mergeCell ref="L50:O50"/>
    <mergeCell ref="I49:K50"/>
    <mergeCell ref="L49:O49"/>
    <mergeCell ref="I47:K48"/>
    <mergeCell ref="L47:O47"/>
    <mergeCell ref="A51:B52"/>
    <mergeCell ref="C51:F52"/>
    <mergeCell ref="G51:G52"/>
    <mergeCell ref="A53:B54"/>
    <mergeCell ref="C53:F54"/>
    <mergeCell ref="G53:G54"/>
    <mergeCell ref="P51:Q52"/>
    <mergeCell ref="L52:O52"/>
    <mergeCell ref="P53:Q54"/>
    <mergeCell ref="H51:H52"/>
    <mergeCell ref="I53:K54"/>
    <mergeCell ref="L53:O53"/>
    <mergeCell ref="L54:O54"/>
    <mergeCell ref="H53:H54"/>
    <mergeCell ref="I51:K52"/>
    <mergeCell ref="L51:O51"/>
    <mergeCell ref="A59:B60"/>
    <mergeCell ref="C59:F60"/>
    <mergeCell ref="G59:G60"/>
    <mergeCell ref="H59:H60"/>
    <mergeCell ref="P55:Q56"/>
    <mergeCell ref="L56:O56"/>
    <mergeCell ref="A57:B58"/>
    <mergeCell ref="C57:F58"/>
    <mergeCell ref="G57:G58"/>
    <mergeCell ref="H57:H58"/>
    <mergeCell ref="A55:B56"/>
    <mergeCell ref="C55:F56"/>
    <mergeCell ref="G55:G56"/>
    <mergeCell ref="H55:H56"/>
    <mergeCell ref="P57:Q58"/>
    <mergeCell ref="L58:O58"/>
    <mergeCell ref="P59:Q60"/>
    <mergeCell ref="L60:O60"/>
    <mergeCell ref="I57:K58"/>
    <mergeCell ref="L57:O57"/>
    <mergeCell ref="I59:K60"/>
    <mergeCell ref="L59:O59"/>
    <mergeCell ref="P65:Q66"/>
    <mergeCell ref="L66:O66"/>
    <mergeCell ref="A61:B62"/>
    <mergeCell ref="C61:F62"/>
    <mergeCell ref="G61:G62"/>
    <mergeCell ref="H61:H62"/>
    <mergeCell ref="I61:K62"/>
    <mergeCell ref="L61:O61"/>
    <mergeCell ref="L62:O62"/>
    <mergeCell ref="P61:Q62"/>
    <mergeCell ref="P67:Q68"/>
    <mergeCell ref="L68:O68"/>
    <mergeCell ref="I67:K68"/>
    <mergeCell ref="L67:O67"/>
    <mergeCell ref="I65:K66"/>
    <mergeCell ref="L65:O65"/>
    <mergeCell ref="A63:B64"/>
    <mergeCell ref="C63:F64"/>
    <mergeCell ref="A67:B68"/>
    <mergeCell ref="C67:F68"/>
    <mergeCell ref="G67:G68"/>
    <mergeCell ref="H67:H68"/>
    <mergeCell ref="A65:B66"/>
    <mergeCell ref="C65:F66"/>
    <mergeCell ref="G65:G66"/>
    <mergeCell ref="H65:H66"/>
    <mergeCell ref="G63:G64"/>
    <mergeCell ref="H63:H64"/>
    <mergeCell ref="I63:K64"/>
    <mergeCell ref="L63:O63"/>
    <mergeCell ref="P63:Q64"/>
    <mergeCell ref="L64:O64"/>
  </mergeCells>
  <phoneticPr fontId="3"/>
  <dataValidations count="2">
    <dataValidation type="list" allowBlank="1" showInputMessage="1" showErrorMessage="1" sqref="H20:H41 H43:H68" xr:uid="{00000000-0002-0000-1A00-000000000000}">
      <formula1>"　,男,女"</formula1>
    </dataValidation>
    <dataValidation type="list" allowBlank="1" showInputMessage="1" showErrorMessage="1" sqref="I20:K41 I43:K68" xr:uid="{00000000-0002-0000-1A00-000001000000}">
      <formula1>"　,車上運動員,事務員,手話通訳者,要約筆記者"</formula1>
    </dataValidation>
  </dataValidations>
  <pageMargins left="0.78740157480314965" right="0.19685039370078741" top="0.78740157480314965" bottom="0.78740157480314965" header="0.51181102362204722" footer="0.51181102362204722"/>
  <pageSetup paperSize="9" orientation="portrait" blackAndWhite="1" horizontalDpi="200" verticalDpi="200" r:id="rId1"/>
  <headerFooter alignWithMargins="0"/>
  <rowBreaks count="1" manualBreakCount="1">
    <brk id="41" max="16" man="1"/>
  </row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249977111117893"/>
  </sheetPr>
  <dimension ref="A1:P59"/>
  <sheetViews>
    <sheetView showZeros="0" view="pageBreakPreview" zoomScaleNormal="75" zoomScaleSheetLayoutView="100" workbookViewId="0">
      <selection activeCell="K10" sqref="K10"/>
    </sheetView>
  </sheetViews>
  <sheetFormatPr defaultColWidth="5.90625" defaultRowHeight="14"/>
  <cols>
    <col min="1" max="1" width="3.08984375" style="1" customWidth="1"/>
    <col min="2" max="2" width="3.36328125" style="1" customWidth="1"/>
    <col min="3" max="5" width="5.90625" style="1" customWidth="1"/>
    <col min="6" max="7" width="3.36328125" style="1" customWidth="1"/>
    <col min="8" max="10" width="6.36328125" style="1" customWidth="1"/>
    <col min="11" max="11" width="7" style="1" customWidth="1"/>
    <col min="12" max="12" width="6.08984375" style="1" customWidth="1"/>
    <col min="13" max="15" width="6.36328125" style="1" customWidth="1"/>
    <col min="16" max="16" width="7" style="1" customWidth="1"/>
    <col min="17" max="16384" width="5.90625" style="1"/>
  </cols>
  <sheetData>
    <row r="1" spans="1:16">
      <c r="J1" s="2"/>
    </row>
    <row r="2" spans="1:16" ht="19">
      <c r="B2" s="662" t="s">
        <v>1726</v>
      </c>
      <c r="J2" s="2"/>
    </row>
    <row r="4" spans="1:16">
      <c r="A4" s="359"/>
      <c r="B4" s="359"/>
      <c r="C4" s="359"/>
      <c r="D4" s="359"/>
      <c r="E4" s="359"/>
      <c r="F4" s="359"/>
      <c r="G4" s="359"/>
      <c r="H4" s="359"/>
      <c r="I4" s="359"/>
      <c r="J4" s="359"/>
      <c r="K4" s="359"/>
      <c r="L4" s="359"/>
      <c r="M4" s="359"/>
      <c r="N4" s="359"/>
      <c r="O4" s="359"/>
      <c r="P4" s="359"/>
    </row>
    <row r="5" spans="1:16">
      <c r="A5" s="646"/>
      <c r="B5" s="646"/>
      <c r="C5" s="646"/>
      <c r="D5" s="646"/>
      <c r="E5" s="646"/>
      <c r="F5" s="646"/>
      <c r="G5" s="646"/>
      <c r="H5" s="646"/>
      <c r="I5" s="646"/>
      <c r="J5" s="646"/>
      <c r="K5" s="646"/>
      <c r="L5" s="646"/>
      <c r="M5" s="646"/>
      <c r="N5" s="646"/>
      <c r="O5" s="646"/>
      <c r="P5" s="646"/>
    </row>
    <row r="6" spans="1:16" ht="30" customHeight="1"/>
    <row r="7" spans="1:16" ht="30" customHeight="1">
      <c r="F7" s="440"/>
      <c r="G7" s="440"/>
      <c r="H7" s="359"/>
    </row>
    <row r="8" spans="1:16" s="608" customFormat="1" ht="30" customHeight="1">
      <c r="F8" s="648"/>
      <c r="H8" s="1"/>
    </row>
    <row r="9" spans="1:16" s="608" customFormat="1" ht="30" customHeight="1">
      <c r="F9" s="648"/>
      <c r="H9" s="1"/>
    </row>
    <row r="10" spans="1:16" s="608" customFormat="1" ht="30" customHeight="1">
      <c r="F10" s="648"/>
      <c r="G10" s="1"/>
      <c r="H10" s="1"/>
    </row>
    <row r="11" spans="1:16" s="608" customFormat="1" ht="30" customHeight="1">
      <c r="F11" s="648"/>
      <c r="H11" s="1"/>
    </row>
    <row r="12" spans="1:16" s="608" customFormat="1" ht="15" customHeight="1">
      <c r="B12"/>
      <c r="F12" s="648"/>
      <c r="H12" s="1"/>
    </row>
    <row r="13" spans="1:16" s="608" customFormat="1" ht="15" customHeight="1">
      <c r="B13"/>
      <c r="F13" s="648"/>
      <c r="H13" s="1"/>
      <c r="I13" s="1"/>
    </row>
    <row r="14" spans="1:16" s="608" customFormat="1" ht="15" customHeight="1">
      <c r="B14"/>
      <c r="F14" s="648"/>
      <c r="H14" s="1"/>
      <c r="I14" s="1"/>
    </row>
    <row r="15" spans="1:16" s="608" customFormat="1" ht="15" customHeight="1">
      <c r="F15" s="648"/>
      <c r="H15" s="1"/>
    </row>
    <row r="16" spans="1:16" s="608" customFormat="1" ht="15" customHeight="1">
      <c r="F16" s="648"/>
      <c r="G16" s="1"/>
      <c r="H16" s="1"/>
    </row>
    <row r="17" spans="2:15" s="608" customFormat="1" ht="15" customHeight="1">
      <c r="B17"/>
      <c r="F17" s="648"/>
      <c r="G17" s="1"/>
      <c r="H17" s="1"/>
      <c r="I17" s="1"/>
    </row>
    <row r="18" spans="2:15" s="608" customFormat="1" ht="15" customHeight="1">
      <c r="B18"/>
      <c r="F18" s="648"/>
      <c r="G18" s="1"/>
      <c r="H18" s="1"/>
      <c r="I18" s="1"/>
    </row>
    <row r="19" spans="2:15" s="608" customFormat="1" ht="15" customHeight="1">
      <c r="F19" s="648"/>
      <c r="H19" s="1"/>
    </row>
    <row r="20" spans="2:15" ht="15" customHeight="1">
      <c r="H20" s="362"/>
      <c r="I20" s="362"/>
    </row>
    <row r="21" spans="2:15" ht="15" customHeight="1">
      <c r="H21" s="362"/>
      <c r="I21" s="362"/>
    </row>
    <row r="22" spans="2:15" ht="15" customHeight="1">
      <c r="F22" s="2"/>
      <c r="G22" s="2"/>
      <c r="H22" s="362"/>
      <c r="I22" s="362"/>
    </row>
    <row r="23" spans="2:15" ht="15" customHeight="1">
      <c r="F23" s="2"/>
      <c r="G23" s="2"/>
      <c r="H23" s="362"/>
      <c r="I23" s="362"/>
    </row>
    <row r="24" spans="2:15" ht="15" customHeight="1">
      <c r="F24" s="2"/>
      <c r="G24" s="2"/>
      <c r="H24" s="362"/>
      <c r="I24" s="362"/>
    </row>
    <row r="25" spans="2:15" ht="15" customHeight="1">
      <c r="F25" s="2"/>
      <c r="G25" s="2"/>
      <c r="H25" s="362"/>
      <c r="I25" s="362"/>
    </row>
    <row r="26" spans="2:15" ht="15" customHeight="1">
      <c r="F26" s="2"/>
      <c r="G26" s="2"/>
      <c r="H26" s="362"/>
      <c r="I26" s="362"/>
    </row>
    <row r="27" spans="2:15" ht="15" customHeight="1"/>
    <row r="28" spans="2:15" ht="15" customHeight="1"/>
    <row r="29" spans="2:15" ht="15" customHeight="1">
      <c r="B29" s="647"/>
      <c r="C29" s="647"/>
    </row>
    <row r="30" spans="2:15" ht="15" customHeight="1"/>
    <row r="31" spans="2:15" ht="15" customHeight="1">
      <c r="H31" s="2"/>
      <c r="I31" s="359"/>
      <c r="J31" s="359"/>
      <c r="K31" s="359"/>
      <c r="L31" s="359"/>
      <c r="M31" s="359"/>
      <c r="N31" s="359"/>
      <c r="O31" s="359"/>
    </row>
    <row r="32" spans="2:15" ht="15" customHeight="1">
      <c r="H32" s="2"/>
      <c r="I32" s="359"/>
      <c r="J32" s="359"/>
      <c r="K32" s="359"/>
      <c r="L32" s="359"/>
      <c r="M32" s="359"/>
      <c r="N32" s="359"/>
      <c r="O32" s="359"/>
    </row>
    <row r="33" spans="1:16" ht="15" customHeight="1"/>
    <row r="34" spans="1:16" ht="15" customHeight="1">
      <c r="E34" s="211"/>
    </row>
    <row r="35" spans="1:16" ht="15" customHeight="1">
      <c r="H35" s="2"/>
      <c r="J35" s="359"/>
      <c r="K35" s="359"/>
      <c r="L35" s="359"/>
      <c r="M35" s="359"/>
      <c r="N35" s="359"/>
      <c r="O35" s="359"/>
      <c r="P35" s="398"/>
    </row>
    <row r="36" spans="1:16" ht="15" customHeight="1"/>
    <row r="37" spans="1:16" ht="15" customHeight="1"/>
    <row r="38" spans="1:16" ht="15" customHeight="1"/>
    <row r="39" spans="1:16" ht="15" customHeight="1"/>
    <row r="40" spans="1:16" ht="15" customHeight="1"/>
    <row r="41" spans="1:16" ht="15" customHeight="1"/>
    <row r="42" spans="1:16" ht="15" customHeight="1">
      <c r="A42"/>
      <c r="B42"/>
      <c r="C42"/>
      <c r="D42"/>
      <c r="E42"/>
      <c r="F42"/>
      <c r="G42"/>
      <c r="H42"/>
      <c r="I42"/>
      <c r="J42"/>
      <c r="K42"/>
      <c r="L42"/>
      <c r="M42"/>
      <c r="N42"/>
      <c r="O42"/>
      <c r="P42"/>
    </row>
    <row r="43" spans="1:16" ht="15" customHeight="1">
      <c r="A43"/>
      <c r="B43"/>
      <c r="C43"/>
      <c r="D43"/>
      <c r="E43"/>
      <c r="F43"/>
      <c r="G43"/>
      <c r="H43"/>
      <c r="I43"/>
      <c r="J43"/>
      <c r="K43"/>
      <c r="L43"/>
      <c r="M43"/>
      <c r="N43"/>
      <c r="O43"/>
      <c r="P43"/>
    </row>
    <row r="44" spans="1:16" ht="15" customHeight="1">
      <c r="A44"/>
      <c r="B44"/>
      <c r="C44"/>
      <c r="D44"/>
      <c r="E44"/>
      <c r="F44"/>
      <c r="G44"/>
      <c r="H44"/>
      <c r="I44"/>
      <c r="J44"/>
      <c r="K44"/>
      <c r="L44"/>
      <c r="M44"/>
      <c r="N44"/>
      <c r="O44"/>
      <c r="P44"/>
    </row>
    <row r="45" spans="1:16" ht="15" customHeight="1">
      <c r="A45"/>
      <c r="B45"/>
      <c r="C45"/>
      <c r="D45"/>
      <c r="E45"/>
      <c r="F45"/>
      <c r="G45"/>
      <c r="H45"/>
      <c r="I45"/>
      <c r="J45"/>
      <c r="K45"/>
      <c r="L45"/>
      <c r="M45"/>
      <c r="N45"/>
      <c r="O45"/>
      <c r="P45"/>
    </row>
    <row r="46" spans="1:16" ht="15" customHeight="1"/>
    <row r="47" spans="1:16" ht="15" customHeight="1"/>
    <row r="48" spans="1: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sheetData>
  <phoneticPr fontId="3"/>
  <pageMargins left="0.59055118110236227" right="0.59055118110236227" top="0.74803149606299213" bottom="0.59055118110236227" header="0.47244094488188981" footer="0.51181102362204722"/>
  <pageSetup paperSize="9" scale="88" orientation="landscape" horizontalDpi="200" verticalDpi="200" r:id="rId1"/>
  <headerFooter alignWithMargins="0"/>
  <rowBreaks count="1" manualBreakCount="1">
    <brk id="23" max="16383" man="1"/>
  </row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50"/>
  <sheetViews>
    <sheetView showZeros="0" view="pageBreakPreview" zoomScaleNormal="100" zoomScaleSheetLayoutView="100" workbookViewId="0">
      <selection activeCell="A26" sqref="A26"/>
    </sheetView>
  </sheetViews>
  <sheetFormatPr defaultColWidth="9" defaultRowHeight="14"/>
  <cols>
    <col min="1" max="16384" width="9" style="94"/>
  </cols>
  <sheetData>
    <row r="1" spans="1:9">
      <c r="I1" s="204" t="s">
        <v>662</v>
      </c>
    </row>
    <row r="4" spans="1:9" ht="28">
      <c r="A4" s="892" t="s">
        <v>502</v>
      </c>
      <c r="B4" s="892"/>
      <c r="C4" s="892"/>
      <c r="D4" s="892"/>
      <c r="E4" s="892"/>
      <c r="F4" s="892"/>
      <c r="G4" s="892"/>
      <c r="H4" s="892"/>
      <c r="I4" s="892"/>
    </row>
    <row r="5" spans="1:9" ht="14.25" customHeight="1">
      <c r="A5" s="135"/>
      <c r="B5" s="135"/>
      <c r="C5" s="135"/>
      <c r="D5" s="135"/>
      <c r="E5" s="135"/>
      <c r="F5" s="135"/>
      <c r="G5" s="135"/>
      <c r="H5" s="135"/>
      <c r="I5" s="135"/>
    </row>
    <row r="6" spans="1:9" ht="14.25" customHeight="1">
      <c r="A6" s="135"/>
      <c r="B6" s="135"/>
      <c r="C6" s="135"/>
      <c r="D6" s="135"/>
      <c r="E6" s="135"/>
      <c r="F6" s="135"/>
      <c r="G6" s="135"/>
      <c r="H6" s="135"/>
      <c r="I6" s="135"/>
    </row>
    <row r="7" spans="1:9" ht="14.25" customHeight="1">
      <c r="A7" s="132"/>
      <c r="B7" s="135"/>
      <c r="C7" s="135"/>
      <c r="D7" s="135"/>
      <c r="E7" s="135"/>
      <c r="F7" s="135"/>
      <c r="G7" s="135"/>
      <c r="H7" s="135"/>
      <c r="I7" s="135"/>
    </row>
    <row r="8" spans="1:9" ht="18" customHeight="1">
      <c r="A8" s="900" t="s">
        <v>1664</v>
      </c>
      <c r="B8" s="900"/>
      <c r="C8" s="900"/>
      <c r="D8" s="900"/>
      <c r="E8" s="900"/>
      <c r="F8" s="960">
        <f>入力シート!G1</f>
        <v>46061</v>
      </c>
      <c r="G8" s="915"/>
      <c r="H8" s="900" t="s">
        <v>1663</v>
      </c>
      <c r="I8" s="900"/>
    </row>
    <row r="9" spans="1:9" ht="18" customHeight="1">
      <c r="A9" s="203" t="s">
        <v>987</v>
      </c>
      <c r="B9" s="205"/>
      <c r="C9" s="205"/>
      <c r="D9" s="215" t="str">
        <f>入力シート!C2</f>
        <v>青森県第１区</v>
      </c>
      <c r="E9" s="206" t="s">
        <v>664</v>
      </c>
      <c r="F9" s="205"/>
      <c r="G9" s="205"/>
      <c r="H9" s="205"/>
      <c r="I9" s="205"/>
    </row>
    <row r="10" spans="1:9" ht="18" customHeight="1">
      <c r="A10" s="203" t="s">
        <v>663</v>
      </c>
      <c r="B10" s="205"/>
      <c r="C10" s="205"/>
      <c r="D10" s="205"/>
      <c r="E10" s="205"/>
      <c r="F10" s="205"/>
      <c r="G10" s="205"/>
      <c r="H10" s="205"/>
      <c r="I10" s="205"/>
    </row>
    <row r="11" spans="1:9" ht="14.25" customHeight="1">
      <c r="A11" s="132"/>
      <c r="B11" s="135"/>
      <c r="C11" s="135"/>
      <c r="D11" s="135"/>
      <c r="E11" s="135"/>
      <c r="F11" s="135"/>
      <c r="G11" s="135"/>
      <c r="H11" s="135"/>
      <c r="I11" s="135"/>
    </row>
    <row r="12" spans="1:9" ht="14.25" customHeight="1">
      <c r="A12" s="132"/>
      <c r="B12" s="135"/>
      <c r="C12" s="135"/>
      <c r="D12" s="135"/>
      <c r="E12" s="135"/>
      <c r="F12" s="135"/>
      <c r="G12" s="135"/>
      <c r="H12" s="135"/>
      <c r="I12" s="135"/>
    </row>
    <row r="13" spans="1:9" ht="14.25" customHeight="1">
      <c r="A13" s="132"/>
      <c r="B13" s="898">
        <f>入力シート!C4</f>
        <v>46049</v>
      </c>
      <c r="C13" s="899"/>
      <c r="D13" s="135"/>
      <c r="E13" s="135"/>
      <c r="F13" s="135"/>
      <c r="G13" s="135"/>
      <c r="H13" s="135"/>
      <c r="I13" s="135"/>
    </row>
    <row r="14" spans="1:9" ht="14.25" customHeight="1">
      <c r="A14" s="132"/>
      <c r="B14" s="135"/>
      <c r="C14" s="135"/>
      <c r="D14" s="135"/>
      <c r="E14" s="135"/>
      <c r="F14" s="135"/>
      <c r="G14" s="135"/>
      <c r="H14" s="135"/>
      <c r="I14" s="135"/>
    </row>
    <row r="15" spans="1:9" ht="14.25" customHeight="1">
      <c r="A15" s="132"/>
      <c r="B15" s="135"/>
      <c r="C15" s="135"/>
      <c r="D15" s="135"/>
      <c r="E15" s="135"/>
      <c r="F15" s="135"/>
      <c r="G15" s="135"/>
      <c r="H15" s="135"/>
      <c r="I15" s="135"/>
    </row>
    <row r="16" spans="1:9" ht="14.25" customHeight="1">
      <c r="A16" s="132"/>
      <c r="B16" s="135"/>
      <c r="C16" s="135"/>
      <c r="D16" s="135"/>
      <c r="E16" s="135"/>
      <c r="F16" s="135"/>
      <c r="G16" s="135"/>
      <c r="H16" s="135"/>
      <c r="I16" s="135"/>
    </row>
    <row r="17" spans="1:9" ht="14.25" customHeight="1">
      <c r="A17" s="132"/>
      <c r="B17" s="135"/>
      <c r="C17" s="135"/>
      <c r="D17" s="135"/>
      <c r="E17" s="94" t="s">
        <v>410</v>
      </c>
      <c r="F17" s="135"/>
      <c r="G17" s="135"/>
      <c r="H17" s="135"/>
      <c r="I17" s="135"/>
    </row>
    <row r="18" spans="1:9" ht="14.25" customHeight="1">
      <c r="A18" s="132"/>
      <c r="B18" s="135"/>
      <c r="C18" s="135"/>
      <c r="D18" s="135"/>
      <c r="E18" s="135"/>
      <c r="F18" s="135"/>
      <c r="G18" s="135"/>
      <c r="H18" s="135"/>
      <c r="I18" s="135"/>
    </row>
    <row r="19" spans="1:9" ht="14.25" customHeight="1">
      <c r="A19" s="132"/>
      <c r="B19" s="135"/>
      <c r="C19" s="135"/>
      <c r="D19" s="135"/>
      <c r="E19" s="94" t="s">
        <v>449</v>
      </c>
      <c r="F19" s="307">
        <f>入力シート!C34</f>
        <v>0</v>
      </c>
      <c r="G19" s="135"/>
      <c r="H19" s="135"/>
      <c r="I19" s="135"/>
    </row>
    <row r="20" spans="1:9" ht="14.25" customHeight="1">
      <c r="A20" s="132"/>
      <c r="B20" s="135"/>
      <c r="C20" s="135"/>
      <c r="D20" s="135"/>
      <c r="E20" s="135"/>
      <c r="F20" s="135"/>
      <c r="G20" s="135"/>
      <c r="H20" s="135"/>
      <c r="I20" s="135"/>
    </row>
    <row r="21" spans="1:9">
      <c r="E21" s="94" t="s">
        <v>448</v>
      </c>
      <c r="F21" s="111">
        <f>入力シート!C20</f>
        <v>0</v>
      </c>
      <c r="G21" s="111">
        <f>入力シート!C22</f>
        <v>0</v>
      </c>
    </row>
    <row r="25" spans="1:9">
      <c r="A25" s="203" t="s">
        <v>1748</v>
      </c>
    </row>
    <row r="29" spans="1:9">
      <c r="A29" s="888" t="s">
        <v>451</v>
      </c>
      <c r="B29" s="888"/>
      <c r="C29" s="888"/>
      <c r="D29" s="888"/>
      <c r="E29" s="888"/>
      <c r="F29" s="888"/>
      <c r="G29" s="888"/>
      <c r="H29" s="888"/>
      <c r="I29" s="888"/>
    </row>
    <row r="32" spans="1:9" ht="14.25" customHeight="1"/>
    <row r="33" spans="1:9" ht="14.25" customHeight="1">
      <c r="A33" s="94" t="s">
        <v>503</v>
      </c>
    </row>
    <row r="34" spans="1:9" ht="14.25" customHeight="1"/>
    <row r="35" spans="1:9">
      <c r="A35" s="94" t="s">
        <v>504</v>
      </c>
      <c r="D35" s="136"/>
      <c r="E35" s="136"/>
      <c r="F35" s="136"/>
      <c r="G35" s="136"/>
      <c r="H35" s="102"/>
    </row>
    <row r="36" spans="1:9">
      <c r="D36" s="136"/>
      <c r="E36" s="136"/>
      <c r="F36" s="136"/>
      <c r="G36" s="136"/>
      <c r="H36" s="102"/>
    </row>
    <row r="37" spans="1:9">
      <c r="D37" s="136"/>
      <c r="E37" s="136"/>
      <c r="F37" s="136"/>
      <c r="G37" s="136"/>
      <c r="H37" s="102"/>
    </row>
    <row r="38" spans="1:9">
      <c r="D38" s="136"/>
      <c r="E38" s="136"/>
      <c r="F38" s="136"/>
      <c r="G38" s="136"/>
      <c r="H38" s="102"/>
    </row>
    <row r="39" spans="1:9">
      <c r="D39" s="136"/>
      <c r="E39" s="136"/>
      <c r="F39" s="136"/>
      <c r="G39" s="136"/>
      <c r="H39" s="102"/>
    </row>
    <row r="40" spans="1:9">
      <c r="D40" s="102"/>
      <c r="E40" s="102"/>
      <c r="F40" s="102"/>
      <c r="G40" s="102"/>
      <c r="H40" s="102"/>
    </row>
    <row r="41" spans="1:9">
      <c r="B41" s="109"/>
      <c r="C41" s="110"/>
    </row>
    <row r="42" spans="1:9">
      <c r="B42" s="109"/>
      <c r="C42" s="110"/>
    </row>
    <row r="44" spans="1:9">
      <c r="E44" s="108"/>
      <c r="F44" s="114"/>
    </row>
    <row r="47" spans="1:9">
      <c r="A47" s="272" t="s">
        <v>1441</v>
      </c>
      <c r="B47" s="124"/>
      <c r="C47" s="124"/>
      <c r="D47" s="124"/>
      <c r="E47" s="124"/>
      <c r="F47" s="124"/>
      <c r="G47" s="124"/>
      <c r="H47" s="124"/>
      <c r="I47" s="124"/>
    </row>
    <row r="48" spans="1:9">
      <c r="A48" s="272" t="s">
        <v>1442</v>
      </c>
      <c r="B48" s="124"/>
      <c r="C48" s="124"/>
      <c r="D48" s="124"/>
      <c r="E48" s="124"/>
      <c r="F48" s="124"/>
      <c r="G48" s="124"/>
      <c r="H48" s="124"/>
      <c r="I48" s="124"/>
    </row>
    <row r="49" spans="1:9">
      <c r="A49" s="272" t="s">
        <v>1443</v>
      </c>
      <c r="B49" s="124"/>
      <c r="C49" s="124"/>
      <c r="D49" s="124"/>
      <c r="E49" s="124"/>
      <c r="F49" s="124"/>
      <c r="G49" s="124"/>
      <c r="H49" s="124"/>
      <c r="I49" s="124"/>
    </row>
    <row r="50" spans="1:9">
      <c r="A50" s="272" t="s">
        <v>1444</v>
      </c>
      <c r="B50" s="124"/>
      <c r="C50" s="124"/>
      <c r="D50" s="124"/>
      <c r="E50" s="124"/>
      <c r="F50" s="124"/>
      <c r="G50" s="124"/>
      <c r="H50" s="124"/>
      <c r="I50" s="124"/>
    </row>
  </sheetData>
  <mergeCells count="6">
    <mergeCell ref="A4:I4"/>
    <mergeCell ref="B13:C13"/>
    <mergeCell ref="A29:I29"/>
    <mergeCell ref="A8:E8"/>
    <mergeCell ref="H8:I8"/>
    <mergeCell ref="F8:G8"/>
  </mergeCells>
  <phoneticPr fontId="3"/>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5"/>
  <sheetViews>
    <sheetView view="pageBreakPreview" zoomScaleNormal="100" zoomScaleSheetLayoutView="100" workbookViewId="0"/>
  </sheetViews>
  <sheetFormatPr defaultColWidth="9" defaultRowHeight="13"/>
  <cols>
    <col min="1" max="1" width="5.08984375" style="4" customWidth="1"/>
    <col min="2" max="2" width="6" style="4" bestFit="1" customWidth="1"/>
    <col min="3" max="4" width="12.6328125" style="4" bestFit="1" customWidth="1"/>
    <col min="5" max="5" width="20.453125" style="4" bestFit="1" customWidth="1"/>
    <col min="6" max="6" width="18.90625" style="4" customWidth="1"/>
    <col min="7" max="7" width="14.08984375" style="4" customWidth="1"/>
    <col min="8" max="8" width="15.36328125" style="4" customWidth="1"/>
    <col min="9" max="9" width="12.6328125" style="4" customWidth="1"/>
    <col min="10" max="10" width="13.6328125" style="4" customWidth="1"/>
    <col min="11" max="11" width="38.453125" style="4" bestFit="1" customWidth="1"/>
    <col min="12" max="12" width="12.26953125" style="4" customWidth="1"/>
    <col min="13" max="13" width="10.26953125" style="4" customWidth="1"/>
    <col min="14" max="14" width="10.08984375" style="4" customWidth="1"/>
    <col min="15" max="15" width="10" style="4" customWidth="1"/>
    <col min="16" max="16" width="9" style="187"/>
    <col min="17" max="17" width="13.26953125" style="4" bestFit="1" customWidth="1"/>
    <col min="18" max="18" width="20.08984375" style="4" bestFit="1" customWidth="1"/>
    <col min="19" max="16384" width="9" style="4"/>
  </cols>
  <sheetData>
    <row r="1" spans="1:18" ht="27" customHeight="1">
      <c r="A1" s="246" t="s">
        <v>557</v>
      </c>
      <c r="B1" s="246"/>
      <c r="C1" s="246"/>
    </row>
    <row r="2" spans="1:18" ht="39">
      <c r="A2" s="190" t="s">
        <v>362</v>
      </c>
      <c r="B2" s="190" t="s">
        <v>173</v>
      </c>
      <c r="C2" s="190" t="s">
        <v>643</v>
      </c>
      <c r="D2" s="190" t="s">
        <v>353</v>
      </c>
      <c r="E2" s="189" t="s">
        <v>561</v>
      </c>
      <c r="F2" s="245" t="s">
        <v>562</v>
      </c>
      <c r="G2" s="245" t="s">
        <v>436</v>
      </c>
      <c r="H2" s="245" t="s">
        <v>437</v>
      </c>
      <c r="I2" s="245" t="s">
        <v>438</v>
      </c>
      <c r="J2" s="190" t="s">
        <v>439</v>
      </c>
      <c r="K2" s="190" t="s">
        <v>440</v>
      </c>
      <c r="L2" s="191" t="s">
        <v>358</v>
      </c>
      <c r="M2" s="192" t="s">
        <v>554</v>
      </c>
      <c r="N2" s="192" t="s">
        <v>555</v>
      </c>
      <c r="O2" s="192" t="s">
        <v>556</v>
      </c>
      <c r="P2" s="191" t="s">
        <v>359</v>
      </c>
      <c r="Q2" s="191" t="s">
        <v>954</v>
      </c>
      <c r="R2" s="191" t="s">
        <v>955</v>
      </c>
    </row>
    <row r="3" spans="1:18">
      <c r="A3" s="753" t="s">
        <v>645</v>
      </c>
      <c r="B3" s="754"/>
      <c r="C3" s="754"/>
      <c r="D3" s="755"/>
      <c r="E3" s="336">
        <v>46051</v>
      </c>
      <c r="F3" s="337">
        <v>46051</v>
      </c>
      <c r="G3" s="287" t="s">
        <v>1321</v>
      </c>
      <c r="H3" s="287" t="s">
        <v>1322</v>
      </c>
      <c r="I3" s="287" t="s">
        <v>1323</v>
      </c>
      <c r="J3" s="288" t="s">
        <v>1324</v>
      </c>
      <c r="K3" s="288" t="s">
        <v>1306</v>
      </c>
      <c r="L3" s="290" t="s">
        <v>385</v>
      </c>
      <c r="M3" s="289">
        <v>43</v>
      </c>
      <c r="N3" s="289">
        <v>9</v>
      </c>
      <c r="O3" s="289">
        <v>8</v>
      </c>
      <c r="P3" s="291" t="str">
        <f>IF(EXACT(L3,"S"),"昭和"," ")</f>
        <v>昭和</v>
      </c>
      <c r="Q3" s="292" t="str">
        <f>TEXT(L3&amp;M3&amp;"/"&amp;N3&amp;"/"&amp;O3,"YYYY/M/D")</f>
        <v>1968/9/8</v>
      </c>
      <c r="R3" s="293" t="str">
        <f>DATESTRING(Q3)</f>
        <v>昭和43年09月08日</v>
      </c>
    </row>
    <row r="4" spans="1:18" ht="13.5" customHeight="1">
      <c r="A4" s="197">
        <v>1</v>
      </c>
      <c r="B4" s="756" t="s">
        <v>564</v>
      </c>
      <c r="C4" s="286" t="s">
        <v>644</v>
      </c>
      <c r="D4" s="198" t="s">
        <v>644</v>
      </c>
      <c r="E4" s="188">
        <v>46050</v>
      </c>
      <c r="F4" s="188"/>
      <c r="G4" s="193"/>
      <c r="H4" s="193"/>
      <c r="I4" s="193"/>
      <c r="J4" s="193"/>
      <c r="K4" s="553"/>
      <c r="L4" s="200" t="s">
        <v>1688</v>
      </c>
      <c r="M4" s="194">
        <v>2</v>
      </c>
      <c r="N4" s="194">
        <v>9</v>
      </c>
      <c r="O4" s="194">
        <v>8</v>
      </c>
      <c r="P4" s="201" t="str">
        <f>IF(EXACT(L4,"S"),"昭和"," ")</f>
        <v xml:space="preserve"> </v>
      </c>
      <c r="Q4" s="199" t="str">
        <f>TEXT(L4&amp;M4&amp;"/"&amp;N4&amp;"/"&amp;O4,"YYYY/M/D")</f>
        <v>2020/9/8</v>
      </c>
      <c r="R4" s="52" t="str">
        <f>DATESTRING(Q4)</f>
        <v>令和02年09月08日</v>
      </c>
    </row>
    <row r="5" spans="1:18">
      <c r="A5" s="197">
        <v>2</v>
      </c>
      <c r="B5" s="757"/>
      <c r="C5" s="286" t="s">
        <v>394</v>
      </c>
      <c r="D5" s="198" t="s">
        <v>394</v>
      </c>
      <c r="E5" s="188">
        <v>46050</v>
      </c>
      <c r="F5" s="188"/>
      <c r="G5" s="193"/>
      <c r="H5" s="193"/>
      <c r="I5" s="193"/>
      <c r="J5" s="193"/>
      <c r="K5" s="553"/>
      <c r="L5" s="200" t="s">
        <v>385</v>
      </c>
      <c r="M5" s="194">
        <v>2</v>
      </c>
      <c r="N5" s="194">
        <v>9</v>
      </c>
      <c r="O5" s="194">
        <v>8</v>
      </c>
      <c r="P5" s="201" t="str">
        <f t="shared" ref="P5:P37" si="0">IF(EXACT(L5,"S"),"昭和"," ")</f>
        <v>昭和</v>
      </c>
      <c r="Q5" s="199" t="str">
        <f t="shared" ref="Q5:Q37" si="1">TEXT(L5&amp;M5&amp;"/"&amp;N5&amp;"/"&amp;O5,"YYYY/M/D")</f>
        <v>1927/9/8</v>
      </c>
      <c r="R5" s="52" t="str">
        <f t="shared" ref="R5:R37" si="2">DATESTRING(Q5)</f>
        <v>昭和02年09月08日</v>
      </c>
    </row>
    <row r="6" spans="1:18">
      <c r="A6" s="197">
        <v>3</v>
      </c>
      <c r="B6" s="757"/>
      <c r="C6" s="286" t="s">
        <v>204</v>
      </c>
      <c r="D6" s="198" t="s">
        <v>204</v>
      </c>
      <c r="E6" s="188">
        <v>46050</v>
      </c>
      <c r="F6" s="188"/>
      <c r="G6" s="193"/>
      <c r="H6" s="193"/>
      <c r="I6" s="193"/>
      <c r="J6" s="193"/>
      <c r="K6" s="553"/>
      <c r="L6" s="200" t="s">
        <v>1658</v>
      </c>
      <c r="M6" s="194">
        <v>2</v>
      </c>
      <c r="N6" s="194">
        <v>9</v>
      </c>
      <c r="O6" s="194">
        <v>8</v>
      </c>
      <c r="P6" s="201" t="str">
        <f t="shared" si="0"/>
        <v xml:space="preserve"> </v>
      </c>
      <c r="Q6" s="199" t="str">
        <f t="shared" si="1"/>
        <v>1990/9/8</v>
      </c>
      <c r="R6" s="52" t="str">
        <f t="shared" si="2"/>
        <v>平成02年09月08日</v>
      </c>
    </row>
    <row r="7" spans="1:18">
      <c r="A7" s="197">
        <v>4</v>
      </c>
      <c r="B7" s="757"/>
      <c r="C7" s="286" t="s">
        <v>206</v>
      </c>
      <c r="D7" s="198" t="s">
        <v>206</v>
      </c>
      <c r="E7" s="188">
        <v>46050</v>
      </c>
      <c r="F7" s="188"/>
      <c r="G7" s="193"/>
      <c r="H7" s="193"/>
      <c r="I7" s="193"/>
      <c r="J7" s="193"/>
      <c r="K7" s="553"/>
      <c r="L7" s="200" t="s">
        <v>1658</v>
      </c>
      <c r="M7" s="194">
        <v>2</v>
      </c>
      <c r="N7" s="194">
        <v>9</v>
      </c>
      <c r="O7" s="194">
        <v>8</v>
      </c>
      <c r="P7" s="201" t="str">
        <f t="shared" si="0"/>
        <v xml:space="preserve"> </v>
      </c>
      <c r="Q7" s="199" t="str">
        <f t="shared" si="1"/>
        <v>1990/9/8</v>
      </c>
      <c r="R7" s="52" t="str">
        <f t="shared" si="2"/>
        <v>平成02年09月08日</v>
      </c>
    </row>
    <row r="8" spans="1:18">
      <c r="A8" s="197">
        <v>5</v>
      </c>
      <c r="B8" s="757"/>
      <c r="C8" s="286" t="s">
        <v>205</v>
      </c>
      <c r="D8" s="198" t="s">
        <v>205</v>
      </c>
      <c r="E8" s="188">
        <v>46050</v>
      </c>
      <c r="F8" s="188"/>
      <c r="G8" s="193"/>
      <c r="H8" s="193"/>
      <c r="I8" s="193"/>
      <c r="J8" s="193"/>
      <c r="K8" s="553"/>
      <c r="L8" s="200" t="s">
        <v>1658</v>
      </c>
      <c r="M8" s="194">
        <v>2</v>
      </c>
      <c r="N8" s="194">
        <v>9</v>
      </c>
      <c r="O8" s="194">
        <v>8</v>
      </c>
      <c r="P8" s="201" t="str">
        <f t="shared" si="0"/>
        <v xml:space="preserve"> </v>
      </c>
      <c r="Q8" s="199" t="str">
        <f t="shared" si="1"/>
        <v>1990/9/8</v>
      </c>
      <c r="R8" s="52" t="str">
        <f t="shared" si="2"/>
        <v>平成02年09月08日</v>
      </c>
    </row>
    <row r="9" spans="1:18">
      <c r="A9" s="197">
        <v>6</v>
      </c>
      <c r="B9" s="757"/>
      <c r="C9" s="286" t="s">
        <v>354</v>
      </c>
      <c r="D9" s="198" t="s">
        <v>354</v>
      </c>
      <c r="E9" s="188">
        <v>46050</v>
      </c>
      <c r="F9" s="188"/>
      <c r="G9" s="193"/>
      <c r="H9" s="193"/>
      <c r="I9" s="193"/>
      <c r="J9" s="193"/>
      <c r="K9" s="553"/>
      <c r="L9" s="200" t="s">
        <v>1658</v>
      </c>
      <c r="M9" s="194">
        <v>2</v>
      </c>
      <c r="N9" s="194">
        <v>9</v>
      </c>
      <c r="O9" s="194">
        <v>8</v>
      </c>
      <c r="P9" s="201" t="str">
        <f t="shared" si="0"/>
        <v xml:space="preserve"> </v>
      </c>
      <c r="Q9" s="199" t="str">
        <f t="shared" si="1"/>
        <v>1990/9/8</v>
      </c>
      <c r="R9" s="52" t="str">
        <f t="shared" si="2"/>
        <v>平成02年09月08日</v>
      </c>
    </row>
    <row r="10" spans="1:18">
      <c r="A10" s="197">
        <v>7</v>
      </c>
      <c r="B10" s="757"/>
      <c r="C10" s="286" t="s">
        <v>193</v>
      </c>
      <c r="D10" s="198" t="s">
        <v>193</v>
      </c>
      <c r="E10" s="188">
        <v>46050</v>
      </c>
      <c r="F10" s="188"/>
      <c r="G10" s="193"/>
      <c r="H10" s="193"/>
      <c r="I10" s="193"/>
      <c r="J10" s="193"/>
      <c r="K10" s="553"/>
      <c r="L10" s="200" t="s">
        <v>1658</v>
      </c>
      <c r="M10" s="194">
        <v>2</v>
      </c>
      <c r="N10" s="194">
        <v>9</v>
      </c>
      <c r="O10" s="194">
        <v>8</v>
      </c>
      <c r="P10" s="201" t="str">
        <f t="shared" si="0"/>
        <v xml:space="preserve"> </v>
      </c>
      <c r="Q10" s="199" t="str">
        <f t="shared" si="1"/>
        <v>1990/9/8</v>
      </c>
      <c r="R10" s="52" t="str">
        <f t="shared" si="2"/>
        <v>平成02年09月08日</v>
      </c>
    </row>
    <row r="11" spans="1:18">
      <c r="A11" s="197">
        <v>8</v>
      </c>
      <c r="B11" s="757"/>
      <c r="C11" s="286" t="s">
        <v>201</v>
      </c>
      <c r="D11" s="198" t="s">
        <v>201</v>
      </c>
      <c r="E11" s="188">
        <v>46050</v>
      </c>
      <c r="F11" s="188"/>
      <c r="G11" s="193"/>
      <c r="H11" s="193"/>
      <c r="I11" s="193"/>
      <c r="J11" s="193"/>
      <c r="K11" s="553"/>
      <c r="L11" s="200" t="s">
        <v>1688</v>
      </c>
      <c r="M11" s="194">
        <v>2</v>
      </c>
      <c r="N11" s="194">
        <v>9</v>
      </c>
      <c r="O11" s="194">
        <v>8</v>
      </c>
      <c r="P11" s="201" t="str">
        <f t="shared" si="0"/>
        <v xml:space="preserve"> </v>
      </c>
      <c r="Q11" s="199" t="str">
        <f t="shared" si="1"/>
        <v>2020/9/8</v>
      </c>
      <c r="R11" s="52" t="str">
        <f t="shared" si="2"/>
        <v>令和02年09月08日</v>
      </c>
    </row>
    <row r="12" spans="1:18">
      <c r="A12" s="197">
        <v>9</v>
      </c>
      <c r="B12" s="757"/>
      <c r="C12" s="286" t="s">
        <v>202</v>
      </c>
      <c r="D12" s="198" t="s">
        <v>202</v>
      </c>
      <c r="E12" s="188">
        <v>46050</v>
      </c>
      <c r="F12" s="188"/>
      <c r="G12" s="193"/>
      <c r="H12" s="193"/>
      <c r="I12" s="193"/>
      <c r="J12" s="193"/>
      <c r="K12" s="553"/>
      <c r="L12" s="200" t="s">
        <v>1658</v>
      </c>
      <c r="M12" s="194">
        <v>2</v>
      </c>
      <c r="N12" s="194">
        <v>9</v>
      </c>
      <c r="O12" s="194">
        <v>8</v>
      </c>
      <c r="P12" s="201" t="str">
        <f t="shared" si="0"/>
        <v xml:space="preserve"> </v>
      </c>
      <c r="Q12" s="199" t="str">
        <f t="shared" si="1"/>
        <v>1990/9/8</v>
      </c>
      <c r="R12" s="52" t="str">
        <f t="shared" si="2"/>
        <v>平成02年09月08日</v>
      </c>
    </row>
    <row r="13" spans="1:18" ht="13.5" customHeight="1">
      <c r="A13" s="197">
        <v>10</v>
      </c>
      <c r="B13" s="757"/>
      <c r="C13" s="286" t="s">
        <v>208</v>
      </c>
      <c r="D13" s="198" t="s">
        <v>208</v>
      </c>
      <c r="E13" s="188">
        <v>46050</v>
      </c>
      <c r="F13" s="188"/>
      <c r="G13" s="193"/>
      <c r="H13" s="193"/>
      <c r="I13" s="193"/>
      <c r="J13" s="193"/>
      <c r="K13" s="553"/>
      <c r="L13" s="200" t="s">
        <v>1658</v>
      </c>
      <c r="M13" s="194">
        <v>2</v>
      </c>
      <c r="N13" s="194">
        <v>9</v>
      </c>
      <c r="O13" s="194">
        <v>8</v>
      </c>
      <c r="P13" s="201" t="str">
        <f t="shared" si="0"/>
        <v xml:space="preserve"> </v>
      </c>
      <c r="Q13" s="199" t="str">
        <f t="shared" si="1"/>
        <v>1990/9/8</v>
      </c>
      <c r="R13" s="52" t="str">
        <f t="shared" si="2"/>
        <v>平成02年09月08日</v>
      </c>
    </row>
    <row r="14" spans="1:18">
      <c r="A14" s="197">
        <v>11</v>
      </c>
      <c r="B14" s="757"/>
      <c r="C14" s="286" t="s">
        <v>209</v>
      </c>
      <c r="D14" s="198" t="s">
        <v>209</v>
      </c>
      <c r="E14" s="188">
        <v>46050</v>
      </c>
      <c r="F14" s="188"/>
      <c r="G14" s="193"/>
      <c r="H14" s="193"/>
      <c r="I14" s="193"/>
      <c r="J14" s="193"/>
      <c r="K14" s="553"/>
      <c r="L14" s="200" t="s">
        <v>1658</v>
      </c>
      <c r="M14" s="194">
        <v>2</v>
      </c>
      <c r="N14" s="194">
        <v>9</v>
      </c>
      <c r="O14" s="194">
        <v>8</v>
      </c>
      <c r="P14" s="201" t="str">
        <f t="shared" si="0"/>
        <v xml:space="preserve"> </v>
      </c>
      <c r="Q14" s="199" t="str">
        <f t="shared" si="1"/>
        <v>1990/9/8</v>
      </c>
      <c r="R14" s="52" t="str">
        <f t="shared" si="2"/>
        <v>平成02年09月08日</v>
      </c>
    </row>
    <row r="15" spans="1:18">
      <c r="A15" s="197">
        <v>12</v>
      </c>
      <c r="B15" s="757"/>
      <c r="C15" s="286" t="s">
        <v>210</v>
      </c>
      <c r="D15" s="198" t="s">
        <v>210</v>
      </c>
      <c r="E15" s="188">
        <v>46050</v>
      </c>
      <c r="F15" s="188"/>
      <c r="G15" s="193"/>
      <c r="H15" s="193"/>
      <c r="I15" s="193"/>
      <c r="J15" s="193"/>
      <c r="K15" s="553"/>
      <c r="L15" s="200" t="s">
        <v>1658</v>
      </c>
      <c r="M15" s="194">
        <v>2</v>
      </c>
      <c r="N15" s="194">
        <v>9</v>
      </c>
      <c r="O15" s="194">
        <v>8</v>
      </c>
      <c r="P15" s="201" t="str">
        <f t="shared" si="0"/>
        <v xml:space="preserve"> </v>
      </c>
      <c r="Q15" s="199" t="str">
        <f t="shared" si="1"/>
        <v>1990/9/8</v>
      </c>
      <c r="R15" s="52" t="str">
        <f t="shared" si="2"/>
        <v>平成02年09月08日</v>
      </c>
    </row>
    <row r="16" spans="1:18">
      <c r="A16" s="197">
        <v>13</v>
      </c>
      <c r="B16" s="758"/>
      <c r="C16" s="286" t="s">
        <v>356</v>
      </c>
      <c r="D16" s="198" t="s">
        <v>356</v>
      </c>
      <c r="E16" s="188">
        <v>46050</v>
      </c>
      <c r="F16" s="188"/>
      <c r="G16" s="193"/>
      <c r="H16" s="193"/>
      <c r="I16" s="193"/>
      <c r="J16" s="193"/>
      <c r="K16" s="553"/>
      <c r="L16" s="200" t="s">
        <v>1658</v>
      </c>
      <c r="M16" s="194">
        <v>2</v>
      </c>
      <c r="N16" s="194">
        <v>9</v>
      </c>
      <c r="O16" s="194">
        <v>8</v>
      </c>
      <c r="P16" s="201" t="str">
        <f t="shared" si="0"/>
        <v xml:space="preserve"> </v>
      </c>
      <c r="Q16" s="199" t="str">
        <f t="shared" si="1"/>
        <v>1990/9/8</v>
      </c>
      <c r="R16" s="52" t="str">
        <f t="shared" si="2"/>
        <v>平成02年09月08日</v>
      </c>
    </row>
    <row r="17" spans="1:18">
      <c r="A17" s="197">
        <v>14</v>
      </c>
      <c r="B17" s="756" t="s">
        <v>565</v>
      </c>
      <c r="C17" s="286" t="s">
        <v>388</v>
      </c>
      <c r="D17" s="198" t="s">
        <v>388</v>
      </c>
      <c r="E17" s="188">
        <v>46050</v>
      </c>
      <c r="F17" s="188"/>
      <c r="G17" s="193"/>
      <c r="H17" s="193"/>
      <c r="I17" s="193"/>
      <c r="J17" s="193"/>
      <c r="K17" s="553"/>
      <c r="L17" s="200" t="s">
        <v>1658</v>
      </c>
      <c r="M17" s="194">
        <v>2</v>
      </c>
      <c r="N17" s="194">
        <v>9</v>
      </c>
      <c r="O17" s="194">
        <v>8</v>
      </c>
      <c r="P17" s="201" t="str">
        <f t="shared" si="0"/>
        <v xml:space="preserve"> </v>
      </c>
      <c r="Q17" s="199" t="str">
        <f t="shared" si="1"/>
        <v>1990/9/8</v>
      </c>
      <c r="R17" s="52" t="str">
        <f t="shared" si="2"/>
        <v>平成02年09月08日</v>
      </c>
    </row>
    <row r="18" spans="1:18">
      <c r="A18" s="197">
        <v>15</v>
      </c>
      <c r="B18" s="757"/>
      <c r="C18" s="286" t="s">
        <v>392</v>
      </c>
      <c r="D18" s="198" t="s">
        <v>392</v>
      </c>
      <c r="E18" s="188">
        <v>46050</v>
      </c>
      <c r="F18" s="188"/>
      <c r="G18" s="193"/>
      <c r="H18" s="193"/>
      <c r="I18" s="193"/>
      <c r="J18" s="193"/>
      <c r="K18" s="553"/>
      <c r="L18" s="200" t="s">
        <v>1658</v>
      </c>
      <c r="M18" s="194">
        <v>2</v>
      </c>
      <c r="N18" s="194">
        <v>9</v>
      </c>
      <c r="O18" s="194">
        <v>8</v>
      </c>
      <c r="P18" s="201" t="str">
        <f t="shared" si="0"/>
        <v xml:space="preserve"> </v>
      </c>
      <c r="Q18" s="199" t="str">
        <f t="shared" si="1"/>
        <v>1990/9/8</v>
      </c>
      <c r="R18" s="52" t="str">
        <f t="shared" si="2"/>
        <v>平成02年09月08日</v>
      </c>
    </row>
    <row r="19" spans="1:18">
      <c r="A19" s="197">
        <v>16</v>
      </c>
      <c r="B19" s="757"/>
      <c r="C19" s="286" t="s">
        <v>393</v>
      </c>
      <c r="D19" s="198" t="s">
        <v>393</v>
      </c>
      <c r="E19" s="188">
        <v>46050</v>
      </c>
      <c r="F19" s="188"/>
      <c r="G19" s="193"/>
      <c r="H19" s="193"/>
      <c r="I19" s="193"/>
      <c r="J19" s="193"/>
      <c r="K19" s="553"/>
      <c r="L19" s="200" t="s">
        <v>1658</v>
      </c>
      <c r="M19" s="194">
        <v>2</v>
      </c>
      <c r="N19" s="194">
        <v>9</v>
      </c>
      <c r="O19" s="194">
        <v>8</v>
      </c>
      <c r="P19" s="201" t="str">
        <f t="shared" si="0"/>
        <v xml:space="preserve"> </v>
      </c>
      <c r="Q19" s="199" t="str">
        <f t="shared" si="1"/>
        <v>1990/9/8</v>
      </c>
      <c r="R19" s="52" t="str">
        <f t="shared" si="2"/>
        <v>平成02年09月08日</v>
      </c>
    </row>
    <row r="20" spans="1:18">
      <c r="A20" s="197">
        <v>17</v>
      </c>
      <c r="B20" s="757"/>
      <c r="C20" s="286" t="s">
        <v>194</v>
      </c>
      <c r="D20" s="198" t="s">
        <v>194</v>
      </c>
      <c r="E20" s="188">
        <v>46050</v>
      </c>
      <c r="F20" s="188"/>
      <c r="G20" s="193"/>
      <c r="H20" s="193"/>
      <c r="I20" s="193"/>
      <c r="J20" s="193"/>
      <c r="K20" s="553"/>
      <c r="L20" s="200" t="s">
        <v>1658</v>
      </c>
      <c r="M20" s="194">
        <v>2</v>
      </c>
      <c r="N20" s="194">
        <v>9</v>
      </c>
      <c r="O20" s="194">
        <v>8</v>
      </c>
      <c r="P20" s="201" t="str">
        <f t="shared" si="0"/>
        <v xml:space="preserve"> </v>
      </c>
      <c r="Q20" s="199" t="str">
        <f t="shared" si="1"/>
        <v>1990/9/8</v>
      </c>
      <c r="R20" s="52" t="str">
        <f t="shared" si="2"/>
        <v>平成02年09月08日</v>
      </c>
    </row>
    <row r="21" spans="1:18">
      <c r="A21" s="197">
        <v>18</v>
      </c>
      <c r="B21" s="757"/>
      <c r="C21" s="286" t="s">
        <v>195</v>
      </c>
      <c r="D21" s="198" t="s">
        <v>195</v>
      </c>
      <c r="E21" s="188">
        <v>46050</v>
      </c>
      <c r="F21" s="188"/>
      <c r="G21" s="193"/>
      <c r="H21" s="193"/>
      <c r="I21" s="193"/>
      <c r="J21" s="193"/>
      <c r="K21" s="553"/>
      <c r="L21" s="200" t="s">
        <v>1658</v>
      </c>
      <c r="M21" s="194">
        <v>2</v>
      </c>
      <c r="N21" s="194">
        <v>9</v>
      </c>
      <c r="O21" s="194">
        <v>8</v>
      </c>
      <c r="P21" s="201" t="str">
        <f t="shared" si="0"/>
        <v xml:space="preserve"> </v>
      </c>
      <c r="Q21" s="199" t="str">
        <f t="shared" si="1"/>
        <v>1990/9/8</v>
      </c>
      <c r="R21" s="52" t="str">
        <f t="shared" si="2"/>
        <v>平成02年09月08日</v>
      </c>
    </row>
    <row r="22" spans="1:18">
      <c r="A22" s="197">
        <v>19</v>
      </c>
      <c r="B22" s="757"/>
      <c r="C22" s="286" t="s">
        <v>1340</v>
      </c>
      <c r="D22" s="198" t="s">
        <v>1340</v>
      </c>
      <c r="E22" s="188">
        <v>46050</v>
      </c>
      <c r="F22" s="188"/>
      <c r="G22" s="193"/>
      <c r="H22" s="193"/>
      <c r="I22" s="193"/>
      <c r="J22" s="193"/>
      <c r="K22" s="553"/>
      <c r="L22" s="200" t="s">
        <v>1658</v>
      </c>
      <c r="M22" s="194">
        <v>2</v>
      </c>
      <c r="N22" s="194">
        <v>9</v>
      </c>
      <c r="O22" s="194">
        <v>8</v>
      </c>
      <c r="P22" s="201" t="str">
        <f t="shared" si="0"/>
        <v xml:space="preserve"> </v>
      </c>
      <c r="Q22" s="199" t="str">
        <f t="shared" si="1"/>
        <v>1990/9/8</v>
      </c>
      <c r="R22" s="52" t="str">
        <f t="shared" si="2"/>
        <v>平成02年09月08日</v>
      </c>
    </row>
    <row r="23" spans="1:18">
      <c r="A23" s="197">
        <v>20</v>
      </c>
      <c r="B23" s="757"/>
      <c r="C23" s="286" t="s">
        <v>203</v>
      </c>
      <c r="D23" s="198" t="s">
        <v>203</v>
      </c>
      <c r="E23" s="188">
        <v>46050</v>
      </c>
      <c r="F23" s="188"/>
      <c r="G23" s="193"/>
      <c r="H23" s="193"/>
      <c r="I23" s="193"/>
      <c r="J23" s="193"/>
      <c r="K23" s="553"/>
      <c r="L23" s="200" t="s">
        <v>1658</v>
      </c>
      <c r="M23" s="194">
        <v>2</v>
      </c>
      <c r="N23" s="194">
        <v>9</v>
      </c>
      <c r="O23" s="194">
        <v>8</v>
      </c>
      <c r="P23" s="201" t="str">
        <f t="shared" si="0"/>
        <v xml:space="preserve"> </v>
      </c>
      <c r="Q23" s="199" t="str">
        <f t="shared" si="1"/>
        <v>1990/9/8</v>
      </c>
      <c r="R23" s="52" t="str">
        <f t="shared" si="2"/>
        <v>平成02年09月08日</v>
      </c>
    </row>
    <row r="24" spans="1:18">
      <c r="A24" s="197">
        <v>21</v>
      </c>
      <c r="B24" s="757"/>
      <c r="C24" s="286" t="s">
        <v>196</v>
      </c>
      <c r="D24" s="198" t="s">
        <v>196</v>
      </c>
      <c r="E24" s="188">
        <v>46050</v>
      </c>
      <c r="F24" s="188"/>
      <c r="G24" s="193"/>
      <c r="H24" s="193"/>
      <c r="I24" s="193"/>
      <c r="J24" s="193"/>
      <c r="K24" s="553"/>
      <c r="L24" s="200" t="s">
        <v>1658</v>
      </c>
      <c r="M24" s="194">
        <v>2</v>
      </c>
      <c r="N24" s="194">
        <v>9</v>
      </c>
      <c r="O24" s="194">
        <v>8</v>
      </c>
      <c r="P24" s="201" t="str">
        <f t="shared" si="0"/>
        <v xml:space="preserve"> </v>
      </c>
      <c r="Q24" s="199" t="str">
        <f t="shared" si="1"/>
        <v>1990/9/8</v>
      </c>
      <c r="R24" s="52" t="str">
        <f t="shared" si="2"/>
        <v>平成02年09月08日</v>
      </c>
    </row>
    <row r="25" spans="1:18">
      <c r="A25" s="197">
        <v>22</v>
      </c>
      <c r="B25" s="757"/>
      <c r="C25" s="286" t="s">
        <v>197</v>
      </c>
      <c r="D25" s="198" t="s">
        <v>197</v>
      </c>
      <c r="E25" s="188">
        <v>46050</v>
      </c>
      <c r="F25" s="188"/>
      <c r="G25" s="193"/>
      <c r="H25" s="193"/>
      <c r="I25" s="193"/>
      <c r="J25" s="193"/>
      <c r="K25" s="553"/>
      <c r="L25" s="200" t="s">
        <v>1658</v>
      </c>
      <c r="M25" s="194">
        <v>2</v>
      </c>
      <c r="N25" s="194">
        <v>9</v>
      </c>
      <c r="O25" s="194">
        <v>8</v>
      </c>
      <c r="P25" s="201" t="str">
        <f t="shared" si="0"/>
        <v xml:space="preserve"> </v>
      </c>
      <c r="Q25" s="199" t="str">
        <f t="shared" si="1"/>
        <v>1990/9/8</v>
      </c>
      <c r="R25" s="52" t="str">
        <f t="shared" si="2"/>
        <v>平成02年09月08日</v>
      </c>
    </row>
    <row r="26" spans="1:18">
      <c r="A26" s="197">
        <v>23</v>
      </c>
      <c r="B26" s="757"/>
      <c r="C26" s="286" t="s">
        <v>198</v>
      </c>
      <c r="D26" s="198" t="s">
        <v>198</v>
      </c>
      <c r="E26" s="188">
        <v>46050</v>
      </c>
      <c r="F26" s="188"/>
      <c r="G26" s="193"/>
      <c r="H26" s="193"/>
      <c r="I26" s="193"/>
      <c r="J26" s="193"/>
      <c r="K26" s="553"/>
      <c r="L26" s="200" t="s">
        <v>1658</v>
      </c>
      <c r="M26" s="194">
        <v>2</v>
      </c>
      <c r="N26" s="194">
        <v>9</v>
      </c>
      <c r="O26" s="194">
        <v>8</v>
      </c>
      <c r="P26" s="201" t="str">
        <f t="shared" si="0"/>
        <v xml:space="preserve"> </v>
      </c>
      <c r="Q26" s="199" t="str">
        <f t="shared" si="1"/>
        <v>1990/9/8</v>
      </c>
      <c r="R26" s="52" t="str">
        <f t="shared" si="2"/>
        <v>平成02年09月08日</v>
      </c>
    </row>
    <row r="27" spans="1:18">
      <c r="A27" s="197">
        <v>24</v>
      </c>
      <c r="B27" s="757"/>
      <c r="C27" s="286" t="s">
        <v>357</v>
      </c>
      <c r="D27" s="198" t="s">
        <v>357</v>
      </c>
      <c r="E27" s="188">
        <v>46050</v>
      </c>
      <c r="F27" s="188"/>
      <c r="G27" s="193"/>
      <c r="H27" s="193"/>
      <c r="I27" s="193"/>
      <c r="J27" s="193"/>
      <c r="K27" s="553"/>
      <c r="L27" s="200" t="s">
        <v>1658</v>
      </c>
      <c r="M27" s="194">
        <v>2</v>
      </c>
      <c r="N27" s="194">
        <v>9</v>
      </c>
      <c r="O27" s="194">
        <v>8</v>
      </c>
      <c r="P27" s="201" t="str">
        <f t="shared" si="0"/>
        <v xml:space="preserve"> </v>
      </c>
      <c r="Q27" s="199" t="str">
        <f t="shared" si="1"/>
        <v>1990/9/8</v>
      </c>
      <c r="R27" s="52" t="str">
        <f t="shared" si="2"/>
        <v>平成02年09月08日</v>
      </c>
    </row>
    <row r="28" spans="1:18" ht="13.5" customHeight="1">
      <c r="A28" s="197">
        <v>25</v>
      </c>
      <c r="B28" s="757"/>
      <c r="C28" s="286" t="s">
        <v>199</v>
      </c>
      <c r="D28" s="198" t="s">
        <v>199</v>
      </c>
      <c r="E28" s="188">
        <v>46050</v>
      </c>
      <c r="F28" s="188"/>
      <c r="G28" s="193"/>
      <c r="H28" s="193"/>
      <c r="I28" s="193"/>
      <c r="J28" s="193"/>
      <c r="K28" s="553"/>
      <c r="L28" s="200" t="s">
        <v>1658</v>
      </c>
      <c r="M28" s="194">
        <v>2</v>
      </c>
      <c r="N28" s="194">
        <v>9</v>
      </c>
      <c r="O28" s="194">
        <v>8</v>
      </c>
      <c r="P28" s="201" t="str">
        <f t="shared" si="0"/>
        <v xml:space="preserve"> </v>
      </c>
      <c r="Q28" s="199" t="str">
        <f t="shared" si="1"/>
        <v>1990/9/8</v>
      </c>
      <c r="R28" s="52" t="str">
        <f t="shared" si="2"/>
        <v>平成02年09月08日</v>
      </c>
    </row>
    <row r="29" spans="1:18">
      <c r="A29" s="197">
        <v>26</v>
      </c>
      <c r="B29" s="758"/>
      <c r="C29" s="286" t="s">
        <v>200</v>
      </c>
      <c r="D29" s="198" t="s">
        <v>200</v>
      </c>
      <c r="E29" s="188">
        <v>46050</v>
      </c>
      <c r="F29" s="188"/>
      <c r="G29" s="193"/>
      <c r="H29" s="193"/>
      <c r="I29" s="193"/>
      <c r="J29" s="193"/>
      <c r="K29" s="553"/>
      <c r="L29" s="200" t="s">
        <v>1658</v>
      </c>
      <c r="M29" s="194">
        <v>2</v>
      </c>
      <c r="N29" s="194">
        <v>9</v>
      </c>
      <c r="O29" s="194">
        <v>8</v>
      </c>
      <c r="P29" s="201" t="str">
        <f t="shared" si="0"/>
        <v xml:space="preserve"> </v>
      </c>
      <c r="Q29" s="199" t="str">
        <f t="shared" si="1"/>
        <v>1990/9/8</v>
      </c>
      <c r="R29" s="52" t="str">
        <f t="shared" si="2"/>
        <v>平成02年09月08日</v>
      </c>
    </row>
    <row r="30" spans="1:18">
      <c r="A30" s="197">
        <v>27</v>
      </c>
      <c r="B30" s="756" t="s">
        <v>566</v>
      </c>
      <c r="C30" s="286" t="s">
        <v>389</v>
      </c>
      <c r="D30" s="198" t="s">
        <v>389</v>
      </c>
      <c r="E30" s="188">
        <v>46050</v>
      </c>
      <c r="F30" s="188"/>
      <c r="G30" s="193"/>
      <c r="H30" s="193"/>
      <c r="I30" s="193"/>
      <c r="J30" s="193"/>
      <c r="K30" s="553"/>
      <c r="L30" s="200" t="s">
        <v>1658</v>
      </c>
      <c r="M30" s="194">
        <v>2</v>
      </c>
      <c r="N30" s="194">
        <v>9</v>
      </c>
      <c r="O30" s="194">
        <v>8</v>
      </c>
      <c r="P30" s="201" t="str">
        <f t="shared" si="0"/>
        <v xml:space="preserve"> </v>
      </c>
      <c r="Q30" s="199" t="str">
        <f t="shared" si="1"/>
        <v>1990/9/8</v>
      </c>
      <c r="R30" s="52" t="str">
        <f t="shared" si="2"/>
        <v>平成02年09月08日</v>
      </c>
    </row>
    <row r="31" spans="1:18">
      <c r="A31" s="197">
        <v>28</v>
      </c>
      <c r="B31" s="757"/>
      <c r="C31" s="286" t="s">
        <v>390</v>
      </c>
      <c r="D31" s="198" t="s">
        <v>390</v>
      </c>
      <c r="E31" s="188">
        <v>46050</v>
      </c>
      <c r="F31" s="188"/>
      <c r="G31" s="193"/>
      <c r="H31" s="193"/>
      <c r="I31" s="193"/>
      <c r="J31" s="193"/>
      <c r="K31" s="553"/>
      <c r="L31" s="200" t="s">
        <v>1658</v>
      </c>
      <c r="M31" s="194">
        <v>2</v>
      </c>
      <c r="N31" s="194">
        <v>9</v>
      </c>
      <c r="O31" s="194">
        <v>8</v>
      </c>
      <c r="P31" s="201" t="str">
        <f t="shared" si="0"/>
        <v xml:space="preserve"> </v>
      </c>
      <c r="Q31" s="199" t="str">
        <f t="shared" si="1"/>
        <v>1990/9/8</v>
      </c>
      <c r="R31" s="52" t="str">
        <f t="shared" si="2"/>
        <v>平成02年09月08日</v>
      </c>
    </row>
    <row r="32" spans="1:18">
      <c r="A32" s="197">
        <v>29</v>
      </c>
      <c r="B32" s="757"/>
      <c r="C32" s="286" t="s">
        <v>391</v>
      </c>
      <c r="D32" s="198" t="s">
        <v>391</v>
      </c>
      <c r="E32" s="188">
        <v>46050</v>
      </c>
      <c r="F32" s="188"/>
      <c r="G32" s="193"/>
      <c r="H32" s="193"/>
      <c r="I32" s="193"/>
      <c r="J32" s="193"/>
      <c r="K32" s="553"/>
      <c r="L32" s="200" t="s">
        <v>1658</v>
      </c>
      <c r="M32" s="194">
        <v>2</v>
      </c>
      <c r="N32" s="194">
        <v>9</v>
      </c>
      <c r="O32" s="194">
        <v>8</v>
      </c>
      <c r="P32" s="201" t="str">
        <f t="shared" si="0"/>
        <v xml:space="preserve"> </v>
      </c>
      <c r="Q32" s="199" t="str">
        <f t="shared" si="1"/>
        <v>1990/9/8</v>
      </c>
      <c r="R32" s="52" t="str">
        <f t="shared" si="2"/>
        <v>平成02年09月08日</v>
      </c>
    </row>
    <row r="33" spans="1:18">
      <c r="A33" s="197">
        <v>30</v>
      </c>
      <c r="B33" s="757"/>
      <c r="C33" s="286" t="s">
        <v>395</v>
      </c>
      <c r="D33" s="198" t="s">
        <v>395</v>
      </c>
      <c r="E33" s="188">
        <v>46050</v>
      </c>
      <c r="F33" s="188"/>
      <c r="G33" s="193"/>
      <c r="H33" s="193"/>
      <c r="I33" s="193"/>
      <c r="J33" s="193"/>
      <c r="K33" s="553"/>
      <c r="L33" s="200" t="s">
        <v>1658</v>
      </c>
      <c r="M33" s="194">
        <v>2</v>
      </c>
      <c r="N33" s="194">
        <v>9</v>
      </c>
      <c r="O33" s="194">
        <v>8</v>
      </c>
      <c r="P33" s="201" t="str">
        <f t="shared" si="0"/>
        <v xml:space="preserve"> </v>
      </c>
      <c r="Q33" s="199" t="str">
        <f t="shared" si="1"/>
        <v>1990/9/8</v>
      </c>
      <c r="R33" s="52" t="str">
        <f t="shared" si="2"/>
        <v>平成02年09月08日</v>
      </c>
    </row>
    <row r="34" spans="1:18">
      <c r="A34" s="197">
        <v>31</v>
      </c>
      <c r="B34" s="757"/>
      <c r="C34" s="286" t="s">
        <v>396</v>
      </c>
      <c r="D34" s="198" t="s">
        <v>396</v>
      </c>
      <c r="E34" s="188">
        <v>46050</v>
      </c>
      <c r="F34" s="188"/>
      <c r="G34" s="193"/>
      <c r="H34" s="193"/>
      <c r="I34" s="193"/>
      <c r="J34" s="193"/>
      <c r="K34" s="553"/>
      <c r="L34" s="200" t="s">
        <v>1658</v>
      </c>
      <c r="M34" s="194">
        <v>2</v>
      </c>
      <c r="N34" s="194">
        <v>9</v>
      </c>
      <c r="O34" s="194">
        <v>8</v>
      </c>
      <c r="P34" s="201" t="str">
        <f t="shared" si="0"/>
        <v xml:space="preserve"> </v>
      </c>
      <c r="Q34" s="199" t="str">
        <f t="shared" si="1"/>
        <v>1990/9/8</v>
      </c>
      <c r="R34" s="52" t="str">
        <f t="shared" si="2"/>
        <v>平成02年09月08日</v>
      </c>
    </row>
    <row r="35" spans="1:18">
      <c r="A35" s="197">
        <v>32</v>
      </c>
      <c r="B35" s="757"/>
      <c r="C35" s="286" t="s">
        <v>190</v>
      </c>
      <c r="D35" s="198" t="s">
        <v>190</v>
      </c>
      <c r="E35" s="188">
        <v>46050</v>
      </c>
      <c r="F35" s="188"/>
      <c r="G35" s="193"/>
      <c r="H35" s="193"/>
      <c r="I35" s="193"/>
      <c r="J35" s="193"/>
      <c r="K35" s="553"/>
      <c r="L35" s="200" t="s">
        <v>1658</v>
      </c>
      <c r="M35" s="194">
        <v>2</v>
      </c>
      <c r="N35" s="194">
        <v>9</v>
      </c>
      <c r="O35" s="194">
        <v>8</v>
      </c>
      <c r="P35" s="201" t="str">
        <f t="shared" si="0"/>
        <v xml:space="preserve"> </v>
      </c>
      <c r="Q35" s="199" t="str">
        <f t="shared" si="1"/>
        <v>1990/9/8</v>
      </c>
      <c r="R35" s="52" t="str">
        <f t="shared" si="2"/>
        <v>平成02年09月08日</v>
      </c>
    </row>
    <row r="36" spans="1:18">
      <c r="A36" s="197">
        <v>33</v>
      </c>
      <c r="B36" s="757"/>
      <c r="C36" s="286" t="s">
        <v>355</v>
      </c>
      <c r="D36" s="198" t="s">
        <v>355</v>
      </c>
      <c r="E36" s="188">
        <v>46050</v>
      </c>
      <c r="F36" s="188"/>
      <c r="G36" s="193"/>
      <c r="H36" s="193"/>
      <c r="I36" s="193"/>
      <c r="J36" s="193"/>
      <c r="K36" s="553"/>
      <c r="L36" s="200" t="s">
        <v>1658</v>
      </c>
      <c r="M36" s="194">
        <v>2</v>
      </c>
      <c r="N36" s="194">
        <v>9</v>
      </c>
      <c r="O36" s="194">
        <v>8</v>
      </c>
      <c r="P36" s="201" t="str">
        <f t="shared" si="0"/>
        <v xml:space="preserve"> </v>
      </c>
      <c r="Q36" s="199" t="str">
        <f t="shared" si="1"/>
        <v>1990/9/8</v>
      </c>
      <c r="R36" s="52" t="str">
        <f t="shared" si="2"/>
        <v>平成02年09月08日</v>
      </c>
    </row>
    <row r="37" spans="1:18">
      <c r="A37" s="197">
        <v>34</v>
      </c>
      <c r="B37" s="757"/>
      <c r="C37" s="286" t="s">
        <v>1341</v>
      </c>
      <c r="D37" s="198" t="s">
        <v>331</v>
      </c>
      <c r="E37" s="188">
        <v>46050</v>
      </c>
      <c r="F37" s="188"/>
      <c r="G37" s="193"/>
      <c r="H37" s="193"/>
      <c r="I37" s="193"/>
      <c r="J37" s="193"/>
      <c r="K37" s="553"/>
      <c r="L37" s="200" t="s">
        <v>1658</v>
      </c>
      <c r="M37" s="194">
        <v>2</v>
      </c>
      <c r="N37" s="194">
        <v>9</v>
      </c>
      <c r="O37" s="194">
        <v>8</v>
      </c>
      <c r="P37" s="201" t="str">
        <f t="shared" si="0"/>
        <v xml:space="preserve"> </v>
      </c>
      <c r="Q37" s="199" t="str">
        <f t="shared" si="1"/>
        <v>1990/9/8</v>
      </c>
      <c r="R37" s="52" t="str">
        <f t="shared" si="2"/>
        <v>平成02年09月08日</v>
      </c>
    </row>
    <row r="38" spans="1:18">
      <c r="A38" s="197">
        <v>35</v>
      </c>
      <c r="B38" s="757"/>
      <c r="C38" s="286" t="s">
        <v>191</v>
      </c>
      <c r="D38" s="198" t="s">
        <v>191</v>
      </c>
      <c r="E38" s="188">
        <v>46050</v>
      </c>
      <c r="F38" s="188"/>
      <c r="G38" s="193"/>
      <c r="H38" s="193"/>
      <c r="I38" s="193"/>
      <c r="J38" s="193"/>
      <c r="K38" s="553"/>
      <c r="L38" s="601" t="s">
        <v>1658</v>
      </c>
      <c r="M38" s="194">
        <v>2</v>
      </c>
      <c r="N38" s="194">
        <v>9</v>
      </c>
      <c r="O38" s="194">
        <v>8</v>
      </c>
      <c r="P38" s="201" t="str">
        <f t="shared" ref="P38:P43" si="3">IF(EXACT(L38,"S"),"昭和"," ")</f>
        <v xml:space="preserve"> </v>
      </c>
      <c r="Q38" s="199" t="str">
        <f t="shared" ref="Q38:Q43" si="4">TEXT(L38&amp;M38&amp;"/"&amp;N38&amp;"/"&amp;O38,"YYYY/M/D")</f>
        <v>1990/9/8</v>
      </c>
      <c r="R38" s="52" t="str">
        <f t="shared" ref="R38:R43" si="5">DATESTRING(Q38)</f>
        <v>平成02年09月08日</v>
      </c>
    </row>
    <row r="39" spans="1:18">
      <c r="A39" s="197">
        <v>36</v>
      </c>
      <c r="B39" s="757"/>
      <c r="C39" s="286" t="s">
        <v>211</v>
      </c>
      <c r="D39" s="198" t="s">
        <v>211</v>
      </c>
      <c r="E39" s="188">
        <v>46050</v>
      </c>
      <c r="F39" s="188"/>
      <c r="G39" s="193"/>
      <c r="H39" s="193"/>
      <c r="I39" s="193"/>
      <c r="J39" s="193"/>
      <c r="K39" s="553"/>
      <c r="L39" s="601" t="s">
        <v>1658</v>
      </c>
      <c r="M39" s="194">
        <v>2</v>
      </c>
      <c r="N39" s="194">
        <v>9</v>
      </c>
      <c r="O39" s="194">
        <v>8</v>
      </c>
      <c r="P39" s="201" t="str">
        <f t="shared" si="3"/>
        <v xml:space="preserve"> </v>
      </c>
      <c r="Q39" s="199" t="str">
        <f t="shared" si="4"/>
        <v>1990/9/8</v>
      </c>
      <c r="R39" s="52" t="str">
        <f t="shared" si="5"/>
        <v>平成02年09月08日</v>
      </c>
    </row>
    <row r="40" spans="1:18">
      <c r="A40" s="197">
        <v>37</v>
      </c>
      <c r="B40" s="757"/>
      <c r="C40" s="286" t="s">
        <v>207</v>
      </c>
      <c r="D40" s="198" t="s">
        <v>207</v>
      </c>
      <c r="E40" s="188">
        <v>46050</v>
      </c>
      <c r="F40" s="188"/>
      <c r="G40" s="193"/>
      <c r="H40" s="193"/>
      <c r="I40" s="193"/>
      <c r="J40" s="193"/>
      <c r="K40" s="553"/>
      <c r="L40" s="601" t="s">
        <v>1658</v>
      </c>
      <c r="M40" s="194">
        <v>2</v>
      </c>
      <c r="N40" s="194">
        <v>9</v>
      </c>
      <c r="O40" s="194">
        <v>8</v>
      </c>
      <c r="P40" s="201" t="str">
        <f t="shared" si="3"/>
        <v xml:space="preserve"> </v>
      </c>
      <c r="Q40" s="199" t="str">
        <f t="shared" si="4"/>
        <v>1990/9/8</v>
      </c>
      <c r="R40" s="52" t="str">
        <f t="shared" si="5"/>
        <v>平成02年09月08日</v>
      </c>
    </row>
    <row r="41" spans="1:18">
      <c r="A41" s="197">
        <v>38</v>
      </c>
      <c r="B41" s="757"/>
      <c r="C41" s="286" t="s">
        <v>192</v>
      </c>
      <c r="D41" s="198" t="s">
        <v>1342</v>
      </c>
      <c r="E41" s="188">
        <v>46050</v>
      </c>
      <c r="F41" s="188"/>
      <c r="G41" s="193"/>
      <c r="H41" s="193"/>
      <c r="I41" s="193"/>
      <c r="J41" s="193"/>
      <c r="K41" s="553"/>
      <c r="L41" s="601" t="s">
        <v>1658</v>
      </c>
      <c r="M41" s="194">
        <v>2</v>
      </c>
      <c r="N41" s="194">
        <v>9</v>
      </c>
      <c r="O41" s="194">
        <v>8</v>
      </c>
      <c r="P41" s="201" t="str">
        <f t="shared" si="3"/>
        <v xml:space="preserve"> </v>
      </c>
      <c r="Q41" s="199" t="str">
        <f t="shared" si="4"/>
        <v>1990/9/8</v>
      </c>
      <c r="R41" s="52" t="str">
        <f t="shared" si="5"/>
        <v>平成02年09月08日</v>
      </c>
    </row>
    <row r="42" spans="1:18">
      <c r="A42" s="197">
        <v>39</v>
      </c>
      <c r="B42" s="757"/>
      <c r="C42" s="286" t="s">
        <v>1343</v>
      </c>
      <c r="D42" s="198" t="s">
        <v>1343</v>
      </c>
      <c r="E42" s="188">
        <v>46050</v>
      </c>
      <c r="F42" s="188"/>
      <c r="G42" s="193"/>
      <c r="H42" s="193"/>
      <c r="I42" s="193"/>
      <c r="J42" s="193"/>
      <c r="K42" s="553"/>
      <c r="L42" s="601" t="s">
        <v>1658</v>
      </c>
      <c r="M42" s="194">
        <v>2</v>
      </c>
      <c r="N42" s="194">
        <v>9</v>
      </c>
      <c r="O42" s="194">
        <v>8</v>
      </c>
      <c r="P42" s="201" t="str">
        <f t="shared" si="3"/>
        <v xml:space="preserve"> </v>
      </c>
      <c r="Q42" s="199" t="str">
        <f t="shared" si="4"/>
        <v>1990/9/8</v>
      </c>
      <c r="R42" s="52" t="str">
        <f t="shared" si="5"/>
        <v>平成02年09月08日</v>
      </c>
    </row>
    <row r="43" spans="1:18">
      <c r="A43" s="197">
        <v>40</v>
      </c>
      <c r="B43" s="758"/>
      <c r="C43" s="286" t="s">
        <v>1344</v>
      </c>
      <c r="D43" s="198" t="s">
        <v>1344</v>
      </c>
      <c r="E43" s="188">
        <v>46050</v>
      </c>
      <c r="F43" s="188"/>
      <c r="G43" s="193"/>
      <c r="H43" s="193"/>
      <c r="I43" s="193"/>
      <c r="J43" s="193"/>
      <c r="K43" s="553"/>
      <c r="L43" s="601" t="s">
        <v>1658</v>
      </c>
      <c r="M43" s="194">
        <v>2</v>
      </c>
      <c r="N43" s="194">
        <v>9</v>
      </c>
      <c r="O43" s="194">
        <v>8</v>
      </c>
      <c r="P43" s="201" t="str">
        <f t="shared" si="3"/>
        <v xml:space="preserve"> </v>
      </c>
      <c r="Q43" s="199" t="str">
        <f t="shared" si="4"/>
        <v>1990/9/8</v>
      </c>
      <c r="R43" s="52" t="str">
        <f t="shared" si="5"/>
        <v>平成02年09月08日</v>
      </c>
    </row>
    <row r="44" spans="1:18">
      <c r="E44" s="603"/>
      <c r="F44" s="33"/>
    </row>
    <row r="45" spans="1:18">
      <c r="E45" s="602"/>
    </row>
  </sheetData>
  <mergeCells count="4">
    <mergeCell ref="A3:D3"/>
    <mergeCell ref="B4:B16"/>
    <mergeCell ref="B17:B29"/>
    <mergeCell ref="B30:B43"/>
  </mergeCells>
  <phoneticPr fontId="3"/>
  <dataValidations count="1">
    <dataValidation type="list" allowBlank="1" showInputMessage="1" showErrorMessage="1" sqref="L3:L43" xr:uid="{00000000-0002-0000-0200-000000000000}">
      <formula1>"S,H,R"</formula1>
    </dataValidation>
  </dataValidations>
  <pageMargins left="0.39370078740157483" right="0.39370078740157483" top="0.78740157480314965" bottom="0.59055118110236227" header="0.51181102362204722" footer="0.51181102362204722"/>
  <pageSetup paperSize="8" scale="90" orientation="landscape" horizontalDpi="200" verticalDpi="200" r:id="rId1"/>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8"/>
  <sheetViews>
    <sheetView showZeros="0" view="pageBreakPreview" topLeftCell="A10" zoomScaleNormal="100" zoomScaleSheetLayoutView="100" workbookViewId="0">
      <selection activeCell="A26" sqref="A26"/>
    </sheetView>
  </sheetViews>
  <sheetFormatPr defaultColWidth="9" defaultRowHeight="14"/>
  <cols>
    <col min="1" max="9" width="10" style="94" customWidth="1"/>
    <col min="10" max="16384" width="9" style="94"/>
  </cols>
  <sheetData>
    <row r="1" spans="1:9">
      <c r="I1" s="204" t="s">
        <v>665</v>
      </c>
    </row>
    <row r="4" spans="1:9" ht="28">
      <c r="A4" s="892" t="s">
        <v>505</v>
      </c>
      <c r="B4" s="892"/>
      <c r="C4" s="892"/>
      <c r="D4" s="892"/>
      <c r="E4" s="892"/>
      <c r="F4" s="892"/>
      <c r="G4" s="892"/>
      <c r="H4" s="892"/>
      <c r="I4" s="892"/>
    </row>
    <row r="5" spans="1:9" ht="14.25" customHeight="1">
      <c r="A5" s="135"/>
      <c r="B5" s="135"/>
      <c r="C5" s="135"/>
      <c r="D5" s="135"/>
      <c r="E5" s="135"/>
      <c r="F5" s="135"/>
      <c r="G5" s="135"/>
      <c r="H5" s="135"/>
      <c r="I5" s="135"/>
    </row>
    <row r="6" spans="1:9" ht="14.25" customHeight="1">
      <c r="A6" s="135"/>
      <c r="B6" s="135"/>
      <c r="C6" s="135"/>
      <c r="D6" s="135"/>
      <c r="E6" s="135"/>
      <c r="F6" s="135"/>
      <c r="G6" s="135"/>
      <c r="H6" s="135"/>
      <c r="I6" s="135"/>
    </row>
    <row r="7" spans="1:9" ht="14.25" customHeight="1">
      <c r="A7" s="132"/>
      <c r="B7" s="135"/>
      <c r="C7" s="135"/>
      <c r="D7" s="135"/>
      <c r="E7" s="135"/>
      <c r="F7" s="135"/>
      <c r="G7" s="135"/>
      <c r="H7" s="135"/>
      <c r="I7" s="135"/>
    </row>
    <row r="8" spans="1:9" ht="18" customHeight="1">
      <c r="A8" s="566" t="s">
        <v>1678</v>
      </c>
      <c r="B8" s="577"/>
      <c r="C8" s="577"/>
      <c r="D8" s="205"/>
      <c r="E8" s="205"/>
      <c r="F8" s="205"/>
      <c r="G8" s="205"/>
      <c r="H8" s="205"/>
      <c r="I8" s="205"/>
    </row>
    <row r="9" spans="1:9" ht="18" customHeight="1">
      <c r="A9" s="203" t="s">
        <v>1506</v>
      </c>
      <c r="B9" s="205"/>
      <c r="C9" s="205"/>
      <c r="D9" s="205"/>
      <c r="E9" s="205"/>
      <c r="F9" s="205"/>
      <c r="G9" s="205"/>
      <c r="H9" s="205"/>
      <c r="I9" s="205"/>
    </row>
    <row r="10" spans="1:9" ht="18" customHeight="1">
      <c r="A10" s="203"/>
      <c r="B10" s="205"/>
      <c r="C10" s="205"/>
      <c r="D10" s="205"/>
      <c r="E10" s="205"/>
      <c r="F10" s="205"/>
      <c r="G10" s="205"/>
      <c r="H10" s="205"/>
      <c r="I10" s="205"/>
    </row>
    <row r="11" spans="1:9" ht="14.25" customHeight="1">
      <c r="A11" s="132"/>
      <c r="B11" s="135"/>
      <c r="C11" s="135"/>
      <c r="D11" s="135"/>
      <c r="E11" s="135"/>
      <c r="F11" s="135"/>
      <c r="G11" s="135"/>
      <c r="H11" s="135"/>
      <c r="I11" s="135"/>
    </row>
    <row r="12" spans="1:9" ht="14.25" customHeight="1">
      <c r="A12" s="132"/>
      <c r="B12" s="135"/>
      <c r="C12" s="135"/>
      <c r="D12" s="135"/>
      <c r="E12" s="135"/>
      <c r="F12" s="135"/>
      <c r="G12" s="135"/>
      <c r="H12" s="135"/>
      <c r="I12" s="135"/>
    </row>
    <row r="13" spans="1:9" ht="14.25" customHeight="1">
      <c r="A13" s="132"/>
      <c r="B13" s="1055" t="s">
        <v>1749</v>
      </c>
      <c r="C13" s="1055"/>
      <c r="D13" s="1055"/>
      <c r="E13" s="135"/>
      <c r="F13" s="135"/>
      <c r="G13" s="135"/>
      <c r="H13" s="135"/>
      <c r="I13" s="135"/>
    </row>
    <row r="14" spans="1:9" ht="14.25" customHeight="1">
      <c r="A14" s="132"/>
      <c r="B14" s="135"/>
      <c r="C14" s="135"/>
      <c r="D14" s="135"/>
      <c r="E14" s="135"/>
      <c r="F14" s="135"/>
      <c r="G14" s="135"/>
      <c r="H14" s="135"/>
      <c r="I14" s="135"/>
    </row>
    <row r="15" spans="1:9" ht="14.25" customHeight="1">
      <c r="A15" s="132"/>
      <c r="B15" s="135"/>
      <c r="C15" s="135"/>
      <c r="D15" s="135"/>
      <c r="E15" s="135"/>
      <c r="F15" s="135"/>
      <c r="G15" s="135"/>
      <c r="H15" s="135"/>
      <c r="I15" s="135"/>
    </row>
    <row r="16" spans="1:9" ht="14.25" customHeight="1">
      <c r="A16" s="132"/>
      <c r="B16" s="135"/>
      <c r="C16" s="135"/>
      <c r="D16" s="135"/>
      <c r="E16" s="135"/>
      <c r="F16" s="135"/>
      <c r="G16" s="135"/>
      <c r="H16" s="135"/>
      <c r="I16" s="135"/>
    </row>
    <row r="17" spans="1:9" ht="14.25" customHeight="1">
      <c r="A17" s="132"/>
      <c r="B17" s="135"/>
      <c r="C17" s="135"/>
      <c r="D17" s="135"/>
      <c r="E17" s="94" t="s">
        <v>410</v>
      </c>
      <c r="F17" s="135"/>
      <c r="G17" s="135"/>
      <c r="H17" s="135"/>
      <c r="I17" s="135"/>
    </row>
    <row r="18" spans="1:9" ht="14.25" customHeight="1">
      <c r="A18" s="132"/>
      <c r="B18" s="135"/>
      <c r="C18" s="135"/>
      <c r="D18" s="135"/>
      <c r="E18" s="135"/>
      <c r="F18" s="135"/>
      <c r="G18" s="135"/>
      <c r="H18" s="135"/>
      <c r="I18" s="135"/>
    </row>
    <row r="19" spans="1:9" ht="14.25" customHeight="1">
      <c r="A19" s="132"/>
      <c r="B19" s="135"/>
      <c r="C19" s="135"/>
      <c r="D19" s="135"/>
      <c r="E19" s="94" t="s">
        <v>449</v>
      </c>
      <c r="F19" s="111">
        <f>入力シート!C34</f>
        <v>0</v>
      </c>
      <c r="G19" s="135"/>
      <c r="H19" s="135"/>
      <c r="I19" s="135"/>
    </row>
    <row r="20" spans="1:9" ht="14.25" customHeight="1">
      <c r="A20" s="132"/>
      <c r="B20" s="135"/>
      <c r="C20" s="135"/>
      <c r="D20" s="135"/>
      <c r="E20" s="135"/>
      <c r="F20" s="135"/>
      <c r="G20" s="135"/>
      <c r="H20" s="135"/>
      <c r="I20" s="135"/>
    </row>
    <row r="21" spans="1:9">
      <c r="E21" s="94" t="s">
        <v>448</v>
      </c>
      <c r="F21" s="111">
        <f>入力シート!C20</f>
        <v>0</v>
      </c>
      <c r="G21" s="111">
        <f>入力シート!C22</f>
        <v>0</v>
      </c>
    </row>
    <row r="25" spans="1:9">
      <c r="A25" s="203" t="s">
        <v>1748</v>
      </c>
    </row>
    <row r="38" spans="1:9">
      <c r="A38" s="272" t="s">
        <v>1507</v>
      </c>
      <c r="B38" s="124"/>
      <c r="C38" s="124"/>
      <c r="D38" s="124"/>
      <c r="E38" s="124"/>
      <c r="F38" s="124"/>
      <c r="G38" s="124"/>
      <c r="H38" s="124"/>
      <c r="I38" s="124"/>
    </row>
    <row r="39" spans="1:9">
      <c r="A39" s="272" t="s">
        <v>1508</v>
      </c>
      <c r="B39" s="124"/>
      <c r="C39" s="124"/>
      <c r="D39" s="124"/>
      <c r="E39" s="124"/>
      <c r="F39" s="124"/>
      <c r="G39" s="124"/>
      <c r="H39" s="124"/>
      <c r="I39" s="124"/>
    </row>
    <row r="40" spans="1:9">
      <c r="A40" s="272" t="s">
        <v>1509</v>
      </c>
      <c r="B40" s="124"/>
      <c r="C40" s="124"/>
      <c r="D40" s="124"/>
      <c r="E40" s="124"/>
      <c r="F40" s="124"/>
      <c r="G40" s="124"/>
      <c r="H40" s="124"/>
      <c r="I40" s="124"/>
    </row>
    <row r="41" spans="1:9" ht="14.25" customHeight="1"/>
    <row r="42" spans="1:9" ht="14.25" customHeight="1"/>
    <row r="43" spans="1:9" ht="14.25" customHeight="1"/>
    <row r="50" spans="2:7">
      <c r="B50" s="109"/>
      <c r="C50" s="110"/>
    </row>
    <row r="51" spans="2:7">
      <c r="B51" s="109"/>
      <c r="C51" s="110"/>
    </row>
    <row r="53" spans="2:7">
      <c r="E53" s="108"/>
      <c r="F53" s="114"/>
    </row>
    <row r="58" spans="2:7">
      <c r="E58" s="108"/>
      <c r="F58" s="111"/>
      <c r="G58" s="111"/>
    </row>
  </sheetData>
  <mergeCells count="2">
    <mergeCell ref="A4:I4"/>
    <mergeCell ref="B13:D13"/>
  </mergeCells>
  <phoneticPr fontId="3"/>
  <pageMargins left="0.98425196850393704" right="0.59055118110236227" top="0.78740157480314965" bottom="0.78740157480314965" header="0.51181102362204722" footer="0.51181102362204722"/>
  <pageSetup paperSize="9" scale="92" orientation="portrait" blackAndWhite="1" horizontalDpi="200" verticalDpi="200" r:id="rId1"/>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62"/>
  <sheetViews>
    <sheetView showZeros="0" view="pageBreakPreview" topLeftCell="A19" zoomScaleNormal="100" zoomScaleSheetLayoutView="100" workbookViewId="0">
      <selection activeCell="A26" sqref="A26"/>
    </sheetView>
  </sheetViews>
  <sheetFormatPr defaultColWidth="9" defaultRowHeight="14"/>
  <cols>
    <col min="1" max="8" width="9" style="94"/>
    <col min="9" max="9" width="11.90625" style="94" customWidth="1"/>
    <col min="10" max="10" width="9" style="94" hidden="1" customWidth="1"/>
    <col min="11" max="16384" width="9" style="94"/>
  </cols>
  <sheetData>
    <row r="1" spans="1:9">
      <c r="I1" s="204" t="s">
        <v>666</v>
      </c>
    </row>
    <row r="4" spans="1:9" ht="28">
      <c r="A4" s="892" t="s">
        <v>507</v>
      </c>
      <c r="B4" s="892"/>
      <c r="C4" s="892"/>
      <c r="D4" s="892"/>
      <c r="E4" s="892"/>
      <c r="F4" s="892"/>
      <c r="G4" s="892"/>
      <c r="H4" s="892"/>
      <c r="I4" s="892"/>
    </row>
    <row r="5" spans="1:9" ht="14.25" customHeight="1">
      <c r="A5" s="135"/>
      <c r="B5" s="135"/>
      <c r="C5" s="135"/>
      <c r="D5" s="135"/>
      <c r="E5" s="135"/>
      <c r="F5" s="135"/>
      <c r="G5" s="135"/>
      <c r="H5" s="135"/>
      <c r="I5" s="135"/>
    </row>
    <row r="6" spans="1:9" ht="14.25" customHeight="1">
      <c r="A6" s="135"/>
      <c r="B6" s="135"/>
      <c r="C6" s="135"/>
      <c r="D6" s="135"/>
      <c r="E6" s="135"/>
      <c r="F6" s="135"/>
      <c r="G6" s="135"/>
      <c r="H6" s="135"/>
      <c r="I6" s="135"/>
    </row>
    <row r="7" spans="1:9" ht="14.25" customHeight="1">
      <c r="A7" s="132"/>
      <c r="B7" s="135"/>
      <c r="C7" s="135"/>
      <c r="D7" s="135"/>
      <c r="E7" s="135"/>
      <c r="F7" s="135"/>
      <c r="G7" s="135"/>
      <c r="H7" s="135"/>
      <c r="I7" s="135"/>
    </row>
    <row r="8" spans="1:9" ht="18" customHeight="1">
      <c r="A8" s="566" t="s">
        <v>1750</v>
      </c>
      <c r="B8" s="567"/>
      <c r="C8" s="567"/>
      <c r="D8" s="135"/>
      <c r="E8" s="135"/>
      <c r="F8" s="135"/>
      <c r="G8" s="135"/>
      <c r="H8" s="135"/>
      <c r="I8" s="135"/>
    </row>
    <row r="9" spans="1:9" ht="18" customHeight="1">
      <c r="A9" s="203"/>
      <c r="B9" s="135"/>
      <c r="C9" s="135"/>
      <c r="D9" s="135"/>
      <c r="E9" s="135"/>
      <c r="F9" s="135"/>
      <c r="G9" s="135"/>
      <c r="H9" s="135"/>
      <c r="I9" s="135"/>
    </row>
    <row r="10" spans="1:9" ht="18" customHeight="1">
      <c r="B10" s="135"/>
      <c r="C10" s="135"/>
      <c r="D10" s="135"/>
      <c r="E10" s="135"/>
      <c r="F10" s="135"/>
      <c r="G10" s="135"/>
      <c r="H10" s="135"/>
      <c r="I10" s="135"/>
    </row>
    <row r="11" spans="1:9" ht="14.25" customHeight="1">
      <c r="A11" s="132"/>
      <c r="B11" s="135"/>
      <c r="C11" s="135"/>
      <c r="D11" s="135"/>
      <c r="E11" s="135"/>
      <c r="F11" s="135"/>
      <c r="G11" s="135"/>
      <c r="H11" s="135"/>
      <c r="I11" s="135"/>
    </row>
    <row r="12" spans="1:9" ht="14.25" customHeight="1">
      <c r="A12" s="132"/>
      <c r="B12" s="135"/>
      <c r="C12" s="135"/>
      <c r="D12" s="135"/>
      <c r="E12" s="135"/>
      <c r="F12" s="135"/>
      <c r="G12" s="135"/>
      <c r="H12" s="135"/>
      <c r="I12" s="135"/>
    </row>
    <row r="13" spans="1:9" ht="14.25" customHeight="1">
      <c r="A13" s="132"/>
      <c r="B13" s="1055" t="s">
        <v>1679</v>
      </c>
      <c r="C13" s="1055"/>
      <c r="D13" s="1055"/>
      <c r="E13" s="135"/>
      <c r="F13" s="135"/>
      <c r="G13" s="135"/>
      <c r="H13" s="135"/>
      <c r="I13" s="135"/>
    </row>
    <row r="14" spans="1:9" ht="14.25" customHeight="1">
      <c r="A14" s="132"/>
      <c r="B14" s="135"/>
      <c r="C14" s="135"/>
      <c r="D14" s="135"/>
      <c r="E14" s="135"/>
      <c r="F14" s="135"/>
      <c r="G14" s="135"/>
      <c r="H14" s="135"/>
      <c r="I14" s="135"/>
    </row>
    <row r="15" spans="1:9" ht="14.25" customHeight="1">
      <c r="A15" s="132"/>
      <c r="B15" s="135"/>
      <c r="C15" s="135"/>
      <c r="D15" s="135"/>
      <c r="E15" s="135"/>
      <c r="F15" s="135"/>
      <c r="G15" s="135"/>
      <c r="H15" s="135"/>
      <c r="I15" s="135"/>
    </row>
    <row r="16" spans="1:9" ht="14.25" customHeight="1">
      <c r="A16" s="132"/>
      <c r="B16" s="135"/>
      <c r="C16" s="135"/>
      <c r="D16" s="135"/>
      <c r="E16" s="135"/>
      <c r="F16" s="135"/>
      <c r="G16" s="135"/>
      <c r="H16" s="135"/>
      <c r="I16" s="135"/>
    </row>
    <row r="17" spans="1:9" ht="14.25" customHeight="1">
      <c r="A17" s="132"/>
      <c r="B17" s="135"/>
      <c r="C17" s="135"/>
      <c r="E17" s="94" t="s">
        <v>410</v>
      </c>
      <c r="F17" s="135"/>
      <c r="G17" s="135"/>
      <c r="H17" s="135"/>
      <c r="I17" s="135"/>
    </row>
    <row r="18" spans="1:9" ht="14.25" customHeight="1">
      <c r="A18" s="132"/>
      <c r="B18" s="135"/>
      <c r="C18" s="135"/>
      <c r="D18" s="135"/>
      <c r="E18" s="135"/>
      <c r="F18" s="135"/>
      <c r="G18" s="135"/>
      <c r="H18" s="135"/>
      <c r="I18" s="135"/>
    </row>
    <row r="19" spans="1:9" ht="14.25" customHeight="1">
      <c r="A19" s="132"/>
      <c r="B19" s="135"/>
      <c r="C19" s="135"/>
      <c r="E19" s="94" t="s">
        <v>449</v>
      </c>
      <c r="F19" s="307">
        <f>入力シート!C34</f>
        <v>0</v>
      </c>
      <c r="G19" s="135"/>
      <c r="H19" s="135"/>
      <c r="I19" s="135"/>
    </row>
    <row r="20" spans="1:9" ht="14.25" customHeight="1">
      <c r="A20" s="132"/>
      <c r="B20" s="135"/>
      <c r="C20" s="135"/>
      <c r="D20" s="135"/>
      <c r="E20" s="135"/>
      <c r="F20" s="135"/>
      <c r="G20" s="135"/>
      <c r="H20" s="135"/>
      <c r="I20" s="135"/>
    </row>
    <row r="21" spans="1:9">
      <c r="E21" s="94" t="s">
        <v>448</v>
      </c>
      <c r="F21" s="111">
        <f>入力シート!C20</f>
        <v>0</v>
      </c>
      <c r="G21" s="111">
        <f>入力シート!C22</f>
        <v>0</v>
      </c>
    </row>
    <row r="25" spans="1:9">
      <c r="A25" s="203" t="s">
        <v>1748</v>
      </c>
    </row>
    <row r="38" spans="1:9">
      <c r="A38" s="272" t="s">
        <v>1505</v>
      </c>
      <c r="B38" s="124"/>
      <c r="C38" s="124"/>
      <c r="D38" s="124"/>
      <c r="E38" s="124"/>
      <c r="F38" s="124"/>
      <c r="G38" s="124"/>
      <c r="H38" s="124"/>
      <c r="I38" s="124"/>
    </row>
    <row r="39" spans="1:9">
      <c r="A39" s="272" t="s">
        <v>1490</v>
      </c>
      <c r="B39" s="124"/>
      <c r="C39" s="124"/>
      <c r="D39" s="124"/>
      <c r="E39" s="124"/>
      <c r="F39" s="124"/>
      <c r="G39" s="124"/>
      <c r="H39" s="124"/>
      <c r="I39" s="124"/>
    </row>
    <row r="40" spans="1:9">
      <c r="A40" s="272" t="s">
        <v>1491</v>
      </c>
      <c r="B40" s="124"/>
      <c r="C40" s="124"/>
      <c r="D40" s="124"/>
      <c r="E40" s="124"/>
      <c r="F40" s="124"/>
      <c r="G40" s="124"/>
      <c r="H40" s="124"/>
      <c r="I40" s="124"/>
    </row>
    <row r="41" spans="1:9">
      <c r="A41" s="272" t="s">
        <v>1492</v>
      </c>
      <c r="B41" s="124"/>
      <c r="C41" s="124"/>
      <c r="D41" s="124"/>
      <c r="E41" s="124"/>
      <c r="F41" s="124"/>
      <c r="G41" s="124"/>
      <c r="H41" s="124"/>
      <c r="I41" s="124"/>
    </row>
    <row r="45" spans="1:9" ht="14.25" customHeight="1"/>
    <row r="46" spans="1:9" ht="14.25" customHeight="1"/>
    <row r="47" spans="1:9" ht="14.25" customHeight="1"/>
    <row r="54" spans="2:7">
      <c r="B54" s="109"/>
      <c r="C54" s="110"/>
    </row>
    <row r="55" spans="2:7">
      <c r="B55" s="109"/>
      <c r="C55" s="110"/>
    </row>
    <row r="57" spans="2:7">
      <c r="E57" s="108"/>
      <c r="F57" s="114"/>
    </row>
    <row r="62" spans="2:7">
      <c r="E62" s="108"/>
      <c r="F62" s="111"/>
      <c r="G62" s="111"/>
    </row>
  </sheetData>
  <mergeCells count="2">
    <mergeCell ref="A4:I4"/>
    <mergeCell ref="B13:D13"/>
  </mergeCells>
  <phoneticPr fontId="3"/>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56"/>
  <sheetViews>
    <sheetView showZeros="0" view="pageBreakPreview" zoomScaleNormal="100" zoomScaleSheetLayoutView="100" workbookViewId="0">
      <selection activeCell="A8" sqref="A8"/>
    </sheetView>
  </sheetViews>
  <sheetFormatPr defaultColWidth="9" defaultRowHeight="14"/>
  <cols>
    <col min="1" max="16384" width="9" style="203"/>
  </cols>
  <sheetData>
    <row r="1" spans="1:9">
      <c r="I1" s="204" t="s">
        <v>667</v>
      </c>
    </row>
    <row r="3" spans="1:9">
      <c r="G3" s="208"/>
      <c r="H3" s="208"/>
      <c r="I3" s="248" t="s">
        <v>1680</v>
      </c>
    </row>
    <row r="7" spans="1:9">
      <c r="A7" s="203" t="s">
        <v>1748</v>
      </c>
    </row>
    <row r="11" spans="1:9">
      <c r="F11" s="204" t="s">
        <v>976</v>
      </c>
      <c r="G11" s="195" t="str">
        <f>入力シート!C2</f>
        <v>青森県第１区</v>
      </c>
    </row>
    <row r="14" spans="1:9">
      <c r="D14" s="921" t="s">
        <v>1445</v>
      </c>
      <c r="E14" s="921"/>
      <c r="F14" s="214">
        <f>入力シート!C20</f>
        <v>0</v>
      </c>
      <c r="G14" s="214">
        <f>入力シート!C22</f>
        <v>0</v>
      </c>
    </row>
    <row r="18" spans="1:9" ht="16.5">
      <c r="A18" s="1056" t="s">
        <v>346</v>
      </c>
      <c r="B18" s="1056"/>
      <c r="C18" s="1056"/>
      <c r="D18" s="1056"/>
      <c r="E18" s="1056"/>
      <c r="F18" s="1056"/>
      <c r="G18" s="1056"/>
      <c r="H18" s="1056"/>
      <c r="I18" s="1056"/>
    </row>
    <row r="19" spans="1:9" ht="14.25" customHeight="1">
      <c r="A19" s="135"/>
      <c r="B19" s="135"/>
      <c r="C19" s="135"/>
      <c r="D19" s="135"/>
      <c r="E19" s="135"/>
      <c r="F19" s="135"/>
      <c r="G19" s="135"/>
      <c r="H19" s="135"/>
      <c r="I19" s="135"/>
    </row>
    <row r="20" spans="1:9" ht="14.25" customHeight="1">
      <c r="A20" s="135"/>
      <c r="B20" s="135"/>
      <c r="C20" s="135"/>
      <c r="D20" s="135"/>
      <c r="E20" s="135"/>
      <c r="F20" s="135"/>
      <c r="G20" s="135"/>
      <c r="H20" s="135"/>
      <c r="I20" s="135"/>
    </row>
    <row r="21" spans="1:9" ht="14.25" customHeight="1">
      <c r="A21" s="205"/>
      <c r="B21" s="135"/>
      <c r="C21" s="135"/>
      <c r="D21" s="135"/>
      <c r="E21" s="135"/>
      <c r="F21" s="135"/>
      <c r="G21" s="135"/>
      <c r="H21" s="135"/>
      <c r="I21" s="135"/>
    </row>
    <row r="22" spans="1:9" ht="18" customHeight="1">
      <c r="A22" s="206" t="s">
        <v>347</v>
      </c>
      <c r="B22" s="135"/>
      <c r="C22" s="135"/>
      <c r="D22" s="135"/>
      <c r="E22" s="135"/>
      <c r="F22" s="135"/>
      <c r="G22" s="135"/>
      <c r="H22" s="135"/>
      <c r="I22" s="135"/>
    </row>
    <row r="23" spans="1:9" ht="18" customHeight="1">
      <c r="A23" s="203" t="s">
        <v>348</v>
      </c>
      <c r="B23" s="135"/>
      <c r="C23" s="135"/>
      <c r="D23" s="135"/>
      <c r="E23" s="135"/>
      <c r="F23" s="135"/>
      <c r="G23" s="135"/>
      <c r="H23" s="135"/>
      <c r="I23" s="135"/>
    </row>
    <row r="24" spans="1:9" ht="14.25" customHeight="1">
      <c r="A24" s="205"/>
      <c r="B24" s="135"/>
      <c r="C24" s="135"/>
      <c r="D24" s="135"/>
      <c r="E24" s="135"/>
      <c r="F24" s="135"/>
      <c r="G24" s="135"/>
      <c r="H24" s="135"/>
      <c r="I24" s="135"/>
    </row>
    <row r="26" spans="1:9">
      <c r="A26" s="900" t="s">
        <v>451</v>
      </c>
      <c r="B26" s="900"/>
      <c r="C26" s="900"/>
      <c r="D26" s="900"/>
      <c r="E26" s="900"/>
      <c r="F26" s="900"/>
      <c r="G26" s="900"/>
      <c r="H26" s="900"/>
      <c r="I26" s="900"/>
    </row>
    <row r="28" spans="1:9" ht="14.25" customHeight="1"/>
    <row r="29" spans="1:9" ht="14.25" customHeight="1">
      <c r="A29" s="203" t="s">
        <v>350</v>
      </c>
      <c r="D29" s="195" t="s">
        <v>351</v>
      </c>
    </row>
    <row r="30" spans="1:9" ht="14.25" customHeight="1"/>
    <row r="31" spans="1:9">
      <c r="A31" s="203" t="s">
        <v>349</v>
      </c>
      <c r="D31" s="575" t="s">
        <v>187</v>
      </c>
      <c r="E31" s="552" t="s">
        <v>1002</v>
      </c>
      <c r="F31" s="195"/>
      <c r="G31" s="195"/>
    </row>
    <row r="32" spans="1:9">
      <c r="D32" s="195"/>
      <c r="E32" s="195"/>
      <c r="F32" s="195"/>
      <c r="G32" s="195"/>
    </row>
    <row r="33" spans="1:14">
      <c r="D33" s="195"/>
      <c r="E33" s="195"/>
      <c r="F33" s="195"/>
      <c r="G33" s="195"/>
    </row>
    <row r="34" spans="1:14">
      <c r="D34" s="195"/>
      <c r="E34" s="195"/>
      <c r="F34" s="195"/>
      <c r="G34" s="195"/>
    </row>
    <row r="35" spans="1:14">
      <c r="D35" s="195"/>
      <c r="E35" s="195"/>
      <c r="F35" s="195"/>
      <c r="G35" s="195"/>
    </row>
    <row r="36" spans="1:14">
      <c r="D36" s="195"/>
      <c r="E36" s="195"/>
      <c r="F36" s="195"/>
      <c r="G36" s="195"/>
    </row>
    <row r="37" spans="1:14">
      <c r="D37" s="195"/>
      <c r="E37" s="195"/>
      <c r="F37" s="195"/>
      <c r="G37" s="195"/>
    </row>
    <row r="38" spans="1:14">
      <c r="D38" s="195"/>
      <c r="E38" s="195"/>
      <c r="F38" s="195"/>
      <c r="G38" s="195"/>
    </row>
    <row r="39" spans="1:14">
      <c r="D39" s="195"/>
      <c r="E39" s="195"/>
      <c r="F39" s="195"/>
      <c r="G39" s="195"/>
    </row>
    <row r="40" spans="1:14">
      <c r="D40" s="195"/>
      <c r="E40" s="195"/>
      <c r="F40" s="195"/>
      <c r="G40" s="195"/>
    </row>
    <row r="41" spans="1:14">
      <c r="D41" s="195"/>
      <c r="E41" s="195"/>
      <c r="F41" s="195"/>
      <c r="G41" s="195"/>
    </row>
    <row r="42" spans="1:14">
      <c r="D42" s="195"/>
      <c r="E42" s="195"/>
      <c r="F42" s="195"/>
      <c r="G42" s="195"/>
    </row>
    <row r="43" spans="1:14">
      <c r="D43" s="195"/>
      <c r="E43" s="195"/>
      <c r="F43" s="195"/>
      <c r="G43" s="195"/>
    </row>
    <row r="44" spans="1:14">
      <c r="A44" s="272" t="s">
        <v>1510</v>
      </c>
      <c r="B44" s="124"/>
      <c r="C44" s="124"/>
      <c r="D44" s="124"/>
      <c r="E44" s="124"/>
      <c r="F44" s="124"/>
      <c r="G44" s="124"/>
      <c r="H44" s="124"/>
      <c r="I44" s="124"/>
      <c r="J44" s="94"/>
      <c r="K44" s="94"/>
      <c r="L44" s="94"/>
      <c r="M44" s="94"/>
      <c r="N44" s="94"/>
    </row>
    <row r="45" spans="1:14">
      <c r="A45" s="272" t="s">
        <v>1511</v>
      </c>
      <c r="B45" s="124"/>
      <c r="C45" s="124"/>
      <c r="D45" s="124"/>
      <c r="E45" s="124"/>
      <c r="F45" s="124"/>
      <c r="G45" s="124"/>
      <c r="H45" s="124"/>
      <c r="I45" s="124"/>
      <c r="J45" s="94"/>
      <c r="K45" s="94"/>
      <c r="L45" s="94"/>
      <c r="M45" s="94"/>
      <c r="N45" s="94"/>
    </row>
    <row r="46" spans="1:14">
      <c r="A46" s="272" t="s">
        <v>1443</v>
      </c>
      <c r="B46" s="124"/>
      <c r="C46" s="124"/>
      <c r="D46" s="124"/>
      <c r="E46" s="124"/>
      <c r="F46" s="124"/>
      <c r="G46" s="124"/>
      <c r="H46" s="124"/>
      <c r="I46" s="124"/>
      <c r="J46" s="94"/>
      <c r="K46" s="94"/>
      <c r="L46" s="94"/>
      <c r="M46" s="94"/>
      <c r="N46" s="94"/>
    </row>
    <row r="47" spans="1:14">
      <c r="A47" s="272" t="s">
        <v>1444</v>
      </c>
      <c r="B47" s="124"/>
      <c r="C47" s="124"/>
      <c r="D47" s="124"/>
      <c r="E47" s="124"/>
      <c r="F47" s="124"/>
      <c r="G47" s="124"/>
      <c r="H47" s="124"/>
      <c r="I47" s="124"/>
      <c r="J47" s="94"/>
      <c r="K47" s="94"/>
      <c r="L47" s="94"/>
      <c r="M47" s="94"/>
      <c r="N47" s="94"/>
    </row>
    <row r="48" spans="1:14">
      <c r="B48" s="207"/>
      <c r="C48" s="206"/>
    </row>
    <row r="49" spans="2:7">
      <c r="B49" s="207"/>
      <c r="C49" s="206"/>
    </row>
    <row r="51" spans="2:7">
      <c r="E51" s="204"/>
      <c r="F51" s="202"/>
    </row>
    <row r="56" spans="2:7">
      <c r="E56" s="204"/>
      <c r="F56" s="195"/>
      <c r="G56" s="195"/>
    </row>
  </sheetData>
  <mergeCells count="3">
    <mergeCell ref="A18:I18"/>
    <mergeCell ref="A26:I26"/>
    <mergeCell ref="D14:E14"/>
  </mergeCells>
  <phoneticPr fontId="3"/>
  <dataValidations count="1">
    <dataValidation type="list" allowBlank="1" showInputMessage="1" showErrorMessage="1" sqref="D31" xr:uid="{00000000-0002-0000-1F00-000000000000}">
      <formula1>"　,１,２"</formula1>
    </dataValidation>
  </dataValidations>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43"/>
  <sheetViews>
    <sheetView showZeros="0" view="pageBreakPreview" topLeftCell="A22" zoomScaleNormal="100" zoomScaleSheetLayoutView="100" workbookViewId="0">
      <selection activeCell="O14" sqref="O14"/>
    </sheetView>
  </sheetViews>
  <sheetFormatPr defaultColWidth="5.90625" defaultRowHeight="14"/>
  <cols>
    <col min="1" max="13" width="5.90625" style="94" customWidth="1"/>
    <col min="14" max="14" width="6.7265625" style="94" customWidth="1"/>
    <col min="15" max="16384" width="5.90625" style="94"/>
  </cols>
  <sheetData>
    <row r="1" spans="1:14">
      <c r="N1" s="204" t="s">
        <v>668</v>
      </c>
    </row>
    <row r="3" spans="1:14" ht="28">
      <c r="A3" s="955" t="s">
        <v>510</v>
      </c>
      <c r="B3" s="955"/>
      <c r="C3" s="955"/>
      <c r="D3" s="955"/>
      <c r="E3" s="955"/>
      <c r="F3" s="955"/>
      <c r="G3" s="955"/>
      <c r="H3" s="955"/>
      <c r="I3" s="955"/>
      <c r="J3" s="955"/>
      <c r="K3" s="955"/>
      <c r="L3" s="955"/>
      <c r="M3" s="955"/>
      <c r="N3" s="955"/>
    </row>
    <row r="5" spans="1:14">
      <c r="K5" s="1066" t="s">
        <v>1681</v>
      </c>
      <c r="L5" s="1067"/>
      <c r="M5" s="1067"/>
      <c r="N5" s="1067"/>
    </row>
    <row r="7" spans="1:14">
      <c r="B7" s="215" t="str">
        <f>入力シート!C109</f>
        <v>五所川原市</v>
      </c>
      <c r="C7" s="94" t="s">
        <v>511</v>
      </c>
    </row>
    <row r="10" spans="1:14" ht="14.25" customHeight="1">
      <c r="E10" s="94" t="s">
        <v>410</v>
      </c>
      <c r="G10" s="195">
        <f>入力シート!C20</f>
        <v>0</v>
      </c>
      <c r="H10" s="195"/>
      <c r="I10" s="195">
        <f>入力シート!C22</f>
        <v>0</v>
      </c>
      <c r="J10" s="112"/>
    </row>
    <row r="11" spans="1:14" ht="14.25" customHeight="1">
      <c r="G11" s="203"/>
      <c r="H11" s="203"/>
      <c r="I11" s="203"/>
    </row>
    <row r="12" spans="1:14" ht="14.25" customHeight="1">
      <c r="G12" s="203"/>
      <c r="H12" s="203"/>
      <c r="I12" s="203"/>
    </row>
    <row r="13" spans="1:14" ht="14.25" customHeight="1">
      <c r="E13" s="110" t="s">
        <v>512</v>
      </c>
      <c r="G13" s="195">
        <f>入力シート!C34</f>
        <v>0</v>
      </c>
      <c r="H13" s="203"/>
      <c r="I13" s="203"/>
    </row>
    <row r="14" spans="1:14" ht="14.25" customHeight="1">
      <c r="E14" s="110"/>
    </row>
    <row r="15" spans="1:14" ht="14.25" customHeight="1">
      <c r="E15" s="206" t="s">
        <v>174</v>
      </c>
      <c r="G15" s="244"/>
      <c r="H15" s="244"/>
      <c r="I15" s="244"/>
      <c r="J15" s="244"/>
      <c r="K15" s="244"/>
      <c r="L15" s="244"/>
      <c r="M15" s="244"/>
      <c r="N15" s="244"/>
    </row>
    <row r="16" spans="1:14" ht="14.25" customHeight="1">
      <c r="E16" s="206"/>
    </row>
    <row r="17" spans="1:14" ht="14.25" customHeight="1">
      <c r="E17" s="110" t="s">
        <v>513</v>
      </c>
      <c r="G17" s="111">
        <f>入力シート!C38</f>
        <v>0</v>
      </c>
    </row>
    <row r="20" spans="1:14" ht="24" customHeight="1">
      <c r="A20" s="94" t="s">
        <v>514</v>
      </c>
    </row>
    <row r="21" spans="1:14" ht="24" customHeight="1">
      <c r="A21" s="94" t="s">
        <v>515</v>
      </c>
    </row>
    <row r="22" spans="1:14">
      <c r="H22" s="111"/>
    </row>
    <row r="23" spans="1:14" ht="24" customHeight="1">
      <c r="A23" s="888" t="s">
        <v>451</v>
      </c>
      <c r="B23" s="888"/>
      <c r="C23" s="888"/>
      <c r="D23" s="888"/>
      <c r="E23" s="888"/>
      <c r="F23" s="888"/>
      <c r="G23" s="888"/>
      <c r="H23" s="888"/>
      <c r="I23" s="888"/>
      <c r="J23" s="888"/>
      <c r="K23" s="888"/>
      <c r="L23" s="888"/>
      <c r="M23" s="888"/>
      <c r="N23" s="888"/>
    </row>
    <row r="24" spans="1:14" ht="14.25" customHeight="1"/>
    <row r="25" spans="1:14" ht="18" customHeight="1"/>
    <row r="26" spans="1:14" ht="18" customHeight="1">
      <c r="A26" s="137"/>
      <c r="B26" s="133"/>
      <c r="C26" s="134"/>
      <c r="D26" s="133"/>
      <c r="E26" s="133"/>
      <c r="F26" s="133"/>
      <c r="G26" s="133"/>
      <c r="H26" s="138" t="s">
        <v>311</v>
      </c>
      <c r="I26" s="1068" t="s">
        <v>517</v>
      </c>
      <c r="J26" s="1069"/>
      <c r="K26" s="1069"/>
      <c r="L26" s="1070"/>
      <c r="M26" s="137" t="s">
        <v>311</v>
      </c>
      <c r="N26" s="134"/>
    </row>
    <row r="27" spans="1:14" ht="18" customHeight="1">
      <c r="A27" s="1074" t="s">
        <v>374</v>
      </c>
      <c r="B27" s="916"/>
      <c r="C27" s="1075"/>
      <c r="D27" s="1060">
        <f>入力シート!C20</f>
        <v>0</v>
      </c>
      <c r="E27" s="992"/>
      <c r="F27" s="992">
        <f>入力シート!C22</f>
        <v>0</v>
      </c>
      <c r="G27" s="992"/>
      <c r="H27" s="139"/>
      <c r="I27" s="94" t="s">
        <v>519</v>
      </c>
      <c r="M27" s="140"/>
      <c r="N27" s="141"/>
    </row>
    <row r="28" spans="1:14" ht="18" customHeight="1">
      <c r="A28" s="142"/>
      <c r="B28" s="121"/>
      <c r="C28" s="143"/>
      <c r="D28" s="121"/>
      <c r="E28" s="121"/>
      <c r="F28" s="121"/>
      <c r="G28" s="121"/>
      <c r="H28" s="144" t="s">
        <v>516</v>
      </c>
      <c r="I28" s="1071" t="s">
        <v>518</v>
      </c>
      <c r="J28" s="1072"/>
      <c r="K28" s="1072"/>
      <c r="L28" s="1073"/>
      <c r="M28" s="142" t="s">
        <v>520</v>
      </c>
      <c r="N28" s="143"/>
    </row>
    <row r="29" spans="1:14" ht="36" customHeight="1">
      <c r="A29" s="975" t="s">
        <v>521</v>
      </c>
      <c r="B29" s="976"/>
      <c r="C29" s="977"/>
      <c r="D29" s="247" t="s">
        <v>1680</v>
      </c>
      <c r="E29" s="145"/>
      <c r="F29" s="146"/>
      <c r="G29" s="146"/>
      <c r="H29" s="146"/>
      <c r="I29" s="146"/>
      <c r="J29" s="146"/>
      <c r="K29" s="146"/>
      <c r="L29" s="146"/>
      <c r="M29" s="146"/>
      <c r="N29" s="147"/>
    </row>
    <row r="30" spans="1:14" ht="36" customHeight="1">
      <c r="A30" s="1064" t="s">
        <v>522</v>
      </c>
      <c r="B30" s="981" t="s">
        <v>523</v>
      </c>
      <c r="C30" s="983"/>
      <c r="D30" s="1061"/>
      <c r="E30" s="1062"/>
      <c r="F30" s="1062"/>
      <c r="G30" s="1062"/>
      <c r="H30" s="1062"/>
      <c r="I30" s="1062"/>
      <c r="J30" s="1062"/>
      <c r="K30" s="1062"/>
      <c r="L30" s="1062"/>
      <c r="M30" s="1062"/>
      <c r="N30" s="1063"/>
    </row>
    <row r="31" spans="1:14" ht="36" customHeight="1">
      <c r="A31" s="1065"/>
      <c r="B31" s="981" t="s">
        <v>524</v>
      </c>
      <c r="C31" s="983"/>
      <c r="D31" s="1061"/>
      <c r="E31" s="1062"/>
      <c r="F31" s="1062"/>
      <c r="G31" s="1062"/>
      <c r="H31" s="1062"/>
      <c r="I31" s="1062"/>
      <c r="J31" s="1062"/>
      <c r="K31" s="1062"/>
      <c r="L31" s="1062"/>
      <c r="M31" s="1062"/>
      <c r="N31" s="1063"/>
    </row>
    <row r="32" spans="1:14" ht="36" customHeight="1">
      <c r="A32" s="981" t="s">
        <v>525</v>
      </c>
      <c r="B32" s="982"/>
      <c r="C32" s="983"/>
      <c r="D32" s="1057"/>
      <c r="E32" s="1058"/>
      <c r="F32" s="1058"/>
      <c r="G32" s="1058"/>
      <c r="H32" s="1058"/>
      <c r="I32" s="1058"/>
      <c r="J32" s="1058"/>
      <c r="K32" s="1058"/>
      <c r="L32" s="1058"/>
      <c r="M32" s="1058"/>
      <c r="N32" s="1059"/>
    </row>
    <row r="35" spans="1:9">
      <c r="A35" s="272" t="s">
        <v>1512</v>
      </c>
      <c r="B35" s="124"/>
      <c r="C35" s="124"/>
      <c r="D35" s="124"/>
      <c r="E35" s="124"/>
      <c r="F35" s="124"/>
      <c r="G35" s="124"/>
      <c r="H35" s="124"/>
      <c r="I35" s="124"/>
    </row>
    <row r="36" spans="1:9">
      <c r="A36" s="272" t="s">
        <v>1511</v>
      </c>
      <c r="B36" s="124"/>
      <c r="C36" s="124"/>
      <c r="D36" s="124"/>
      <c r="E36" s="124"/>
      <c r="F36" s="124"/>
      <c r="G36" s="124"/>
      <c r="H36" s="124"/>
      <c r="I36" s="124"/>
    </row>
    <row r="37" spans="1:9">
      <c r="A37" s="272" t="s">
        <v>1443</v>
      </c>
      <c r="B37" s="124"/>
      <c r="C37" s="124"/>
      <c r="D37" s="124"/>
      <c r="E37" s="124"/>
      <c r="F37" s="124"/>
      <c r="G37" s="124"/>
      <c r="H37" s="124"/>
      <c r="I37" s="124"/>
    </row>
    <row r="38" spans="1:9">
      <c r="A38" s="272" t="s">
        <v>1444</v>
      </c>
      <c r="B38" s="124"/>
      <c r="C38" s="124"/>
      <c r="D38" s="124"/>
      <c r="E38" s="124"/>
      <c r="F38" s="124"/>
      <c r="G38" s="124"/>
      <c r="H38" s="124"/>
      <c r="I38" s="124"/>
    </row>
    <row r="39" spans="1:9">
      <c r="B39" s="109"/>
      <c r="C39" s="116"/>
      <c r="D39" s="116"/>
      <c r="H39" s="111"/>
    </row>
    <row r="40" spans="1:9">
      <c r="B40" s="109"/>
      <c r="C40" s="116"/>
      <c r="D40" s="116"/>
      <c r="H40" s="111"/>
    </row>
    <row r="41" spans="1:9">
      <c r="B41" s="109"/>
      <c r="C41" s="116"/>
      <c r="D41" s="116"/>
    </row>
    <row r="42" spans="1:9">
      <c r="B42" s="109"/>
      <c r="C42" s="116"/>
      <c r="D42" s="116"/>
      <c r="G42" s="111"/>
    </row>
    <row r="43" spans="1:9">
      <c r="B43" s="109"/>
      <c r="C43" s="116"/>
      <c r="D43" s="116"/>
    </row>
  </sheetData>
  <mergeCells count="16">
    <mergeCell ref="A3:N3"/>
    <mergeCell ref="A23:N23"/>
    <mergeCell ref="K5:N5"/>
    <mergeCell ref="A29:C29"/>
    <mergeCell ref="I26:L26"/>
    <mergeCell ref="I28:L28"/>
    <mergeCell ref="A27:C27"/>
    <mergeCell ref="D32:N32"/>
    <mergeCell ref="B31:C31"/>
    <mergeCell ref="D27:E27"/>
    <mergeCell ref="F27:G27"/>
    <mergeCell ref="D30:N30"/>
    <mergeCell ref="D31:N31"/>
    <mergeCell ref="A32:C32"/>
    <mergeCell ref="A30:A31"/>
    <mergeCell ref="B30:C30"/>
  </mergeCells>
  <phoneticPr fontId="3"/>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46"/>
  <sheetViews>
    <sheetView showZeros="0" view="pageBreakPreview" topLeftCell="A22" zoomScaleNormal="100" zoomScaleSheetLayoutView="100" workbookViewId="0">
      <selection activeCell="K5" sqref="K5:N5"/>
    </sheetView>
  </sheetViews>
  <sheetFormatPr defaultColWidth="5.90625" defaultRowHeight="14"/>
  <cols>
    <col min="1" max="13" width="5.90625" style="94" customWidth="1"/>
    <col min="14" max="14" width="6.7265625" style="94" customWidth="1"/>
    <col min="15" max="16384" width="5.90625" style="94"/>
  </cols>
  <sheetData>
    <row r="1" spans="1:14">
      <c r="N1" s="204" t="s">
        <v>669</v>
      </c>
    </row>
    <row r="3" spans="1:14" ht="28">
      <c r="A3" s="955" t="s">
        <v>670</v>
      </c>
      <c r="B3" s="955"/>
      <c r="C3" s="955"/>
      <c r="D3" s="955"/>
      <c r="E3" s="955"/>
      <c r="F3" s="955"/>
      <c r="G3" s="955"/>
      <c r="H3" s="955"/>
      <c r="I3" s="955"/>
      <c r="J3" s="955"/>
      <c r="K3" s="955"/>
      <c r="L3" s="955"/>
      <c r="M3" s="955"/>
      <c r="N3" s="955"/>
    </row>
    <row r="5" spans="1:14">
      <c r="K5" s="1076" t="s">
        <v>1681</v>
      </c>
      <c r="L5" s="1077"/>
      <c r="M5" s="1077"/>
      <c r="N5" s="1077"/>
    </row>
    <row r="7" spans="1:14">
      <c r="B7" s="215" t="str">
        <f>入力シート!C110</f>
        <v>おいらせ町</v>
      </c>
      <c r="C7" s="94" t="s">
        <v>511</v>
      </c>
    </row>
    <row r="10" spans="1:14">
      <c r="E10" s="203" t="s">
        <v>1432</v>
      </c>
      <c r="J10" s="195">
        <f>入力シート!C9</f>
        <v>0</v>
      </c>
    </row>
    <row r="14" spans="1:14" ht="14.25" customHeight="1">
      <c r="E14" s="203" t="s">
        <v>609</v>
      </c>
      <c r="G14" s="112"/>
      <c r="H14" s="195">
        <f>入力シート!C15</f>
        <v>0</v>
      </c>
      <c r="J14" s="112"/>
      <c r="K14" s="112"/>
    </row>
    <row r="15" spans="1:14" ht="14.25" customHeight="1"/>
    <row r="16" spans="1:14" ht="14.25" customHeight="1">
      <c r="E16" s="206" t="s">
        <v>524</v>
      </c>
      <c r="G16" s="195">
        <f>入力シート!C12</f>
        <v>0</v>
      </c>
    </row>
    <row r="17" spans="1:14" ht="14.25" customHeight="1">
      <c r="E17" s="110"/>
    </row>
    <row r="18" spans="1:14" ht="14.25" customHeight="1">
      <c r="E18" s="206" t="s">
        <v>174</v>
      </c>
      <c r="G18" s="244"/>
      <c r="H18" s="244"/>
      <c r="I18" s="244"/>
      <c r="J18" s="244"/>
      <c r="K18" s="244"/>
      <c r="L18" s="244"/>
      <c r="M18" s="244"/>
      <c r="N18" s="244"/>
    </row>
    <row r="19" spans="1:14" ht="14.25" customHeight="1">
      <c r="E19" s="206"/>
    </row>
    <row r="20" spans="1:14" ht="14.25" customHeight="1">
      <c r="E20" s="110" t="s">
        <v>513</v>
      </c>
      <c r="G20" s="111">
        <f>入力シート!C17</f>
        <v>0</v>
      </c>
    </row>
    <row r="23" spans="1:14" ht="24" customHeight="1">
      <c r="A23" s="203" t="s">
        <v>672</v>
      </c>
    </row>
    <row r="24" spans="1:14" ht="24" customHeight="1">
      <c r="A24" s="94" t="s">
        <v>515</v>
      </c>
    </row>
    <row r="25" spans="1:14">
      <c r="H25" s="111"/>
    </row>
    <row r="26" spans="1:14" ht="24" customHeight="1">
      <c r="A26" s="888" t="s">
        <v>451</v>
      </c>
      <c r="B26" s="888"/>
      <c r="C26" s="888"/>
      <c r="D26" s="888"/>
      <c r="E26" s="888"/>
      <c r="F26" s="888"/>
      <c r="G26" s="888"/>
      <c r="H26" s="888"/>
      <c r="I26" s="888"/>
      <c r="J26" s="888"/>
      <c r="K26" s="888"/>
      <c r="L26" s="888"/>
      <c r="M26" s="888"/>
      <c r="N26" s="888"/>
    </row>
    <row r="27" spans="1:14" ht="14.25" customHeight="1"/>
    <row r="28" spans="1:14" ht="18" customHeight="1"/>
    <row r="29" spans="1:14" ht="18" customHeight="1">
      <c r="A29" s="1081" t="s">
        <v>671</v>
      </c>
      <c r="B29" s="1082"/>
      <c r="C29" s="1083"/>
      <c r="D29" s="133"/>
      <c r="E29" s="133"/>
      <c r="F29" s="133"/>
      <c r="G29" s="133"/>
      <c r="H29" s="138" t="s">
        <v>311</v>
      </c>
      <c r="I29" s="1068" t="s">
        <v>517</v>
      </c>
      <c r="J29" s="1069"/>
      <c r="K29" s="1069"/>
      <c r="L29" s="1070"/>
      <c r="M29" s="137" t="s">
        <v>311</v>
      </c>
      <c r="N29" s="134"/>
    </row>
    <row r="30" spans="1:14" ht="18" customHeight="1">
      <c r="A30" s="1084"/>
      <c r="B30" s="1085"/>
      <c r="C30" s="1086"/>
      <c r="D30" s="344">
        <f>入力シート!C9</f>
        <v>0</v>
      </c>
      <c r="E30" s="111"/>
      <c r="F30" s="111"/>
      <c r="G30" s="345"/>
      <c r="H30" s="139"/>
      <c r="I30" s="94" t="s">
        <v>519</v>
      </c>
      <c r="M30" s="140"/>
      <c r="N30" s="141"/>
    </row>
    <row r="31" spans="1:14" ht="18" customHeight="1">
      <c r="A31" s="1087"/>
      <c r="B31" s="1088"/>
      <c r="C31" s="1089"/>
      <c r="D31" s="121"/>
      <c r="E31" s="121"/>
      <c r="F31" s="121"/>
      <c r="G31" s="121"/>
      <c r="H31" s="144" t="s">
        <v>516</v>
      </c>
      <c r="I31" s="1071" t="s">
        <v>518</v>
      </c>
      <c r="J31" s="1072"/>
      <c r="K31" s="1072"/>
      <c r="L31" s="1073"/>
      <c r="M31" s="142" t="s">
        <v>520</v>
      </c>
      <c r="N31" s="143"/>
    </row>
    <row r="32" spans="1:14" ht="36" customHeight="1">
      <c r="A32" s="975" t="s">
        <v>521</v>
      </c>
      <c r="B32" s="976"/>
      <c r="C32" s="977"/>
      <c r="D32" s="1078" t="s">
        <v>1680</v>
      </c>
      <c r="E32" s="1079"/>
      <c r="F32" s="1079"/>
      <c r="G32" s="1079"/>
      <c r="H32" s="1079"/>
      <c r="I32" s="1079"/>
      <c r="J32" s="1079"/>
      <c r="K32" s="1079"/>
      <c r="L32" s="1079"/>
      <c r="M32" s="1079"/>
      <c r="N32" s="1080"/>
    </row>
    <row r="33" spans="1:14" ht="36" customHeight="1">
      <c r="A33" s="1064" t="s">
        <v>522</v>
      </c>
      <c r="B33" s="981" t="s">
        <v>523</v>
      </c>
      <c r="C33" s="983"/>
      <c r="D33" s="1061"/>
      <c r="E33" s="1062"/>
      <c r="F33" s="1062"/>
      <c r="G33" s="1062"/>
      <c r="H33" s="1062"/>
      <c r="I33" s="1062"/>
      <c r="J33" s="1062"/>
      <c r="K33" s="1062"/>
      <c r="L33" s="1062"/>
      <c r="M33" s="1062"/>
      <c r="N33" s="1063"/>
    </row>
    <row r="34" spans="1:14" ht="36" customHeight="1">
      <c r="A34" s="1065"/>
      <c r="B34" s="981" t="s">
        <v>524</v>
      </c>
      <c r="C34" s="983"/>
      <c r="D34" s="1061"/>
      <c r="E34" s="1062"/>
      <c r="F34" s="1062"/>
      <c r="G34" s="1062"/>
      <c r="H34" s="1062"/>
      <c r="I34" s="1062"/>
      <c r="J34" s="1062"/>
      <c r="K34" s="1062"/>
      <c r="L34" s="1062"/>
      <c r="M34" s="1062"/>
      <c r="N34" s="1063"/>
    </row>
    <row r="35" spans="1:14" ht="36" customHeight="1">
      <c r="A35" s="981" t="s">
        <v>525</v>
      </c>
      <c r="B35" s="982"/>
      <c r="C35" s="983"/>
      <c r="D35" s="1057"/>
      <c r="E35" s="1058"/>
      <c r="F35" s="1058"/>
      <c r="G35" s="1058"/>
      <c r="H35" s="1058"/>
      <c r="I35" s="1058"/>
      <c r="J35" s="1058"/>
      <c r="K35" s="1058"/>
      <c r="L35" s="1058"/>
      <c r="M35" s="1058"/>
      <c r="N35" s="1059"/>
    </row>
    <row r="37" spans="1:14">
      <c r="B37" s="120"/>
      <c r="C37" s="124"/>
      <c r="D37" s="124"/>
    </row>
    <row r="38" spans="1:14">
      <c r="A38" s="272" t="s">
        <v>1513</v>
      </c>
      <c r="B38" s="124"/>
      <c r="C38" s="124"/>
      <c r="D38" s="124"/>
      <c r="E38" s="124"/>
      <c r="F38" s="124"/>
      <c r="G38" s="124"/>
      <c r="H38" s="124"/>
      <c r="I38" s="124"/>
      <c r="J38" s="124"/>
      <c r="K38" s="124"/>
      <c r="L38" s="124"/>
      <c r="M38" s="124"/>
      <c r="N38" s="124"/>
    </row>
    <row r="39" spans="1:14">
      <c r="A39" s="272" t="s">
        <v>1514</v>
      </c>
      <c r="B39" s="124"/>
      <c r="C39" s="124"/>
      <c r="D39" s="124"/>
      <c r="E39" s="124"/>
      <c r="F39" s="124"/>
      <c r="G39" s="124"/>
      <c r="H39" s="124"/>
      <c r="I39" s="124"/>
      <c r="J39" s="124"/>
      <c r="K39" s="124"/>
      <c r="L39" s="124"/>
      <c r="M39" s="124"/>
      <c r="N39" s="124"/>
    </row>
    <row r="40" spans="1:14">
      <c r="A40" s="272" t="s">
        <v>1495</v>
      </c>
      <c r="B40" s="124"/>
      <c r="C40" s="124"/>
      <c r="D40" s="124"/>
      <c r="E40" s="124"/>
      <c r="F40" s="124"/>
      <c r="G40" s="124"/>
      <c r="H40" s="124"/>
      <c r="I40" s="124"/>
      <c r="J40" s="124"/>
      <c r="K40" s="124"/>
      <c r="L40" s="124"/>
      <c r="M40" s="124"/>
      <c r="N40" s="124"/>
    </row>
    <row r="41" spans="1:14">
      <c r="A41" s="272" t="s">
        <v>1496</v>
      </c>
      <c r="B41" s="124"/>
      <c r="C41" s="124"/>
      <c r="D41" s="124"/>
      <c r="E41" s="124"/>
      <c r="F41" s="124"/>
      <c r="G41" s="124"/>
      <c r="H41" s="124"/>
      <c r="I41" s="124"/>
      <c r="J41" s="124"/>
      <c r="K41" s="124"/>
      <c r="L41" s="124"/>
      <c r="M41" s="124"/>
      <c r="N41" s="124"/>
    </row>
    <row r="42" spans="1:14">
      <c r="B42" s="109"/>
      <c r="C42" s="116"/>
      <c r="D42" s="116"/>
      <c r="H42" s="111"/>
    </row>
    <row r="43" spans="1:14">
      <c r="B43" s="109"/>
      <c r="C43" s="116"/>
      <c r="D43" s="116"/>
      <c r="H43" s="111"/>
    </row>
    <row r="44" spans="1:14">
      <c r="B44" s="109"/>
      <c r="C44" s="116"/>
      <c r="D44" s="116"/>
    </row>
    <row r="45" spans="1:14">
      <c r="B45" s="109"/>
      <c r="C45" s="116"/>
      <c r="D45" s="116"/>
      <c r="G45" s="111"/>
    </row>
    <row r="46" spans="1:14">
      <c r="B46" s="109"/>
      <c r="C46" s="116"/>
      <c r="D46" s="116"/>
    </row>
  </sheetData>
  <mergeCells count="15">
    <mergeCell ref="A35:C35"/>
    <mergeCell ref="D35:N35"/>
    <mergeCell ref="I31:L31"/>
    <mergeCell ref="A32:C32"/>
    <mergeCell ref="A33:A34"/>
    <mergeCell ref="B33:C33"/>
    <mergeCell ref="D33:N33"/>
    <mergeCell ref="B34:C34"/>
    <mergeCell ref="D34:N34"/>
    <mergeCell ref="A29:C31"/>
    <mergeCell ref="A3:N3"/>
    <mergeCell ref="K5:N5"/>
    <mergeCell ref="A26:N26"/>
    <mergeCell ref="I29:L29"/>
    <mergeCell ref="D32:N32"/>
  </mergeCells>
  <phoneticPr fontId="3"/>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R44"/>
  <sheetViews>
    <sheetView showZeros="0" view="pageBreakPreview" topLeftCell="A7" zoomScaleNormal="100" zoomScaleSheetLayoutView="100" workbookViewId="0"/>
  </sheetViews>
  <sheetFormatPr defaultColWidth="5.90625" defaultRowHeight="15" customHeight="1"/>
  <cols>
    <col min="1" max="1" width="3.08984375" style="1" customWidth="1"/>
    <col min="2" max="2" width="3.36328125" style="1" customWidth="1"/>
    <col min="3" max="5" width="5.90625" style="1" customWidth="1"/>
    <col min="6" max="9" width="6.36328125" style="1" customWidth="1"/>
    <col min="10" max="10" width="7" style="1" customWidth="1"/>
    <col min="11" max="14" width="6.36328125" style="1" customWidth="1"/>
    <col min="15" max="15" width="7" style="1" customWidth="1"/>
    <col min="16" max="16384" width="5.90625" style="1"/>
  </cols>
  <sheetData>
    <row r="1" spans="1:18" ht="21" customHeight="1">
      <c r="A1" s="1" t="s">
        <v>990</v>
      </c>
      <c r="I1" s="2"/>
    </row>
    <row r="2" spans="1:18" ht="21" customHeight="1">
      <c r="M2" s="1107" t="s">
        <v>991</v>
      </c>
      <c r="N2" s="1108"/>
      <c r="O2" s="1109"/>
    </row>
    <row r="3" spans="1:18" ht="21" customHeight="1" thickBot="1">
      <c r="A3" s="359"/>
      <c r="B3" s="359"/>
      <c r="C3" s="359"/>
      <c r="D3" s="1093">
        <f>入力シート!G1</f>
        <v>46061</v>
      </c>
      <c r="E3" s="1094"/>
      <c r="F3" s="1094"/>
      <c r="G3" s="1113" t="s">
        <v>1665</v>
      </c>
      <c r="H3" s="1113"/>
      <c r="I3" s="1113"/>
      <c r="J3" s="1113"/>
      <c r="K3" s="1113"/>
      <c r="L3" s="1113"/>
      <c r="M3" s="1113"/>
      <c r="N3" s="1113"/>
      <c r="O3" s="1113"/>
    </row>
    <row r="4" spans="1:18" ht="21" customHeight="1">
      <c r="A4" s="1098" t="s">
        <v>992</v>
      </c>
      <c r="B4" s="1099"/>
      <c r="C4" s="1099"/>
      <c r="D4" s="1099"/>
      <c r="E4" s="1100"/>
      <c r="F4" s="372"/>
      <c r="G4" s="347" t="s">
        <v>457</v>
      </c>
      <c r="H4" s="347"/>
      <c r="I4" s="347"/>
      <c r="J4" s="347"/>
      <c r="K4" s="347"/>
      <c r="L4" s="347"/>
      <c r="M4" s="347"/>
      <c r="N4" s="347"/>
      <c r="O4" s="348"/>
    </row>
    <row r="5" spans="1:18" ht="15" customHeight="1">
      <c r="A5" s="1101" t="s">
        <v>175</v>
      </c>
      <c r="B5" s="1104"/>
      <c r="C5" s="1104"/>
      <c r="D5" s="1104"/>
      <c r="E5" s="1105"/>
      <c r="F5" s="373"/>
      <c r="G5" s="359">
        <f>入力シート!C10</f>
        <v>0</v>
      </c>
      <c r="O5" s="357"/>
    </row>
    <row r="6" spans="1:18" ht="21" customHeight="1">
      <c r="A6" s="1090" t="s">
        <v>661</v>
      </c>
      <c r="B6" s="1091"/>
      <c r="C6" s="1091"/>
      <c r="D6" s="1091"/>
      <c r="E6" s="1092"/>
      <c r="F6" s="365"/>
      <c r="G6" s="399">
        <f>入力シート!C9</f>
        <v>0</v>
      </c>
      <c r="H6" s="350"/>
      <c r="I6" s="350"/>
      <c r="J6" s="350"/>
      <c r="K6" s="350"/>
      <c r="L6" s="350"/>
      <c r="M6" s="350"/>
      <c r="N6" s="350"/>
      <c r="O6" s="375"/>
    </row>
    <row r="7" spans="1:18" ht="21" customHeight="1">
      <c r="A7" s="1095" t="s">
        <v>572</v>
      </c>
      <c r="B7" s="1096"/>
      <c r="C7" s="1096"/>
      <c r="D7" s="1096"/>
      <c r="E7" s="1097"/>
      <c r="F7" s="374"/>
      <c r="G7" s="400">
        <f>入力シート!C12</f>
        <v>0</v>
      </c>
      <c r="H7" s="400"/>
      <c r="I7" s="400"/>
      <c r="J7" s="346"/>
      <c r="K7" s="346"/>
      <c r="L7" s="346"/>
      <c r="M7" s="346"/>
      <c r="N7" s="346"/>
      <c r="O7" s="354"/>
    </row>
    <row r="8" spans="1:18" ht="15" customHeight="1">
      <c r="A8" s="1101" t="s">
        <v>175</v>
      </c>
      <c r="B8" s="1102"/>
      <c r="C8" s="1102"/>
      <c r="D8" s="1102"/>
      <c r="E8" s="1103"/>
      <c r="F8" s="356"/>
      <c r="G8" s="402">
        <f>入力シート!C16</f>
        <v>0</v>
      </c>
      <c r="H8" s="352"/>
      <c r="I8" s="352"/>
      <c r="O8" s="357"/>
    </row>
    <row r="9" spans="1:18" ht="21" customHeight="1">
      <c r="A9" s="1090" t="s">
        <v>590</v>
      </c>
      <c r="B9" s="1091"/>
      <c r="C9" s="1091"/>
      <c r="D9" s="1091"/>
      <c r="E9" s="1092"/>
      <c r="F9" s="376"/>
      <c r="G9" s="399">
        <f>入力シート!C15</f>
        <v>0</v>
      </c>
      <c r="H9" s="377"/>
      <c r="I9" s="377"/>
      <c r="J9" s="350"/>
      <c r="K9" s="350"/>
      <c r="L9" s="350"/>
      <c r="M9" s="350"/>
      <c r="N9" s="350"/>
      <c r="O9" s="375"/>
    </row>
    <row r="10" spans="1:18" ht="21" customHeight="1">
      <c r="A10" s="1095" t="s">
        <v>994</v>
      </c>
      <c r="B10" s="1096"/>
      <c r="C10" s="1096"/>
      <c r="D10" s="1096"/>
      <c r="E10" s="1097"/>
      <c r="F10" s="366"/>
      <c r="G10" s="1110"/>
      <c r="H10" s="1110"/>
      <c r="I10" s="1110"/>
      <c r="J10" s="346" t="s">
        <v>1009</v>
      </c>
      <c r="K10" s="346"/>
      <c r="L10" s="346"/>
      <c r="M10" s="346"/>
      <c r="N10" s="346"/>
      <c r="O10" s="354"/>
    </row>
    <row r="11" spans="1:18" ht="21" customHeight="1">
      <c r="A11" s="1116" t="s">
        <v>995</v>
      </c>
      <c r="B11" s="1117"/>
      <c r="C11" s="1117"/>
      <c r="D11" s="1117"/>
      <c r="E11" s="1118"/>
      <c r="F11" s="394" t="s">
        <v>1008</v>
      </c>
      <c r="G11" s="362"/>
      <c r="H11" s="395"/>
      <c r="I11" s="396"/>
      <c r="J11" s="396"/>
      <c r="K11" s="396"/>
      <c r="L11" s="396"/>
      <c r="M11" s="396"/>
      <c r="N11" s="396"/>
      <c r="O11" s="397"/>
    </row>
    <row r="12" spans="1:18" ht="21" customHeight="1">
      <c r="A12" s="1119"/>
      <c r="B12" s="1120"/>
      <c r="C12" s="1120"/>
      <c r="D12" s="1120"/>
      <c r="E12" s="1121"/>
      <c r="F12" s="394" t="s">
        <v>1007</v>
      </c>
      <c r="G12" s="362"/>
      <c r="H12" s="395"/>
      <c r="I12" s="396"/>
      <c r="J12" s="396"/>
      <c r="K12" s="396"/>
      <c r="L12" s="396"/>
      <c r="M12" s="396"/>
      <c r="N12" s="396"/>
      <c r="O12" s="397"/>
    </row>
    <row r="13" spans="1:18" ht="21" customHeight="1">
      <c r="A13" s="1122"/>
      <c r="B13" s="1123"/>
      <c r="C13" s="1123"/>
      <c r="D13" s="1123"/>
      <c r="E13" s="1124"/>
      <c r="F13" s="367"/>
      <c r="G13" s="362"/>
      <c r="H13" s="362"/>
      <c r="K13" s="1" t="s">
        <v>456</v>
      </c>
      <c r="L13" s="1128"/>
      <c r="M13" s="1128"/>
      <c r="N13" s="1128"/>
      <c r="O13" s="1129"/>
    </row>
    <row r="14" spans="1:18" ht="21" customHeight="1">
      <c r="A14" s="1095" t="s">
        <v>996</v>
      </c>
      <c r="B14" s="1096"/>
      <c r="C14" s="1096"/>
      <c r="D14" s="1096"/>
      <c r="E14" s="1097"/>
      <c r="F14" s="382" t="s">
        <v>997</v>
      </c>
      <c r="G14" s="380"/>
      <c r="H14" s="1110"/>
      <c r="I14" s="1110"/>
      <c r="J14" s="381" t="s">
        <v>176</v>
      </c>
      <c r="K14" s="346" t="s">
        <v>177</v>
      </c>
      <c r="L14" s="346"/>
      <c r="M14" s="1112"/>
      <c r="N14" s="1112"/>
      <c r="O14" s="354" t="s">
        <v>176</v>
      </c>
    </row>
    <row r="15" spans="1:18" ht="21" customHeight="1">
      <c r="A15" s="1125" t="s">
        <v>1004</v>
      </c>
      <c r="B15" s="1130" t="s">
        <v>998</v>
      </c>
      <c r="C15" s="1102"/>
      <c r="D15" s="1102"/>
      <c r="E15" s="1103"/>
      <c r="F15" s="385" t="s">
        <v>1696</v>
      </c>
      <c r="G15" s="378"/>
      <c r="H15" s="1111"/>
      <c r="I15" s="1111"/>
      <c r="J15" s="379" t="s">
        <v>1083</v>
      </c>
      <c r="K15" s="385" t="s">
        <v>1696</v>
      </c>
      <c r="L15" s="378"/>
      <c r="M15" s="1111"/>
      <c r="N15" s="1111"/>
      <c r="O15" s="355" t="s">
        <v>1083</v>
      </c>
    </row>
    <row r="16" spans="1:18" ht="21" customHeight="1">
      <c r="A16" s="1126"/>
      <c r="B16" s="1131" t="s">
        <v>999</v>
      </c>
      <c r="C16" s="1091"/>
      <c r="D16" s="1091"/>
      <c r="E16" s="1092"/>
      <c r="F16" s="386" t="s">
        <v>1698</v>
      </c>
      <c r="G16" s="362"/>
      <c r="H16" s="362"/>
      <c r="I16" s="396"/>
      <c r="J16" s="609" t="s">
        <v>1701</v>
      </c>
      <c r="O16" s="357"/>
      <c r="Q16" s="1" t="s">
        <v>1699</v>
      </c>
      <c r="R16" s="1" t="s">
        <v>1700</v>
      </c>
    </row>
    <row r="17" spans="1:15" ht="21" customHeight="1">
      <c r="A17" s="1126"/>
      <c r="B17" s="607"/>
      <c r="C17" s="371"/>
      <c r="D17" s="371"/>
      <c r="E17" s="371"/>
      <c r="F17" s="387" t="s">
        <v>1697</v>
      </c>
      <c r="G17" s="362"/>
      <c r="H17" s="395"/>
      <c r="I17" s="396"/>
      <c r="J17" s="384" t="s">
        <v>1083</v>
      </c>
      <c r="K17" s="387" t="s">
        <v>1697</v>
      </c>
      <c r="L17" s="362"/>
      <c r="M17" s="395"/>
      <c r="N17" s="396"/>
      <c r="O17" s="357" t="s">
        <v>1083</v>
      </c>
    </row>
    <row r="18" spans="1:15" ht="21" customHeight="1">
      <c r="A18" s="1126"/>
      <c r="B18" s="388"/>
      <c r="C18" s="353"/>
      <c r="D18" s="353"/>
      <c r="E18" s="353"/>
      <c r="F18" s="610" t="s">
        <v>1698</v>
      </c>
      <c r="G18" s="611"/>
      <c r="H18" s="611"/>
      <c r="I18" s="612"/>
      <c r="J18" s="403" t="s">
        <v>1701</v>
      </c>
      <c r="K18" s="353"/>
      <c r="L18" s="353"/>
      <c r="M18" s="353"/>
      <c r="N18" s="353"/>
      <c r="O18" s="351"/>
    </row>
    <row r="19" spans="1:15" ht="21" customHeight="1">
      <c r="A19" s="1126"/>
      <c r="B19" s="1130" t="s">
        <v>1000</v>
      </c>
      <c r="C19" s="1102"/>
      <c r="D19" s="1102"/>
      <c r="E19" s="1103"/>
      <c r="F19" s="387"/>
      <c r="G19" s="362"/>
      <c r="H19" s="362"/>
      <c r="J19" s="384"/>
      <c r="O19" s="355"/>
    </row>
    <row r="20" spans="1:15" ht="21" customHeight="1">
      <c r="A20" s="1126"/>
      <c r="B20" s="1131" t="s">
        <v>1001</v>
      </c>
      <c r="C20" s="1091"/>
      <c r="D20" s="1091"/>
      <c r="E20" s="1092"/>
      <c r="F20" s="387" t="s">
        <v>1690</v>
      </c>
      <c r="G20" s="362"/>
      <c r="H20" s="1114"/>
      <c r="I20" s="1114"/>
      <c r="J20" s="384" t="s">
        <v>1003</v>
      </c>
      <c r="K20" s="1" t="s">
        <v>1689</v>
      </c>
      <c r="L20" s="362"/>
      <c r="M20" s="1114"/>
      <c r="N20" s="1114"/>
      <c r="O20" s="357" t="s">
        <v>1003</v>
      </c>
    </row>
    <row r="21" spans="1:15" ht="21" customHeight="1">
      <c r="A21" s="1126"/>
      <c r="B21" s="387"/>
      <c r="C21" s="1115" t="s">
        <v>1005</v>
      </c>
      <c r="D21" s="1115"/>
      <c r="E21" s="361"/>
      <c r="F21" s="387"/>
      <c r="G21" s="362"/>
      <c r="H21" s="383"/>
      <c r="I21" s="383"/>
      <c r="J21" s="384"/>
      <c r="L21" s="362"/>
      <c r="M21" s="383"/>
      <c r="N21" s="383"/>
      <c r="O21" s="357"/>
    </row>
    <row r="22" spans="1:15" ht="21" customHeight="1">
      <c r="A22" s="1126"/>
      <c r="B22" s="387"/>
      <c r="C22" s="1115" t="s">
        <v>1006</v>
      </c>
      <c r="D22" s="1115"/>
      <c r="E22" s="361"/>
      <c r="F22" s="387" t="s">
        <v>1692</v>
      </c>
      <c r="G22" s="362"/>
      <c r="H22" s="1114"/>
      <c r="I22" s="1114"/>
      <c r="J22" s="384" t="s">
        <v>1003</v>
      </c>
      <c r="K22" s="1" t="s">
        <v>1691</v>
      </c>
      <c r="L22" s="362"/>
      <c r="M22" s="1114"/>
      <c r="N22" s="1114"/>
      <c r="O22" s="357" t="s">
        <v>1003</v>
      </c>
    </row>
    <row r="23" spans="1:15" ht="21" customHeight="1" thickBot="1">
      <c r="A23" s="1127"/>
      <c r="B23" s="389"/>
      <c r="C23" s="358"/>
      <c r="D23" s="358"/>
      <c r="E23" s="390"/>
      <c r="F23" s="389"/>
      <c r="G23" s="368"/>
      <c r="H23" s="391"/>
      <c r="I23" s="391"/>
      <c r="J23" s="358"/>
      <c r="K23" s="392"/>
      <c r="L23" s="358"/>
      <c r="M23" s="358"/>
      <c r="N23" s="358"/>
      <c r="O23" s="393"/>
    </row>
    <row r="24" spans="1:15" ht="15" customHeight="1">
      <c r="A24" s="363"/>
      <c r="G24" s="362"/>
      <c r="H24" s="362"/>
    </row>
    <row r="25" spans="1:15" ht="15" customHeight="1">
      <c r="A25" s="1" t="s">
        <v>993</v>
      </c>
      <c r="F25" s="2"/>
      <c r="G25" s="362"/>
      <c r="H25" s="362"/>
    </row>
    <row r="28" spans="1:15" ht="15" customHeight="1">
      <c r="B28" s="613" t="s">
        <v>1681</v>
      </c>
      <c r="C28" s="613"/>
      <c r="D28" s="614"/>
      <c r="E28" s="614"/>
      <c r="F28" s="614"/>
    </row>
    <row r="30" spans="1:15" ht="15" customHeight="1">
      <c r="G30" s="2" t="s">
        <v>661</v>
      </c>
      <c r="H30" s="359"/>
      <c r="I30" s="1106">
        <f>入力シート!C9</f>
        <v>0</v>
      </c>
      <c r="J30" s="1106"/>
      <c r="K30" s="1106"/>
      <c r="L30" s="1106"/>
      <c r="M30" s="1106"/>
      <c r="N30" s="1106"/>
    </row>
    <row r="31" spans="1:15" ht="15" customHeight="1">
      <c r="G31" s="2"/>
      <c r="H31" s="359"/>
      <c r="I31" s="359"/>
      <c r="J31" s="359"/>
      <c r="K31" s="359"/>
      <c r="L31" s="359"/>
      <c r="M31" s="359"/>
      <c r="N31" s="359"/>
    </row>
    <row r="33" spans="1:15" ht="15" customHeight="1">
      <c r="E33" s="211"/>
    </row>
    <row r="34" spans="1:15" ht="15" customHeight="1">
      <c r="G34" s="2" t="s">
        <v>590</v>
      </c>
      <c r="I34" s="1106">
        <f>入力シート!C15</f>
        <v>0</v>
      </c>
      <c r="J34" s="1106"/>
      <c r="K34" s="1106"/>
      <c r="L34" s="1106"/>
      <c r="M34" s="1106"/>
      <c r="N34" s="1106"/>
      <c r="O34" s="398" t="s">
        <v>386</v>
      </c>
    </row>
    <row r="38" spans="1:15" ht="15" customHeight="1">
      <c r="B38" s="1" t="s">
        <v>1010</v>
      </c>
      <c r="E38" s="396"/>
      <c r="F38" s="396"/>
      <c r="G38" s="396"/>
      <c r="H38" s="396"/>
      <c r="I38" s="396"/>
      <c r="J38" s="1" t="s">
        <v>1012</v>
      </c>
    </row>
    <row r="41" spans="1:15" ht="15" customHeight="1">
      <c r="A41" t="s">
        <v>1728</v>
      </c>
      <c r="B41"/>
      <c r="C41"/>
      <c r="D41"/>
      <c r="E41"/>
      <c r="F41"/>
      <c r="G41"/>
      <c r="H41"/>
      <c r="I41"/>
      <c r="J41"/>
      <c r="K41"/>
      <c r="L41"/>
      <c r="M41"/>
      <c r="N41"/>
      <c r="O41"/>
    </row>
    <row r="42" spans="1:15" ht="15" customHeight="1">
      <c r="A42" t="s">
        <v>1729</v>
      </c>
      <c r="B42"/>
      <c r="C42"/>
      <c r="D42"/>
      <c r="E42"/>
      <c r="F42"/>
      <c r="G42"/>
      <c r="H42"/>
      <c r="I42"/>
      <c r="J42"/>
      <c r="K42"/>
      <c r="L42"/>
      <c r="M42"/>
      <c r="N42"/>
      <c r="O42"/>
    </row>
    <row r="43" spans="1:15" ht="15" customHeight="1">
      <c r="A43" t="s">
        <v>1693</v>
      </c>
      <c r="B43"/>
      <c r="C43"/>
      <c r="D43"/>
      <c r="E43"/>
      <c r="F43"/>
      <c r="G43"/>
      <c r="H43"/>
      <c r="I43"/>
      <c r="J43"/>
      <c r="K43"/>
      <c r="L43"/>
      <c r="M43"/>
      <c r="N43"/>
      <c r="O43"/>
    </row>
    <row r="44" spans="1:15" ht="15" customHeight="1">
      <c r="A44" t="s">
        <v>1694</v>
      </c>
      <c r="B44"/>
      <c r="C44"/>
      <c r="D44"/>
      <c r="E44"/>
      <c r="F44"/>
      <c r="G44"/>
      <c r="H44"/>
      <c r="I44"/>
      <c r="J44"/>
      <c r="K44"/>
      <c r="L44"/>
      <c r="M44"/>
      <c r="N44"/>
      <c r="O44"/>
    </row>
  </sheetData>
  <mergeCells count="31">
    <mergeCell ref="C21:D21"/>
    <mergeCell ref="C22:D22"/>
    <mergeCell ref="A11:E13"/>
    <mergeCell ref="M22:N22"/>
    <mergeCell ref="A15:A23"/>
    <mergeCell ref="A14:E14"/>
    <mergeCell ref="H20:I20"/>
    <mergeCell ref="M20:N20"/>
    <mergeCell ref="L13:O13"/>
    <mergeCell ref="B19:E19"/>
    <mergeCell ref="B16:E16"/>
    <mergeCell ref="B20:E20"/>
    <mergeCell ref="B15:E15"/>
    <mergeCell ref="I34:N34"/>
    <mergeCell ref="M2:O2"/>
    <mergeCell ref="H14:I14"/>
    <mergeCell ref="H15:I15"/>
    <mergeCell ref="M15:N15"/>
    <mergeCell ref="M14:N14"/>
    <mergeCell ref="G3:O3"/>
    <mergeCell ref="H22:I22"/>
    <mergeCell ref="I30:N30"/>
    <mergeCell ref="G10:I10"/>
    <mergeCell ref="A9:E9"/>
    <mergeCell ref="D3:F3"/>
    <mergeCell ref="A6:E6"/>
    <mergeCell ref="A10:E10"/>
    <mergeCell ref="A4:E4"/>
    <mergeCell ref="A8:E8"/>
    <mergeCell ref="A5:E5"/>
    <mergeCell ref="A7:E7"/>
  </mergeCells>
  <phoneticPr fontId="3"/>
  <dataValidations count="1">
    <dataValidation type="list" allowBlank="1" showInputMessage="1" showErrorMessage="1" sqref="I16 I18" xr:uid="{051650F0-CCA8-4463-A704-B82AF9E48FD3}">
      <formula1>$Q$16:$R$16</formula1>
    </dataValidation>
  </dataValidations>
  <pageMargins left="0.78740157480314965" right="0.31496062992125984" top="0.59055118110236227" bottom="0.78740157480314965" header="0.51181102362204722" footer="0.51181102362204722"/>
  <pageSetup paperSize="9"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J60"/>
  <sheetViews>
    <sheetView showZeros="0" view="pageBreakPreview" topLeftCell="A10" zoomScaleNormal="100" zoomScaleSheetLayoutView="100" workbookViewId="0">
      <selection activeCell="A23" sqref="A23:C23"/>
    </sheetView>
  </sheetViews>
  <sheetFormatPr defaultColWidth="9" defaultRowHeight="14"/>
  <cols>
    <col min="1" max="5" width="9" style="203"/>
    <col min="6" max="6" width="3" style="203" customWidth="1"/>
    <col min="7" max="9" width="9" style="203"/>
    <col min="10" max="10" width="9.26953125" style="203" customWidth="1"/>
    <col min="11" max="16384" width="9" style="203"/>
  </cols>
  <sheetData>
    <row r="1" spans="1:10">
      <c r="A1" s="206" t="s">
        <v>403</v>
      </c>
    </row>
    <row r="2" spans="1:10">
      <c r="I2" s="1133" t="s">
        <v>991</v>
      </c>
      <c r="J2" s="1134"/>
    </row>
    <row r="4" spans="1:10" ht="28">
      <c r="A4" s="892" t="s">
        <v>1013</v>
      </c>
      <c r="B4" s="892"/>
      <c r="C4" s="892"/>
      <c r="D4" s="892"/>
      <c r="E4" s="892"/>
      <c r="F4" s="892"/>
      <c r="G4" s="892"/>
      <c r="H4" s="892"/>
      <c r="I4" s="892"/>
      <c r="J4" s="892"/>
    </row>
    <row r="5" spans="1:10" ht="14.25" customHeight="1">
      <c r="A5" s="205"/>
      <c r="B5" s="205"/>
      <c r="C5" s="205"/>
      <c r="D5" s="205"/>
      <c r="E5" s="205"/>
      <c r="F5" s="205"/>
      <c r="G5" s="205"/>
      <c r="H5" s="205"/>
      <c r="I5" s="205"/>
      <c r="J5" s="205"/>
    </row>
    <row r="6" spans="1:10" ht="14.25" customHeight="1">
      <c r="A6" s="205"/>
      <c r="B6" s="205"/>
      <c r="C6" s="205"/>
      <c r="D6" s="205"/>
      <c r="E6" s="205"/>
      <c r="F6" s="205"/>
      <c r="G6" s="205"/>
      <c r="H6" s="205"/>
      <c r="I6" s="205"/>
      <c r="J6" s="205"/>
    </row>
    <row r="7" spans="1:10" ht="14.25" customHeight="1">
      <c r="A7" s="205"/>
      <c r="B7" s="205"/>
      <c r="C7" s="205"/>
      <c r="D7" s="205"/>
      <c r="E7" s="205"/>
      <c r="F7" s="205"/>
      <c r="G7" s="205"/>
      <c r="H7" s="205"/>
      <c r="I7" s="205"/>
      <c r="J7" s="205"/>
    </row>
    <row r="8" spans="1:10" ht="14.25" customHeight="1">
      <c r="A8" s="205"/>
      <c r="B8" s="205"/>
      <c r="C8" s="205" t="s">
        <v>369</v>
      </c>
      <c r="E8" s="281"/>
      <c r="F8" s="281"/>
      <c r="G8" s="281"/>
      <c r="H8" s="281"/>
      <c r="I8" s="281"/>
    </row>
    <row r="9" spans="1:10" ht="14.25" customHeight="1">
      <c r="A9" s="205"/>
      <c r="B9" s="205"/>
      <c r="C9" s="205"/>
    </row>
    <row r="10" spans="1:10" ht="14.25" customHeight="1">
      <c r="A10" s="205"/>
      <c r="B10" s="205"/>
    </row>
    <row r="11" spans="1:10" ht="14.25" customHeight="1">
      <c r="A11" s="205"/>
      <c r="B11" s="205"/>
      <c r="C11" s="205" t="s">
        <v>1008</v>
      </c>
      <c r="E11" s="281"/>
      <c r="F11" s="281"/>
      <c r="G11" s="281"/>
      <c r="H11" s="281"/>
    </row>
    <row r="12" spans="1:10" ht="14.25" customHeight="1">
      <c r="A12" s="205"/>
      <c r="B12" s="205"/>
      <c r="C12" s="205"/>
    </row>
    <row r="13" spans="1:10" ht="14.25" customHeight="1">
      <c r="A13" s="205"/>
      <c r="B13" s="205"/>
      <c r="D13" s="205"/>
      <c r="E13" s="205"/>
      <c r="F13" s="205"/>
      <c r="G13" s="205"/>
      <c r="H13" s="205"/>
      <c r="I13" s="205"/>
      <c r="J13" s="205"/>
    </row>
    <row r="14" spans="1:10" ht="14.25" customHeight="1">
      <c r="A14" s="205"/>
      <c r="B14" s="205"/>
      <c r="C14" s="205" t="s">
        <v>366</v>
      </c>
      <c r="D14" s="205"/>
      <c r="E14" s="281" t="s">
        <v>1019</v>
      </c>
      <c r="F14" s="577"/>
      <c r="G14" s="577"/>
      <c r="H14" s="577"/>
      <c r="I14" s="205"/>
      <c r="J14" s="205"/>
    </row>
    <row r="15" spans="1:10" ht="14.25" customHeight="1">
      <c r="A15" s="205"/>
      <c r="B15" s="205"/>
      <c r="C15" s="205"/>
      <c r="D15" s="205"/>
      <c r="E15" s="205"/>
      <c r="F15" s="205"/>
      <c r="G15" s="205"/>
      <c r="H15" s="205"/>
      <c r="I15" s="205"/>
      <c r="J15" s="205"/>
    </row>
    <row r="16" spans="1:10" ht="14.25" customHeight="1">
      <c r="A16" s="205"/>
      <c r="B16" s="205"/>
      <c r="C16" s="205"/>
      <c r="D16" s="205"/>
      <c r="E16" s="205"/>
      <c r="F16" s="205"/>
      <c r="G16" s="205"/>
      <c r="H16" s="205"/>
      <c r="I16" s="205"/>
      <c r="J16" s="205"/>
    </row>
    <row r="17" spans="1:10" ht="14.25" customHeight="1">
      <c r="A17" s="205"/>
      <c r="B17" s="135"/>
      <c r="C17" s="135"/>
      <c r="D17" s="135"/>
      <c r="E17" s="135"/>
      <c r="F17" s="135"/>
      <c r="G17" s="135"/>
      <c r="H17" s="135"/>
      <c r="I17" s="135"/>
      <c r="J17" s="135"/>
    </row>
    <row r="18" spans="1:10" ht="18" customHeight="1">
      <c r="A18" s="206" t="s">
        <v>1014</v>
      </c>
      <c r="B18" s="135"/>
      <c r="C18" s="281"/>
      <c r="D18" s="281"/>
      <c r="E18" s="203" t="s">
        <v>1015</v>
      </c>
      <c r="H18" s="281"/>
      <c r="I18" s="281"/>
      <c r="J18" s="204" t="s">
        <v>1016</v>
      </c>
    </row>
    <row r="19" spans="1:10" ht="18" customHeight="1">
      <c r="A19" s="203" t="s">
        <v>1017</v>
      </c>
      <c r="B19" s="135"/>
      <c r="C19" s="135"/>
      <c r="D19" s="135"/>
      <c r="E19" s="135"/>
      <c r="F19" s="135"/>
      <c r="G19" s="135"/>
      <c r="H19" s="135"/>
      <c r="I19" s="135"/>
      <c r="J19" s="135"/>
    </row>
    <row r="20" spans="1:10" ht="18" customHeight="1">
      <c r="B20" s="135"/>
      <c r="C20" s="135"/>
      <c r="D20" s="135"/>
      <c r="E20" s="135"/>
      <c r="F20" s="135"/>
      <c r="G20" s="135"/>
      <c r="H20" s="135"/>
      <c r="I20" s="135"/>
      <c r="J20" s="135"/>
    </row>
    <row r="21" spans="1:10" ht="14.25" customHeight="1">
      <c r="A21" s="205"/>
      <c r="B21" s="135"/>
      <c r="C21" s="135"/>
      <c r="D21" s="135"/>
      <c r="E21" s="135"/>
      <c r="F21" s="135"/>
      <c r="G21" s="135"/>
      <c r="H21" s="135"/>
      <c r="I21" s="135"/>
      <c r="J21" s="135"/>
    </row>
    <row r="22" spans="1:10" ht="14.25" customHeight="1">
      <c r="A22" s="205"/>
      <c r="B22" s="135"/>
      <c r="C22" s="135"/>
      <c r="D22" s="135"/>
      <c r="E22" s="135"/>
      <c r="F22" s="135"/>
      <c r="G22" s="135"/>
      <c r="H22" s="135"/>
      <c r="I22" s="135"/>
      <c r="J22" s="135"/>
    </row>
    <row r="23" spans="1:10" ht="14.25" customHeight="1">
      <c r="A23" s="1132" t="s">
        <v>1682</v>
      </c>
      <c r="B23" s="1132"/>
      <c r="C23" s="1132"/>
      <c r="D23" s="135"/>
      <c r="E23" s="135"/>
      <c r="F23" s="135"/>
      <c r="G23" s="135"/>
      <c r="H23" s="135"/>
      <c r="I23" s="135"/>
      <c r="J23" s="135"/>
    </row>
    <row r="24" spans="1:10" ht="14.25" customHeight="1">
      <c r="A24" s="205"/>
      <c r="B24" s="205"/>
      <c r="C24" s="205"/>
      <c r="D24" s="205"/>
      <c r="E24" s="205"/>
      <c r="F24" s="205"/>
      <c r="G24" s="205"/>
      <c r="H24" s="205"/>
      <c r="I24" s="205"/>
      <c r="J24" s="205"/>
    </row>
    <row r="25" spans="1:10" ht="14.25" customHeight="1">
      <c r="A25" s="205"/>
      <c r="B25" s="205"/>
      <c r="C25" s="205"/>
      <c r="D25" s="205"/>
      <c r="E25" s="205"/>
      <c r="F25" s="205"/>
      <c r="G25" s="205"/>
      <c r="H25" s="205"/>
      <c r="I25" s="205"/>
      <c r="J25" s="205"/>
    </row>
    <row r="26" spans="1:10" ht="14.25" customHeight="1">
      <c r="A26" s="205"/>
      <c r="B26" s="205"/>
      <c r="C26" s="205"/>
      <c r="D26" s="205"/>
      <c r="E26" s="205"/>
      <c r="F26" s="205"/>
      <c r="G26" s="205"/>
      <c r="H26" s="205"/>
      <c r="I26" s="205"/>
      <c r="J26" s="205"/>
    </row>
    <row r="27" spans="1:10" ht="14.25" customHeight="1">
      <c r="A27" s="205"/>
      <c r="B27" s="205"/>
      <c r="C27" s="205"/>
      <c r="D27" s="205"/>
      <c r="E27" s="232"/>
      <c r="F27" s="232"/>
      <c r="G27" s="206"/>
      <c r="H27" s="205"/>
      <c r="I27" s="205"/>
      <c r="J27" s="205"/>
    </row>
    <row r="28" spans="1:10" ht="14.25" customHeight="1">
      <c r="A28" s="205"/>
      <c r="B28" s="206" t="s">
        <v>661</v>
      </c>
      <c r="C28" s="205"/>
      <c r="D28" s="205"/>
      <c r="E28" s="576"/>
      <c r="F28" s="576"/>
      <c r="G28" s="577"/>
      <c r="H28" s="577"/>
      <c r="I28" s="577"/>
      <c r="J28" s="205"/>
    </row>
    <row r="29" spans="1:10" ht="14.25" customHeight="1">
      <c r="A29" s="205"/>
      <c r="B29" s="205"/>
      <c r="C29" s="205"/>
      <c r="D29" s="205"/>
      <c r="E29" s="232"/>
      <c r="F29" s="232"/>
      <c r="G29" s="205"/>
      <c r="H29" s="205"/>
      <c r="I29" s="205"/>
      <c r="J29" s="205"/>
    </row>
    <row r="30" spans="1:10" ht="14.25" customHeight="1">
      <c r="A30" s="205"/>
      <c r="B30" s="205"/>
      <c r="C30" s="205"/>
      <c r="D30" s="205"/>
      <c r="E30" s="232"/>
      <c r="F30" s="232"/>
      <c r="G30" s="205"/>
      <c r="H30" s="205"/>
      <c r="I30" s="205"/>
      <c r="J30" s="205"/>
    </row>
    <row r="31" spans="1:10" ht="14.25" customHeight="1">
      <c r="A31" s="205"/>
      <c r="B31" s="203" t="s">
        <v>1018</v>
      </c>
      <c r="C31" s="205"/>
      <c r="D31" s="205"/>
      <c r="E31" s="576"/>
      <c r="F31" s="576"/>
      <c r="G31" s="311"/>
      <c r="H31" s="311"/>
      <c r="I31" s="195"/>
      <c r="J31" s="203" t="s">
        <v>386</v>
      </c>
    </row>
    <row r="32" spans="1:10" ht="14.25" customHeight="1">
      <c r="A32" s="205"/>
      <c r="B32" s="205"/>
      <c r="C32" s="205"/>
      <c r="D32" s="205"/>
      <c r="E32" s="232"/>
      <c r="F32" s="232"/>
      <c r="G32" s="195"/>
      <c r="H32" s="195"/>
      <c r="I32" s="195"/>
      <c r="J32" s="195"/>
    </row>
    <row r="33" spans="1:10" ht="14.25" customHeight="1">
      <c r="A33" s="205"/>
      <c r="B33" s="205"/>
      <c r="C33" s="205"/>
      <c r="D33" s="205"/>
      <c r="E33" s="232"/>
      <c r="F33" s="232"/>
      <c r="G33" s="205"/>
      <c r="H33" s="205"/>
      <c r="I33" s="205"/>
      <c r="J33" s="205"/>
    </row>
    <row r="34" spans="1:10" ht="14.25" customHeight="1">
      <c r="A34" s="205"/>
      <c r="B34" s="206" t="s">
        <v>405</v>
      </c>
      <c r="C34" s="205"/>
      <c r="D34" s="577"/>
      <c r="E34" s="576"/>
      <c r="F34" s="576"/>
      <c r="G34" s="577"/>
      <c r="H34" s="577"/>
      <c r="I34" s="577"/>
      <c r="J34" s="205"/>
    </row>
    <row r="35" spans="1:10" ht="14.25" customHeight="1">
      <c r="A35" s="205"/>
      <c r="B35" s="205"/>
      <c r="C35" s="205"/>
      <c r="D35" s="205"/>
      <c r="E35" s="232"/>
      <c r="F35" s="232"/>
      <c r="G35" s="778"/>
      <c r="H35" s="778"/>
      <c r="I35" s="778"/>
      <c r="J35" s="778"/>
    </row>
    <row r="36" spans="1:10" ht="14.25" customHeight="1">
      <c r="A36" s="205"/>
      <c r="B36" s="205"/>
      <c r="C36" s="205"/>
      <c r="D36" s="205"/>
      <c r="E36" s="232"/>
      <c r="F36" s="232"/>
      <c r="G36" s="205"/>
      <c r="H36" s="205"/>
      <c r="I36" s="205"/>
      <c r="J36" s="205"/>
    </row>
    <row r="37" spans="1:10" ht="14.25" customHeight="1">
      <c r="A37" s="205"/>
      <c r="B37" s="205"/>
      <c r="C37" s="205"/>
      <c r="D37" s="205"/>
      <c r="E37" s="232"/>
      <c r="F37" s="232"/>
      <c r="G37" s="205"/>
      <c r="H37" s="205"/>
      <c r="I37" s="205"/>
      <c r="J37" s="205"/>
    </row>
    <row r="38" spans="1:10" ht="14.25" customHeight="1">
      <c r="A38" s="205"/>
      <c r="B38" s="135"/>
      <c r="C38" s="135"/>
      <c r="D38" s="135"/>
      <c r="E38" s="135"/>
      <c r="F38" s="135"/>
      <c r="G38" s="135"/>
      <c r="H38" s="135"/>
      <c r="I38" s="135"/>
      <c r="J38" s="135"/>
    </row>
    <row r="41" spans="1:10">
      <c r="A41" s="124" t="s">
        <v>1523</v>
      </c>
      <c r="B41" s="124"/>
      <c r="C41" s="124"/>
      <c r="D41" s="124"/>
      <c r="E41" s="124"/>
      <c r="F41" s="124"/>
      <c r="G41" s="124"/>
      <c r="H41" s="124"/>
      <c r="I41" s="124"/>
      <c r="J41" s="124"/>
    </row>
    <row r="42" spans="1:10">
      <c r="A42" s="124" t="s">
        <v>1524</v>
      </c>
      <c r="B42" s="124"/>
      <c r="C42" s="124"/>
      <c r="D42" s="124"/>
      <c r="E42" s="124"/>
      <c r="F42" s="124"/>
      <c r="G42" s="124"/>
      <c r="H42" s="124"/>
      <c r="I42" s="124"/>
      <c r="J42" s="124"/>
    </row>
    <row r="43" spans="1:10" ht="14.25" customHeight="1"/>
    <row r="44" spans="1:10" ht="14.25" customHeight="1"/>
    <row r="45" spans="1:10" ht="14.25" customHeight="1"/>
    <row r="46" spans="1:10">
      <c r="D46" s="195"/>
      <c r="E46" s="195"/>
      <c r="F46" s="195"/>
      <c r="G46" s="195"/>
      <c r="H46" s="195"/>
    </row>
    <row r="47" spans="1:10">
      <c r="D47" s="195"/>
      <c r="E47" s="195"/>
      <c r="F47" s="195"/>
      <c r="G47" s="195"/>
      <c r="H47" s="195"/>
    </row>
    <row r="48" spans="1:10">
      <c r="D48" s="195"/>
      <c r="E48" s="195"/>
      <c r="F48" s="195"/>
      <c r="G48" s="195"/>
      <c r="H48" s="195"/>
    </row>
    <row r="49" spans="2:8">
      <c r="D49" s="195"/>
      <c r="E49" s="195"/>
      <c r="F49" s="195"/>
      <c r="G49" s="195"/>
      <c r="H49" s="195"/>
    </row>
    <row r="50" spans="2:8">
      <c r="D50" s="195"/>
      <c r="E50" s="195"/>
      <c r="F50" s="195"/>
      <c r="G50" s="195"/>
      <c r="H50" s="195"/>
    </row>
    <row r="52" spans="2:8">
      <c r="B52" s="207"/>
      <c r="C52" s="206"/>
    </row>
    <row r="53" spans="2:8">
      <c r="B53" s="207"/>
      <c r="C53" s="206"/>
    </row>
    <row r="55" spans="2:8">
      <c r="E55" s="204"/>
      <c r="F55" s="204"/>
      <c r="G55" s="202"/>
    </row>
    <row r="60" spans="2:8">
      <c r="E60" s="204"/>
      <c r="F60" s="204"/>
      <c r="G60" s="195"/>
      <c r="H60" s="195"/>
    </row>
  </sheetData>
  <mergeCells count="4">
    <mergeCell ref="A4:J4"/>
    <mergeCell ref="A23:C23"/>
    <mergeCell ref="G35:J35"/>
    <mergeCell ref="I2:J2"/>
  </mergeCells>
  <phoneticPr fontId="3"/>
  <pageMargins left="0.78740157480314965" right="0.48" top="0.78740157480314965" bottom="0.78740157480314965" header="0.51181102362204722" footer="0.51181102362204722"/>
  <pageSetup paperSize="9" orientation="portrait" blackAndWhite="1" r:id="rId1"/>
  <headerFooter alignWithMargins="0"/>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N41"/>
  <sheetViews>
    <sheetView showZeros="0" view="pageBreakPreview" topLeftCell="A4" zoomScaleNormal="100" zoomScaleSheetLayoutView="100" workbookViewId="0">
      <selection activeCell="I12" sqref="I12"/>
    </sheetView>
  </sheetViews>
  <sheetFormatPr defaultColWidth="5.90625" defaultRowHeight="14"/>
  <cols>
    <col min="1" max="13" width="5.90625" style="94" customWidth="1"/>
    <col min="14" max="14" width="6.7265625" style="94" customWidth="1"/>
    <col min="15" max="16384" width="5.90625" style="94"/>
  </cols>
  <sheetData>
    <row r="1" spans="1:14">
      <c r="A1" s="206" t="s">
        <v>408</v>
      </c>
    </row>
    <row r="2" spans="1:14">
      <c r="L2" s="1133" t="s">
        <v>1020</v>
      </c>
      <c r="M2" s="1135"/>
      <c r="N2" s="1134"/>
    </row>
    <row r="3" spans="1:14" ht="28">
      <c r="A3" s="955" t="s">
        <v>1021</v>
      </c>
      <c r="B3" s="955"/>
      <c r="C3" s="955"/>
      <c r="D3" s="955"/>
      <c r="E3" s="955"/>
      <c r="F3" s="955"/>
      <c r="G3" s="955"/>
      <c r="H3" s="955"/>
      <c r="I3" s="955"/>
      <c r="J3" s="955"/>
      <c r="K3" s="955"/>
      <c r="L3" s="955"/>
      <c r="M3" s="955"/>
      <c r="N3" s="955"/>
    </row>
    <row r="4" spans="1:14">
      <c r="E4" s="900"/>
      <c r="F4" s="888"/>
      <c r="G4" s="888"/>
      <c r="H4" s="888"/>
      <c r="I4" s="888"/>
      <c r="J4" s="888"/>
    </row>
    <row r="5" spans="1:14">
      <c r="J5" s="1066" t="s">
        <v>1386</v>
      </c>
      <c r="K5" s="1067"/>
      <c r="L5" s="1067"/>
      <c r="M5" s="1067"/>
      <c r="N5" s="1067"/>
    </row>
    <row r="7" spans="1:14">
      <c r="A7" s="150" t="s">
        <v>1022</v>
      </c>
      <c r="C7" s="281"/>
      <c r="D7" s="244"/>
      <c r="E7" s="244"/>
      <c r="F7" s="244"/>
      <c r="G7" s="244"/>
      <c r="H7" s="203" t="s">
        <v>387</v>
      </c>
    </row>
    <row r="10" spans="1:14">
      <c r="A10" s="203"/>
      <c r="B10" s="203"/>
      <c r="C10" s="203"/>
      <c r="D10" s="203"/>
      <c r="E10" s="204" t="s">
        <v>661</v>
      </c>
      <c r="F10" s="203"/>
      <c r="G10" s="195">
        <f>入力シート!C9</f>
        <v>0</v>
      </c>
      <c r="H10" s="195"/>
      <c r="I10" s="195"/>
      <c r="J10" s="195"/>
      <c r="K10" s="203"/>
      <c r="L10" s="203"/>
      <c r="M10" s="203"/>
      <c r="N10" s="203"/>
    </row>
    <row r="11" spans="1:14">
      <c r="A11" s="203"/>
      <c r="B11" s="203"/>
      <c r="C11" s="203"/>
      <c r="D11" s="203"/>
      <c r="E11" s="204"/>
      <c r="F11" s="203"/>
      <c r="G11" s="195"/>
      <c r="H11" s="195"/>
      <c r="I11" s="195"/>
      <c r="J11" s="195"/>
      <c r="K11" s="203"/>
      <c r="L11" s="203"/>
      <c r="M11" s="203"/>
      <c r="N11" s="203"/>
    </row>
    <row r="12" spans="1:14">
      <c r="A12" s="203"/>
      <c r="B12" s="203"/>
      <c r="C12" s="203"/>
      <c r="D12" s="203"/>
      <c r="E12" s="204"/>
      <c r="F12" s="203"/>
      <c r="G12" s="195"/>
      <c r="H12" s="195"/>
      <c r="I12" s="195"/>
      <c r="J12" s="195"/>
      <c r="K12" s="203"/>
      <c r="L12" s="203"/>
      <c r="M12" s="203"/>
      <c r="N12" s="203"/>
    </row>
    <row r="13" spans="1:14">
      <c r="E13" s="204" t="s">
        <v>1023</v>
      </c>
      <c r="H13" s="195">
        <f>入力シート!C15</f>
        <v>0</v>
      </c>
      <c r="I13" s="195"/>
      <c r="J13" s="195"/>
      <c r="K13" s="195"/>
      <c r="L13" s="195"/>
      <c r="M13" s="94" t="s">
        <v>386</v>
      </c>
    </row>
    <row r="17" spans="1:14">
      <c r="A17" s="203" t="s">
        <v>1024</v>
      </c>
      <c r="L17" s="214"/>
      <c r="N17" s="203"/>
    </row>
    <row r="18" spans="1:14" ht="9" customHeight="1">
      <c r="A18" s="203"/>
      <c r="L18" s="214"/>
      <c r="N18" s="203"/>
    </row>
    <row r="19" spans="1:14">
      <c r="A19" s="203" t="s">
        <v>1025</v>
      </c>
    </row>
    <row r="20" spans="1:14">
      <c r="H20" s="111"/>
    </row>
    <row r="22" spans="1:14" ht="14.5" thickBot="1">
      <c r="A22" s="132"/>
      <c r="B22" s="132"/>
      <c r="C22" s="132"/>
      <c r="D22" s="132"/>
      <c r="E22" s="132"/>
      <c r="F22" s="132"/>
      <c r="G22" s="132"/>
      <c r="H22" s="132"/>
      <c r="I22" s="132"/>
      <c r="J22" s="132"/>
      <c r="K22" s="132"/>
      <c r="L22" s="132"/>
      <c r="M22" s="132"/>
      <c r="N22" s="132"/>
    </row>
    <row r="23" spans="1:14" ht="48" customHeight="1">
      <c r="B23" s="1139" t="s">
        <v>175</v>
      </c>
      <c r="C23" s="1140"/>
      <c r="D23" s="1140"/>
      <c r="E23" s="1141"/>
      <c r="F23" s="269"/>
      <c r="G23" s="338">
        <f>入力シート!C10</f>
        <v>0</v>
      </c>
      <c r="H23" s="406"/>
      <c r="I23" s="406"/>
      <c r="J23" s="92"/>
      <c r="K23" s="92"/>
      <c r="L23" s="92"/>
      <c r="M23" s="92"/>
      <c r="N23" s="93"/>
    </row>
    <row r="24" spans="1:14" ht="48" customHeight="1">
      <c r="A24" s="404"/>
      <c r="B24" s="1136" t="s">
        <v>1026</v>
      </c>
      <c r="C24" s="1137"/>
      <c r="D24" s="1137"/>
      <c r="E24" s="1138"/>
      <c r="F24" s="131"/>
      <c r="G24" s="131">
        <f>入力シート!C9</f>
        <v>0</v>
      </c>
      <c r="H24" s="131"/>
      <c r="I24" s="131"/>
      <c r="J24" s="131"/>
      <c r="K24" s="131"/>
      <c r="L24" s="131"/>
      <c r="M24" s="131"/>
      <c r="N24" s="408"/>
    </row>
    <row r="25" spans="1:14" ht="48" customHeight="1" thickBot="1">
      <c r="A25" s="405"/>
      <c r="B25" s="1142" t="s">
        <v>992</v>
      </c>
      <c r="C25" s="1143"/>
      <c r="D25" s="1143"/>
      <c r="E25" s="1144"/>
      <c r="F25" s="1148" t="s">
        <v>457</v>
      </c>
      <c r="G25" s="1148"/>
      <c r="H25" s="1149"/>
      <c r="I25" s="1145" t="s">
        <v>994</v>
      </c>
      <c r="J25" s="1146"/>
      <c r="K25" s="1147"/>
      <c r="L25" s="267"/>
      <c r="M25" s="409"/>
      <c r="N25" s="407" t="s">
        <v>1009</v>
      </c>
    </row>
    <row r="26" spans="1:14" ht="14.25" customHeight="1">
      <c r="A26" s="405"/>
      <c r="B26" s="232"/>
      <c r="C26" s="232"/>
      <c r="D26" s="232"/>
      <c r="E26" s="232"/>
      <c r="F26" s="410"/>
      <c r="G26" s="410"/>
      <c r="H26" s="410"/>
      <c r="I26" s="339"/>
      <c r="J26" s="339"/>
      <c r="K26" s="339"/>
      <c r="L26" s="124"/>
      <c r="M26" s="124"/>
      <c r="N26" s="124"/>
    </row>
    <row r="27" spans="1:14" ht="14.25" customHeight="1">
      <c r="A27" s="405"/>
      <c r="E27" s="111"/>
      <c r="F27" s="111"/>
      <c r="G27" s="111"/>
      <c r="J27" s="111"/>
      <c r="K27" s="124"/>
      <c r="L27" s="124"/>
      <c r="M27" s="124"/>
      <c r="N27" s="124"/>
    </row>
    <row r="28" spans="1:14" ht="14.25" customHeight="1">
      <c r="A28" s="124" t="s">
        <v>1371</v>
      </c>
      <c r="C28" s="124"/>
      <c r="D28" s="124"/>
      <c r="E28" s="111"/>
      <c r="F28" s="111"/>
      <c r="G28" s="111"/>
      <c r="H28" s="111"/>
      <c r="I28" s="111"/>
      <c r="J28" s="111"/>
      <c r="K28" s="111"/>
      <c r="L28" s="111"/>
      <c r="M28" s="111"/>
      <c r="N28" s="111"/>
    </row>
    <row r="29" spans="1:14" ht="9" customHeight="1">
      <c r="A29" s="124"/>
      <c r="C29" s="124"/>
      <c r="D29" s="124"/>
      <c r="E29" s="111"/>
      <c r="F29" s="111"/>
      <c r="G29" s="111"/>
      <c r="H29" s="111"/>
      <c r="I29" s="111"/>
      <c r="J29" s="111"/>
      <c r="K29" s="111"/>
      <c r="L29" s="111"/>
      <c r="M29" s="111"/>
      <c r="N29" s="111"/>
    </row>
    <row r="30" spans="1:14" ht="14.25" customHeight="1">
      <c r="A30" s="124" t="s">
        <v>1372</v>
      </c>
      <c r="C30" s="124"/>
      <c r="D30" s="124"/>
      <c r="E30" s="303"/>
      <c r="F30" s="303"/>
      <c r="G30" s="303"/>
      <c r="H30" s="303"/>
      <c r="I30" s="303"/>
      <c r="J30" s="303"/>
      <c r="K30" s="303"/>
      <c r="L30" s="303"/>
      <c r="M30" s="303"/>
      <c r="N30" s="303"/>
    </row>
    <row r="31" spans="1:14" ht="9" customHeight="1">
      <c r="A31" s="124"/>
      <c r="C31" s="124"/>
      <c r="D31" s="124"/>
      <c r="E31" s="303"/>
      <c r="F31" s="303"/>
      <c r="G31" s="303"/>
      <c r="H31" s="303"/>
      <c r="I31" s="303"/>
      <c r="J31" s="303"/>
      <c r="K31" s="303"/>
      <c r="L31" s="303"/>
      <c r="M31" s="303"/>
      <c r="N31" s="303"/>
    </row>
    <row r="32" spans="1:14" ht="14.25" customHeight="1">
      <c r="A32" s="124" t="s">
        <v>1373</v>
      </c>
      <c r="B32" s="124"/>
      <c r="C32" s="124"/>
      <c r="D32" s="124"/>
      <c r="E32" s="303"/>
      <c r="F32" s="303"/>
      <c r="G32" s="303"/>
      <c r="H32" s="303"/>
      <c r="I32" s="303"/>
      <c r="J32" s="303"/>
      <c r="K32" s="303"/>
      <c r="L32" s="303"/>
      <c r="M32" s="303"/>
      <c r="N32" s="303"/>
    </row>
    <row r="33" spans="1:14" ht="9" customHeight="1">
      <c r="A33" s="124"/>
      <c r="B33" s="124"/>
      <c r="C33" s="124"/>
      <c r="D33" s="124"/>
      <c r="E33" s="303"/>
      <c r="F33" s="303"/>
      <c r="G33" s="303"/>
      <c r="H33" s="303"/>
      <c r="I33" s="303"/>
      <c r="J33" s="303"/>
      <c r="K33" s="303"/>
      <c r="L33" s="303"/>
      <c r="M33" s="303"/>
      <c r="N33" s="303"/>
    </row>
    <row r="34" spans="1:14" ht="14.25" customHeight="1">
      <c r="A34" s="124" t="s">
        <v>1374</v>
      </c>
      <c r="B34" s="124"/>
      <c r="C34" s="124"/>
      <c r="D34" s="124"/>
      <c r="E34" s="303"/>
      <c r="F34" s="303"/>
      <c r="G34" s="303"/>
      <c r="H34" s="303"/>
      <c r="I34" s="303"/>
      <c r="J34" s="303"/>
      <c r="K34" s="303"/>
      <c r="L34" s="303"/>
      <c r="M34" s="303"/>
      <c r="N34" s="303"/>
    </row>
    <row r="35" spans="1:14" ht="9" customHeight="1">
      <c r="A35" s="124"/>
      <c r="B35" s="124"/>
      <c r="C35" s="124"/>
      <c r="D35" s="124"/>
      <c r="E35" s="303"/>
      <c r="F35" s="303"/>
      <c r="G35" s="303"/>
      <c r="H35" s="303"/>
      <c r="I35" s="303"/>
      <c r="J35" s="303"/>
      <c r="K35" s="303"/>
      <c r="L35" s="303"/>
      <c r="M35" s="303"/>
      <c r="N35" s="303"/>
    </row>
    <row r="36" spans="1:14" ht="14.25" customHeight="1">
      <c r="A36" s="124" t="s">
        <v>1375</v>
      </c>
      <c r="B36" s="124"/>
      <c r="C36" s="124"/>
      <c r="D36" s="124"/>
      <c r="E36" s="111"/>
      <c r="F36" s="111"/>
      <c r="G36" s="111"/>
      <c r="H36" s="111"/>
      <c r="I36" s="111"/>
      <c r="J36" s="111"/>
    </row>
    <row r="38" spans="1:14">
      <c r="A38" s="203"/>
      <c r="B38" s="120"/>
      <c r="C38" s="124"/>
      <c r="D38" s="124"/>
    </row>
    <row r="39" spans="1:14">
      <c r="A39" s="203"/>
      <c r="B39" s="109"/>
      <c r="C39" s="116"/>
      <c r="D39" s="116"/>
    </row>
    <row r="40" spans="1:14">
      <c r="A40" s="203"/>
      <c r="B40" s="109"/>
      <c r="C40" s="116"/>
      <c r="D40" s="116"/>
    </row>
    <row r="41" spans="1:14">
      <c r="A41" s="203"/>
      <c r="B41" s="109"/>
      <c r="C41" s="116"/>
      <c r="D41" s="116"/>
    </row>
  </sheetData>
  <mergeCells count="9">
    <mergeCell ref="L2:N2"/>
    <mergeCell ref="B24:E24"/>
    <mergeCell ref="B23:E23"/>
    <mergeCell ref="B25:E25"/>
    <mergeCell ref="I25:K25"/>
    <mergeCell ref="F25:H25"/>
    <mergeCell ref="A3:N3"/>
    <mergeCell ref="E4:J4"/>
    <mergeCell ref="J5:N5"/>
  </mergeCells>
  <phoneticPr fontId="3"/>
  <pageMargins left="0.98425196850393704" right="0.59055118110236227" top="0.98425196850393704" bottom="0.98425196850393704" header="0.51181102362204722" footer="0.51181102362204722"/>
  <pageSetup paperSize="9" orientation="portrait" blackAndWhite="1" r:id="rId1"/>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O59"/>
  <sheetViews>
    <sheetView showZeros="0" view="pageBreakPreview" zoomScaleNormal="100" zoomScaleSheetLayoutView="100" workbookViewId="0">
      <selection activeCell="A55" sqref="A55"/>
    </sheetView>
  </sheetViews>
  <sheetFormatPr defaultColWidth="5.90625" defaultRowHeight="15" customHeight="1"/>
  <cols>
    <col min="1" max="1" width="3.08984375" style="1" customWidth="1"/>
    <col min="2" max="2" width="3.36328125" style="1" customWidth="1"/>
    <col min="3" max="5" width="5.90625" style="1" customWidth="1"/>
    <col min="6" max="9" width="6.36328125" style="1" customWidth="1"/>
    <col min="10" max="10" width="7" style="1" customWidth="1"/>
    <col min="11" max="14" width="6.36328125" style="1" customWidth="1"/>
    <col min="15" max="15" width="7" style="1" customWidth="1"/>
    <col min="16" max="16384" width="5.90625" style="1"/>
  </cols>
  <sheetData>
    <row r="1" spans="1:15" ht="14">
      <c r="A1" s="1" t="s">
        <v>1027</v>
      </c>
      <c r="I1" s="2"/>
    </row>
    <row r="2" spans="1:15" ht="14">
      <c r="A2" s="1" t="s">
        <v>130</v>
      </c>
      <c r="M2" s="1107" t="s">
        <v>991</v>
      </c>
      <c r="N2" s="1108"/>
      <c r="O2" s="1109"/>
    </row>
    <row r="3" spans="1:15" ht="14.5" thickBot="1">
      <c r="A3" s="424"/>
      <c r="B3" s="424"/>
      <c r="C3" s="424"/>
      <c r="D3" s="424"/>
      <c r="E3" s="436" t="s">
        <v>30</v>
      </c>
      <c r="F3" s="1173" t="s">
        <v>1695</v>
      </c>
      <c r="G3" s="1173"/>
      <c r="H3" s="424" t="s">
        <v>1702</v>
      </c>
      <c r="I3" s="424"/>
      <c r="J3" s="424"/>
      <c r="K3" s="424"/>
      <c r="L3" s="424"/>
      <c r="M3" s="424"/>
      <c r="N3" s="424"/>
      <c r="O3" s="424"/>
    </row>
    <row r="4" spans="1:15" ht="15" customHeight="1">
      <c r="A4" s="1170" t="s">
        <v>175</v>
      </c>
      <c r="B4" s="1171"/>
      <c r="C4" s="1171"/>
      <c r="D4" s="1171"/>
      <c r="E4" s="1172"/>
      <c r="F4" s="411"/>
      <c r="G4" s="412">
        <f>入力シート!C10</f>
        <v>0</v>
      </c>
      <c r="H4" s="363"/>
      <c r="I4" s="363"/>
      <c r="J4" s="363"/>
      <c r="K4" s="363"/>
      <c r="L4" s="363"/>
      <c r="M4" s="363"/>
      <c r="N4" s="363"/>
      <c r="O4" s="364"/>
    </row>
    <row r="5" spans="1:15" ht="21" customHeight="1">
      <c r="A5" s="1090" t="s">
        <v>661</v>
      </c>
      <c r="B5" s="1091"/>
      <c r="C5" s="1091"/>
      <c r="D5" s="1091"/>
      <c r="E5" s="1092"/>
      <c r="F5" s="365"/>
      <c r="G5" s="399">
        <f>入力シート!C9</f>
        <v>0</v>
      </c>
      <c r="H5" s="350"/>
      <c r="I5" s="350"/>
      <c r="J5" s="350"/>
      <c r="K5" s="350"/>
      <c r="L5" s="350"/>
      <c r="M5" s="350"/>
      <c r="N5" s="350"/>
      <c r="O5" s="375"/>
    </row>
    <row r="6" spans="1:15" ht="15" customHeight="1">
      <c r="A6" s="1095" t="s">
        <v>1000</v>
      </c>
      <c r="B6" s="1096"/>
      <c r="C6" s="1096"/>
      <c r="D6" s="1096"/>
      <c r="E6" s="1097"/>
      <c r="F6" s="615"/>
      <c r="G6" s="616"/>
      <c r="H6" s="616"/>
      <c r="I6" s="616"/>
      <c r="J6" s="617"/>
      <c r="K6" s="617"/>
      <c r="L6" s="617"/>
      <c r="M6" s="617"/>
      <c r="N6" s="617"/>
      <c r="O6" s="618"/>
    </row>
    <row r="7" spans="1:15" ht="15" customHeight="1">
      <c r="A7" s="1156" t="s">
        <v>1033</v>
      </c>
      <c r="B7" s="1157"/>
      <c r="C7" s="1151"/>
      <c r="D7" s="1150" t="s">
        <v>1028</v>
      </c>
      <c r="E7" s="1151"/>
      <c r="F7" s="619" t="s">
        <v>1029</v>
      </c>
      <c r="G7" s="614"/>
      <c r="H7" s="514"/>
      <c r="I7" s="514"/>
      <c r="J7" s="396"/>
      <c r="K7" s="620" t="s">
        <v>1029</v>
      </c>
      <c r="L7" s="396"/>
      <c r="M7" s="396"/>
      <c r="N7" s="396"/>
      <c r="O7" s="397"/>
    </row>
    <row r="8" spans="1:15" ht="15" customHeight="1">
      <c r="A8" s="1158"/>
      <c r="B8" s="1159"/>
      <c r="C8" s="1153"/>
      <c r="D8" s="1152"/>
      <c r="E8" s="1153"/>
      <c r="F8" s="621" t="s">
        <v>1030</v>
      </c>
      <c r="G8" s="622"/>
      <c r="H8" s="623"/>
      <c r="I8" s="623"/>
      <c r="J8" s="623"/>
      <c r="K8" s="624" t="s">
        <v>1030</v>
      </c>
      <c r="L8" s="623"/>
      <c r="M8" s="623"/>
      <c r="N8" s="623"/>
      <c r="O8" s="625"/>
    </row>
    <row r="9" spans="1:15" ht="15" customHeight="1">
      <c r="A9" s="1158"/>
      <c r="B9" s="1159"/>
      <c r="C9" s="1153"/>
      <c r="D9" s="1152"/>
      <c r="E9" s="1153"/>
      <c r="F9" s="619"/>
      <c r="G9" s="614"/>
      <c r="H9" s="396"/>
      <c r="I9" s="396"/>
      <c r="J9" s="396"/>
      <c r="K9" s="626"/>
      <c r="L9" s="396"/>
      <c r="M9" s="396"/>
      <c r="N9" s="396"/>
      <c r="O9" s="397"/>
    </row>
    <row r="10" spans="1:15" ht="15" customHeight="1">
      <c r="A10" s="1158"/>
      <c r="B10" s="1159"/>
      <c r="C10" s="1153"/>
      <c r="D10" s="1152"/>
      <c r="E10" s="1153"/>
      <c r="F10" s="627" t="s">
        <v>1029</v>
      </c>
      <c r="G10" s="628"/>
      <c r="H10" s="629"/>
      <c r="I10" s="629"/>
      <c r="J10" s="630"/>
      <c r="K10" s="631" t="s">
        <v>1029</v>
      </c>
      <c r="L10" s="630"/>
      <c r="M10" s="630"/>
      <c r="N10" s="630"/>
      <c r="O10" s="632"/>
    </row>
    <row r="11" spans="1:15" ht="15" customHeight="1">
      <c r="A11" s="1158"/>
      <c r="B11" s="1159"/>
      <c r="C11" s="1153"/>
      <c r="D11" s="1152"/>
      <c r="E11" s="1153"/>
      <c r="F11" s="621" t="s">
        <v>1031</v>
      </c>
      <c r="G11" s="622"/>
      <c r="H11" s="623"/>
      <c r="I11" s="623"/>
      <c r="J11" s="623"/>
      <c r="K11" s="624" t="s">
        <v>1031</v>
      </c>
      <c r="L11" s="623"/>
      <c r="M11" s="623"/>
      <c r="N11" s="623"/>
      <c r="O11" s="625"/>
    </row>
    <row r="12" spans="1:15" ht="15" customHeight="1">
      <c r="A12" s="1158"/>
      <c r="B12" s="1159"/>
      <c r="C12" s="1153"/>
      <c r="D12" s="1152"/>
      <c r="E12" s="1153"/>
      <c r="F12" s="619"/>
      <c r="G12" s="614"/>
      <c r="H12" s="396"/>
      <c r="I12" s="396"/>
      <c r="J12" s="396"/>
      <c r="K12" s="626"/>
      <c r="L12" s="396"/>
      <c r="M12" s="396"/>
      <c r="N12" s="396"/>
      <c r="O12" s="397"/>
    </row>
    <row r="13" spans="1:15" ht="15" customHeight="1">
      <c r="A13" s="1158"/>
      <c r="B13" s="1159"/>
      <c r="C13" s="1153"/>
      <c r="D13" s="1154"/>
      <c r="E13" s="1155"/>
      <c r="F13" s="619"/>
      <c r="G13" s="614"/>
      <c r="H13" s="396"/>
      <c r="I13" s="396"/>
      <c r="J13" s="517" t="s">
        <v>1032</v>
      </c>
      <c r="K13" s="626"/>
      <c r="L13" s="396"/>
      <c r="M13" s="396"/>
      <c r="N13" s="396"/>
      <c r="O13" s="522" t="s">
        <v>1032</v>
      </c>
    </row>
    <row r="14" spans="1:15" ht="15" customHeight="1">
      <c r="A14" s="1158"/>
      <c r="B14" s="1159"/>
      <c r="C14" s="1153"/>
      <c r="D14" s="1150" t="s">
        <v>1039</v>
      </c>
      <c r="E14" s="1151"/>
      <c r="F14" s="385" t="s">
        <v>1034</v>
      </c>
      <c r="G14" s="402"/>
      <c r="H14" s="349"/>
      <c r="I14" s="349"/>
      <c r="J14" s="418"/>
      <c r="K14" s="349"/>
      <c r="L14" s="349"/>
      <c r="M14" s="349"/>
      <c r="N14" s="349"/>
      <c r="O14" s="419"/>
    </row>
    <row r="15" spans="1:15" ht="7.5" customHeight="1">
      <c r="A15" s="1158"/>
      <c r="B15" s="1159"/>
      <c r="C15" s="1153"/>
      <c r="D15" s="1152"/>
      <c r="E15" s="1153"/>
      <c r="F15" s="387"/>
      <c r="G15" s="359"/>
      <c r="J15" s="2"/>
      <c r="O15" s="417"/>
    </row>
    <row r="16" spans="1:15" ht="15" customHeight="1">
      <c r="A16" s="1158"/>
      <c r="B16" s="1159"/>
      <c r="C16" s="1153"/>
      <c r="D16" s="1152"/>
      <c r="E16" s="1153"/>
      <c r="F16" s="619" t="s">
        <v>1035</v>
      </c>
      <c r="G16" s="614"/>
      <c r="H16" s="396"/>
      <c r="I16" s="396"/>
      <c r="J16" s="517"/>
      <c r="K16" s="396" t="s">
        <v>1036</v>
      </c>
      <c r="L16" s="396"/>
      <c r="M16" s="396"/>
      <c r="N16" s="396"/>
      <c r="O16" s="522"/>
    </row>
    <row r="17" spans="1:15" ht="7.5" customHeight="1">
      <c r="A17" s="1158"/>
      <c r="B17" s="1159"/>
      <c r="C17" s="1153"/>
      <c r="D17" s="1152"/>
      <c r="E17" s="1153"/>
      <c r="F17" s="387"/>
      <c r="G17" s="359"/>
      <c r="J17" s="2"/>
      <c r="O17" s="417"/>
    </row>
    <row r="18" spans="1:15" ht="15" customHeight="1">
      <c r="A18" s="1158"/>
      <c r="B18" s="1159"/>
      <c r="C18" s="1153"/>
      <c r="D18" s="1152"/>
      <c r="E18" s="1153"/>
      <c r="F18" s="387"/>
      <c r="G18" s="359"/>
      <c r="J18" s="1" t="s">
        <v>1037</v>
      </c>
      <c r="O18" s="417"/>
    </row>
    <row r="19" spans="1:15" ht="15" customHeight="1">
      <c r="A19" s="1160"/>
      <c r="B19" s="1161"/>
      <c r="C19" s="1155"/>
      <c r="D19" s="1154"/>
      <c r="E19" s="1155"/>
      <c r="F19" s="388"/>
      <c r="G19" s="400"/>
      <c r="H19" s="353"/>
      <c r="I19" s="353"/>
      <c r="J19" s="353" t="s">
        <v>1038</v>
      </c>
      <c r="K19" s="353"/>
      <c r="L19" s="353"/>
      <c r="M19" s="353"/>
      <c r="N19" s="353"/>
      <c r="O19" s="420"/>
    </row>
    <row r="20" spans="1:15" ht="15" customHeight="1">
      <c r="A20" s="1101" t="s">
        <v>1048</v>
      </c>
      <c r="B20" s="1102"/>
      <c r="C20" s="1103"/>
      <c r="D20" s="1130" t="s">
        <v>1040</v>
      </c>
      <c r="E20" s="1103"/>
      <c r="F20" s="619" t="s">
        <v>1029</v>
      </c>
      <c r="G20" s="614"/>
      <c r="H20" s="396"/>
      <c r="I20" s="396"/>
      <c r="J20" s="517"/>
      <c r="K20" s="396"/>
      <c r="L20" s="396"/>
      <c r="M20" s="396"/>
      <c r="N20" s="396"/>
      <c r="O20" s="522"/>
    </row>
    <row r="21" spans="1:15" ht="15" customHeight="1">
      <c r="A21" s="1090"/>
      <c r="B21" s="1091"/>
      <c r="C21" s="1092"/>
      <c r="D21" s="1131"/>
      <c r="E21" s="1092"/>
      <c r="F21" s="621" t="s">
        <v>1030</v>
      </c>
      <c r="G21" s="622"/>
      <c r="H21" s="623"/>
      <c r="I21" s="623"/>
      <c r="J21" s="633"/>
      <c r="K21" s="623"/>
      <c r="L21" s="623"/>
      <c r="M21" s="623"/>
      <c r="N21" s="623"/>
      <c r="O21" s="634"/>
    </row>
    <row r="22" spans="1:15" ht="15" customHeight="1">
      <c r="A22" s="1090"/>
      <c r="B22" s="1091"/>
      <c r="C22" s="1092"/>
      <c r="D22" s="1131"/>
      <c r="E22" s="1092"/>
      <c r="F22" s="635"/>
      <c r="G22" s="616"/>
      <c r="H22" s="612"/>
      <c r="I22" s="612"/>
      <c r="J22" s="636"/>
      <c r="K22" s="612"/>
      <c r="L22" s="612"/>
      <c r="M22" s="612"/>
      <c r="N22" s="612"/>
      <c r="O22" s="637"/>
    </row>
    <row r="23" spans="1:15" ht="15" customHeight="1">
      <c r="A23" s="1090"/>
      <c r="B23" s="1091"/>
      <c r="C23" s="1092"/>
      <c r="D23" s="1131"/>
      <c r="E23" s="1092"/>
      <c r="F23" s="627" t="s">
        <v>1029</v>
      </c>
      <c r="G23" s="614"/>
      <c r="H23" s="396"/>
      <c r="I23" s="396"/>
      <c r="J23" s="517"/>
      <c r="K23" s="396"/>
      <c r="L23" s="396"/>
      <c r="M23" s="396"/>
      <c r="N23" s="396"/>
      <c r="O23" s="522"/>
    </row>
    <row r="24" spans="1:15" ht="15" customHeight="1">
      <c r="A24" s="1090"/>
      <c r="B24" s="1091"/>
      <c r="C24" s="1092"/>
      <c r="D24" s="1131"/>
      <c r="E24" s="1092"/>
      <c r="F24" s="621" t="s">
        <v>1031</v>
      </c>
      <c r="G24" s="622"/>
      <c r="H24" s="623"/>
      <c r="I24" s="623"/>
      <c r="J24" s="633"/>
      <c r="K24" s="623"/>
      <c r="L24" s="623"/>
      <c r="M24" s="623"/>
      <c r="N24" s="623"/>
      <c r="O24" s="634"/>
    </row>
    <row r="25" spans="1:15" ht="15" customHeight="1">
      <c r="A25" s="1090"/>
      <c r="B25" s="1091"/>
      <c r="C25" s="1092"/>
      <c r="D25" s="1162"/>
      <c r="E25" s="1163"/>
      <c r="F25" s="635"/>
      <c r="G25" s="616"/>
      <c r="H25" s="612"/>
      <c r="I25" s="612"/>
      <c r="J25" s="636"/>
      <c r="K25" s="612"/>
      <c r="L25" s="612"/>
      <c r="M25" s="612"/>
      <c r="N25" s="612"/>
      <c r="O25" s="637" t="s">
        <v>1032</v>
      </c>
    </row>
    <row r="26" spans="1:15" ht="15" customHeight="1">
      <c r="A26" s="1090"/>
      <c r="B26" s="1091"/>
      <c r="C26" s="1092"/>
      <c r="D26" s="1150" t="s">
        <v>1041</v>
      </c>
      <c r="E26" s="1151"/>
      <c r="F26" s="385"/>
      <c r="G26" s="402"/>
      <c r="H26" s="1174"/>
      <c r="I26" s="1174"/>
      <c r="J26" s="1180" t="s">
        <v>1009</v>
      </c>
      <c r="K26" s="402"/>
      <c r="L26" s="402"/>
      <c r="M26" s="349"/>
      <c r="N26" s="349"/>
      <c r="O26" s="419"/>
    </row>
    <row r="27" spans="1:15" ht="15" customHeight="1">
      <c r="A27" s="1090"/>
      <c r="B27" s="1091"/>
      <c r="C27" s="1092"/>
      <c r="D27" s="1154"/>
      <c r="E27" s="1155"/>
      <c r="F27" s="388"/>
      <c r="G27" s="400"/>
      <c r="H27" s="1175"/>
      <c r="I27" s="1175"/>
      <c r="J27" s="1128"/>
      <c r="K27" s="400"/>
      <c r="L27" s="400"/>
      <c r="M27" s="353"/>
      <c r="N27" s="353"/>
      <c r="O27" s="420"/>
    </row>
    <row r="28" spans="1:15" ht="15" customHeight="1">
      <c r="A28" s="1090"/>
      <c r="B28" s="1091"/>
      <c r="C28" s="1092"/>
      <c r="D28" s="1167" t="s">
        <v>1042</v>
      </c>
      <c r="E28" s="1097"/>
      <c r="F28" s="421"/>
      <c r="G28" s="346" t="s">
        <v>1043</v>
      </c>
      <c r="H28" s="346"/>
      <c r="I28" s="346"/>
      <c r="J28" s="422"/>
      <c r="K28" s="346"/>
      <c r="L28" s="346"/>
      <c r="M28" s="346"/>
      <c r="N28" s="346"/>
      <c r="O28" s="423"/>
    </row>
    <row r="29" spans="1:15" ht="15" customHeight="1">
      <c r="A29" s="1090"/>
      <c r="B29" s="1091"/>
      <c r="C29" s="1092"/>
      <c r="D29" s="1150" t="s">
        <v>1047</v>
      </c>
      <c r="E29" s="1151"/>
      <c r="F29" s="385" t="s">
        <v>1034</v>
      </c>
      <c r="G29" s="359"/>
      <c r="J29" s="2"/>
      <c r="O29" s="417"/>
    </row>
    <row r="30" spans="1:15" ht="7.5" customHeight="1">
      <c r="A30" s="1090"/>
      <c r="B30" s="1091"/>
      <c r="C30" s="1092"/>
      <c r="D30" s="1152"/>
      <c r="E30" s="1153"/>
      <c r="F30" s="387"/>
      <c r="G30" s="359"/>
      <c r="J30" s="2"/>
      <c r="O30" s="417"/>
    </row>
    <row r="31" spans="1:15" ht="15" customHeight="1">
      <c r="A31" s="1090"/>
      <c r="B31" s="1091"/>
      <c r="C31" s="1092"/>
      <c r="D31" s="1152"/>
      <c r="E31" s="1153"/>
      <c r="F31" s="619" t="s">
        <v>1044</v>
      </c>
      <c r="G31" s="614"/>
      <c r="H31" s="396"/>
      <c r="I31" s="396"/>
      <c r="J31" s="517"/>
      <c r="K31" s="396" t="s">
        <v>1045</v>
      </c>
      <c r="L31" s="396"/>
      <c r="M31" s="396"/>
      <c r="N31" s="396"/>
      <c r="O31" s="522"/>
    </row>
    <row r="32" spans="1:15" ht="7.5" customHeight="1">
      <c r="A32" s="1090"/>
      <c r="B32" s="1091"/>
      <c r="C32" s="1092"/>
      <c r="D32" s="1152"/>
      <c r="E32" s="1153"/>
      <c r="F32" s="387"/>
      <c r="G32" s="359"/>
      <c r="J32" s="2"/>
      <c r="O32" s="417"/>
    </row>
    <row r="33" spans="1:15" ht="15" customHeight="1" thickBot="1">
      <c r="A33" s="1164"/>
      <c r="B33" s="1165"/>
      <c r="C33" s="1166"/>
      <c r="D33" s="1168"/>
      <c r="E33" s="1169"/>
      <c r="F33" s="389"/>
      <c r="G33" s="424"/>
      <c r="H33" s="358"/>
      <c r="I33" s="358"/>
      <c r="J33" s="425" t="s">
        <v>1046</v>
      </c>
      <c r="K33" s="638"/>
      <c r="L33" s="638"/>
      <c r="M33" s="638"/>
      <c r="N33" s="638"/>
      <c r="O33" s="426" t="s">
        <v>1003</v>
      </c>
    </row>
    <row r="34" spans="1:15" ht="7.5" customHeight="1">
      <c r="A34" s="427"/>
      <c r="B34" s="427"/>
      <c r="C34" s="427"/>
      <c r="D34" s="371"/>
      <c r="E34" s="371"/>
      <c r="F34" s="363"/>
      <c r="G34" s="412"/>
      <c r="H34" s="363"/>
      <c r="I34" s="363"/>
      <c r="J34" s="428"/>
      <c r="K34" s="363"/>
      <c r="L34" s="363"/>
      <c r="M34" s="363"/>
      <c r="N34" s="363"/>
      <c r="O34" s="428"/>
    </row>
    <row r="35" spans="1:15" ht="15" customHeight="1" thickBot="1">
      <c r="A35" s="1" t="s">
        <v>1376</v>
      </c>
      <c r="B35" s="371"/>
      <c r="C35" s="371"/>
      <c r="D35" s="371"/>
      <c r="E35" s="371"/>
      <c r="G35" s="359"/>
      <c r="J35" s="2"/>
      <c r="O35" s="2"/>
    </row>
    <row r="36" spans="1:15" ht="15" customHeight="1">
      <c r="A36" s="1170" t="s">
        <v>1033</v>
      </c>
      <c r="B36" s="1176"/>
      <c r="C36" s="1177"/>
      <c r="D36" s="1185" t="s">
        <v>1028</v>
      </c>
      <c r="E36" s="1186"/>
      <c r="F36" s="639" t="s">
        <v>1029</v>
      </c>
      <c r="G36" s="640"/>
      <c r="H36" s="641"/>
      <c r="I36" s="641"/>
      <c r="J36" s="642"/>
      <c r="K36" s="643" t="s">
        <v>1029</v>
      </c>
      <c r="L36" s="642"/>
      <c r="M36" s="642"/>
      <c r="N36" s="642"/>
      <c r="O36" s="644"/>
    </row>
    <row r="37" spans="1:15" ht="15" customHeight="1">
      <c r="A37" s="1090"/>
      <c r="B37" s="1091"/>
      <c r="C37" s="1092"/>
      <c r="D37" s="1152"/>
      <c r="E37" s="1153"/>
      <c r="F37" s="621" t="s">
        <v>1030</v>
      </c>
      <c r="G37" s="622"/>
      <c r="H37" s="623"/>
      <c r="I37" s="623"/>
      <c r="J37" s="623"/>
      <c r="K37" s="624" t="s">
        <v>1030</v>
      </c>
      <c r="L37" s="623"/>
      <c r="M37" s="623"/>
      <c r="N37" s="623"/>
      <c r="O37" s="625"/>
    </row>
    <row r="38" spans="1:15" ht="15" customHeight="1">
      <c r="A38" s="1090"/>
      <c r="B38" s="1091"/>
      <c r="C38" s="1092"/>
      <c r="D38" s="1152"/>
      <c r="E38" s="1153"/>
      <c r="F38" s="619"/>
      <c r="G38" s="614"/>
      <c r="H38" s="396"/>
      <c r="I38" s="396"/>
      <c r="J38" s="396"/>
      <c r="K38" s="626"/>
      <c r="L38" s="396"/>
      <c r="M38" s="396"/>
      <c r="N38" s="396"/>
      <c r="O38" s="397"/>
    </row>
    <row r="39" spans="1:15" ht="15" customHeight="1">
      <c r="A39" s="1090"/>
      <c r="B39" s="1091"/>
      <c r="C39" s="1092"/>
      <c r="D39" s="1152"/>
      <c r="E39" s="1153"/>
      <c r="F39" s="627" t="s">
        <v>1029</v>
      </c>
      <c r="G39" s="628"/>
      <c r="H39" s="629"/>
      <c r="I39" s="629"/>
      <c r="J39" s="630"/>
      <c r="K39" s="631" t="s">
        <v>1029</v>
      </c>
      <c r="L39" s="630"/>
      <c r="M39" s="630"/>
      <c r="N39" s="630"/>
      <c r="O39" s="632"/>
    </row>
    <row r="40" spans="1:15" ht="15" customHeight="1">
      <c r="A40" s="1090"/>
      <c r="B40" s="1091"/>
      <c r="C40" s="1092"/>
      <c r="D40" s="1152"/>
      <c r="E40" s="1153"/>
      <c r="F40" s="621" t="s">
        <v>1031</v>
      </c>
      <c r="G40" s="622"/>
      <c r="H40" s="623"/>
      <c r="I40" s="623"/>
      <c r="J40" s="623"/>
      <c r="K40" s="624" t="s">
        <v>1031</v>
      </c>
      <c r="L40" s="623"/>
      <c r="M40" s="623"/>
      <c r="N40" s="623"/>
      <c r="O40" s="625"/>
    </row>
    <row r="41" spans="1:15" ht="15" customHeight="1">
      <c r="A41" s="1090"/>
      <c r="B41" s="1091"/>
      <c r="C41" s="1092"/>
      <c r="D41" s="1152"/>
      <c r="E41" s="1153"/>
      <c r="F41" s="619"/>
      <c r="G41" s="614"/>
      <c r="H41" s="396"/>
      <c r="I41" s="396"/>
      <c r="J41" s="396"/>
      <c r="K41" s="626"/>
      <c r="L41" s="396"/>
      <c r="M41" s="396"/>
      <c r="N41" s="396"/>
      <c r="O41" s="397"/>
    </row>
    <row r="42" spans="1:15" ht="15" customHeight="1">
      <c r="A42" s="1178"/>
      <c r="B42" s="1179"/>
      <c r="C42" s="1163"/>
      <c r="D42" s="1154"/>
      <c r="E42" s="1155"/>
      <c r="F42" s="635"/>
      <c r="G42" s="616"/>
      <c r="H42" s="612"/>
      <c r="I42" s="612"/>
      <c r="J42" s="636" t="s">
        <v>1032</v>
      </c>
      <c r="K42" s="645"/>
      <c r="L42" s="612"/>
      <c r="M42" s="612"/>
      <c r="N42" s="612"/>
      <c r="O42" s="637" t="s">
        <v>1032</v>
      </c>
    </row>
    <row r="43" spans="1:15" ht="15" customHeight="1">
      <c r="A43" s="1101" t="s">
        <v>1048</v>
      </c>
      <c r="B43" s="1102"/>
      <c r="C43" s="1103"/>
      <c r="D43" s="1130" t="s">
        <v>1040</v>
      </c>
      <c r="E43" s="1103"/>
      <c r="F43" s="619" t="s">
        <v>1029</v>
      </c>
      <c r="G43" s="614"/>
      <c r="H43" s="396"/>
      <c r="I43" s="396"/>
      <c r="J43" s="517"/>
      <c r="K43" s="396"/>
      <c r="L43" s="396"/>
      <c r="M43" s="396"/>
      <c r="N43" s="396"/>
      <c r="O43" s="522"/>
    </row>
    <row r="44" spans="1:15" ht="15" customHeight="1">
      <c r="A44" s="1090"/>
      <c r="B44" s="1091"/>
      <c r="C44" s="1092"/>
      <c r="D44" s="1131"/>
      <c r="E44" s="1092"/>
      <c r="F44" s="621" t="s">
        <v>1030</v>
      </c>
      <c r="G44" s="622"/>
      <c r="H44" s="623"/>
      <c r="I44" s="623"/>
      <c r="J44" s="633"/>
      <c r="K44" s="623"/>
      <c r="L44" s="623"/>
      <c r="M44" s="623"/>
      <c r="N44" s="623"/>
      <c r="O44" s="634"/>
    </row>
    <row r="45" spans="1:15" ht="15" customHeight="1">
      <c r="A45" s="1090"/>
      <c r="B45" s="1091"/>
      <c r="C45" s="1092"/>
      <c r="D45" s="1131"/>
      <c r="E45" s="1092"/>
      <c r="F45" s="635"/>
      <c r="G45" s="616"/>
      <c r="H45" s="612"/>
      <c r="I45" s="612"/>
      <c r="J45" s="636"/>
      <c r="K45" s="612"/>
      <c r="L45" s="612"/>
      <c r="M45" s="612"/>
      <c r="N45" s="612"/>
      <c r="O45" s="637"/>
    </row>
    <row r="46" spans="1:15" ht="15" customHeight="1">
      <c r="A46" s="1090"/>
      <c r="B46" s="1091"/>
      <c r="C46" s="1092"/>
      <c r="D46" s="1131"/>
      <c r="E46" s="1092"/>
      <c r="F46" s="627" t="s">
        <v>1029</v>
      </c>
      <c r="G46" s="614"/>
      <c r="H46" s="396"/>
      <c r="I46" s="396"/>
      <c r="J46" s="517"/>
      <c r="K46" s="396"/>
      <c r="L46" s="396"/>
      <c r="M46" s="396"/>
      <c r="N46" s="396"/>
      <c r="O46" s="522"/>
    </row>
    <row r="47" spans="1:15" ht="15" customHeight="1">
      <c r="A47" s="1090"/>
      <c r="B47" s="1091"/>
      <c r="C47" s="1092"/>
      <c r="D47" s="1131"/>
      <c r="E47" s="1092"/>
      <c r="F47" s="621" t="s">
        <v>1031</v>
      </c>
      <c r="G47" s="622"/>
      <c r="H47" s="623"/>
      <c r="I47" s="623"/>
      <c r="J47" s="633"/>
      <c r="K47" s="623"/>
      <c r="L47" s="623"/>
      <c r="M47" s="623"/>
      <c r="N47" s="623"/>
      <c r="O47" s="634"/>
    </row>
    <row r="48" spans="1:15" ht="15" customHeight="1">
      <c r="A48" s="1090"/>
      <c r="B48" s="1091"/>
      <c r="C48" s="1092"/>
      <c r="D48" s="1162"/>
      <c r="E48" s="1163"/>
      <c r="F48" s="635"/>
      <c r="G48" s="616"/>
      <c r="H48" s="612"/>
      <c r="I48" s="612"/>
      <c r="J48" s="636"/>
      <c r="K48" s="612"/>
      <c r="L48" s="612"/>
      <c r="M48" s="612"/>
      <c r="N48" s="612"/>
      <c r="O48" s="637" t="s">
        <v>1032</v>
      </c>
    </row>
    <row r="49" spans="1:15" ht="15" customHeight="1">
      <c r="A49" s="1090"/>
      <c r="B49" s="1091"/>
      <c r="C49" s="1092"/>
      <c r="D49" s="1150" t="s">
        <v>1041</v>
      </c>
      <c r="E49" s="1151"/>
      <c r="F49" s="385"/>
      <c r="G49" s="402"/>
      <c r="H49" s="1174"/>
      <c r="I49" s="1174"/>
      <c r="J49" s="1181" t="s">
        <v>1009</v>
      </c>
      <c r="K49" s="402"/>
      <c r="L49" s="402"/>
      <c r="M49" s="349"/>
      <c r="N49" s="349"/>
      <c r="O49" s="419"/>
    </row>
    <row r="50" spans="1:15" ht="15" customHeight="1">
      <c r="A50" s="1090"/>
      <c r="B50" s="1091"/>
      <c r="C50" s="1092"/>
      <c r="D50" s="1154"/>
      <c r="E50" s="1155"/>
      <c r="F50" s="388"/>
      <c r="G50" s="400"/>
      <c r="H50" s="1175"/>
      <c r="I50" s="1175"/>
      <c r="J50" s="1182"/>
      <c r="K50" s="400"/>
      <c r="L50" s="400"/>
      <c r="M50" s="353"/>
      <c r="N50" s="353"/>
      <c r="O50" s="420"/>
    </row>
    <row r="51" spans="1:15" ht="15" customHeight="1" thickBot="1">
      <c r="A51" s="1164"/>
      <c r="B51" s="1165"/>
      <c r="C51" s="1166"/>
      <c r="D51" s="1183" t="s">
        <v>1042</v>
      </c>
      <c r="E51" s="1184"/>
      <c r="F51" s="432"/>
      <c r="G51" s="433" t="s">
        <v>1043</v>
      </c>
      <c r="H51" s="433"/>
      <c r="I51" s="433"/>
      <c r="J51" s="434"/>
      <c r="K51" s="433"/>
      <c r="L51" s="433"/>
      <c r="M51" s="433"/>
      <c r="N51" s="433"/>
      <c r="O51" s="435"/>
    </row>
    <row r="52" spans="1:15" ht="7.5" customHeight="1"/>
    <row r="53" spans="1:15" ht="15" customHeight="1">
      <c r="A53" t="s">
        <v>1703</v>
      </c>
    </row>
    <row r="54" spans="1:15" ht="15" customHeight="1">
      <c r="A54" t="s">
        <v>1704</v>
      </c>
    </row>
    <row r="55" spans="1:15" ht="7.5" customHeight="1">
      <c r="A55"/>
    </row>
    <row r="56" spans="1:15" ht="15" customHeight="1">
      <c r="A56" t="s">
        <v>1049</v>
      </c>
    </row>
    <row r="57" spans="1:15" ht="15" customHeight="1">
      <c r="A57" t="s">
        <v>1050</v>
      </c>
    </row>
    <row r="58" spans="1:15" ht="15" customHeight="1">
      <c r="A58" t="s">
        <v>1051</v>
      </c>
    </row>
    <row r="59" spans="1:15" ht="15" customHeight="1">
      <c r="A59"/>
    </row>
  </sheetData>
  <mergeCells count="23">
    <mergeCell ref="D51:E51"/>
    <mergeCell ref="A43:C51"/>
    <mergeCell ref="D36:E42"/>
    <mergeCell ref="D43:E48"/>
    <mergeCell ref="D49:E50"/>
    <mergeCell ref="H49:I50"/>
    <mergeCell ref="A36:C42"/>
    <mergeCell ref="J26:J27"/>
    <mergeCell ref="H26:I27"/>
    <mergeCell ref="J49:J50"/>
    <mergeCell ref="M2:O2"/>
    <mergeCell ref="A4:E4"/>
    <mergeCell ref="A5:E5"/>
    <mergeCell ref="A6:E6"/>
    <mergeCell ref="F3:G3"/>
    <mergeCell ref="D7:E13"/>
    <mergeCell ref="D14:E19"/>
    <mergeCell ref="A7:C19"/>
    <mergeCell ref="D20:E25"/>
    <mergeCell ref="D26:E27"/>
    <mergeCell ref="A20:C33"/>
    <mergeCell ref="D28:E28"/>
    <mergeCell ref="D29:E33"/>
  </mergeCells>
  <phoneticPr fontId="3"/>
  <dataValidations count="1">
    <dataValidation type="list" allowBlank="1" showInputMessage="1" showErrorMessage="1" sqref="F3:G3" xr:uid="{00000000-0002-0000-2500-000000000000}">
      <formula1>"　 ,Ａディスク,Ｂディスク"</formula1>
    </dataValidation>
  </dataValidations>
  <pageMargins left="0.78740157480314965" right="0.31496062992125984" top="0.59055118110236227" bottom="0.39370078740157483" header="0.31496062992125984" footer="0.31496062992125984"/>
  <pageSetup paperSize="9" orientation="portrait" horizontalDpi="200" verticalDpi="200" r:id="rId1"/>
  <headerFooter alignWithMargins="0"/>
  <drawing r:id="rId2"/>
  <legacy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A1:O58"/>
  <sheetViews>
    <sheetView showZeros="0" view="pageBreakPreview" zoomScaleNormal="100" zoomScaleSheetLayoutView="100" workbookViewId="0">
      <selection activeCell="G9" sqref="G9"/>
    </sheetView>
  </sheetViews>
  <sheetFormatPr defaultColWidth="5.90625" defaultRowHeight="15" customHeight="1"/>
  <cols>
    <col min="1" max="1" width="3.08984375" style="1" customWidth="1"/>
    <col min="2" max="2" width="3.36328125" style="1" customWidth="1"/>
    <col min="3" max="5" width="5.90625" style="1" customWidth="1"/>
    <col min="6" max="9" width="6.36328125" style="1" customWidth="1"/>
    <col min="10" max="10" width="7" style="1" customWidth="1"/>
    <col min="11" max="14" width="6.36328125" style="1" customWidth="1"/>
    <col min="15" max="15" width="7" style="1" customWidth="1"/>
    <col min="16" max="16384" width="5.90625" style="1"/>
  </cols>
  <sheetData>
    <row r="1" spans="1:15" ht="14">
      <c r="A1" s="1" t="s">
        <v>1052</v>
      </c>
      <c r="I1" s="2"/>
    </row>
    <row r="2" spans="1:15" ht="14">
      <c r="A2" s="1" t="s">
        <v>1053</v>
      </c>
      <c r="M2" s="1107" t="s">
        <v>991</v>
      </c>
      <c r="N2" s="1108"/>
      <c r="O2" s="1109"/>
    </row>
    <row r="3" spans="1:15" ht="14">
      <c r="M3" s="211"/>
      <c r="N3" s="211"/>
      <c r="O3" s="211"/>
    </row>
    <row r="4" spans="1:15" ht="14.5" thickBot="1">
      <c r="A4" s="1173" t="s">
        <v>1054</v>
      </c>
      <c r="B4" s="1173"/>
      <c r="C4" s="1173"/>
      <c r="D4" s="1173"/>
      <c r="E4" s="1173"/>
      <c r="F4" s="1173"/>
      <c r="G4" s="1173"/>
      <c r="H4" s="1173"/>
      <c r="I4" s="1173"/>
      <c r="J4" s="1173"/>
      <c r="K4" s="1173"/>
      <c r="L4" s="1173"/>
      <c r="M4" s="1173"/>
      <c r="N4" s="1173"/>
      <c r="O4" s="1173"/>
    </row>
    <row r="5" spans="1:15" ht="21" customHeight="1">
      <c r="A5" s="1090" t="s">
        <v>661</v>
      </c>
      <c r="B5" s="1091"/>
      <c r="C5" s="1091"/>
      <c r="D5" s="1091"/>
      <c r="E5" s="1092"/>
      <c r="F5" s="438"/>
      <c r="G5" s="414">
        <f>入力シート!C9</f>
        <v>0</v>
      </c>
      <c r="H5" s="415"/>
      <c r="I5" s="415"/>
      <c r="J5" s="415"/>
      <c r="K5" s="415"/>
      <c r="L5" s="415"/>
      <c r="M5" s="415"/>
      <c r="N5" s="415"/>
      <c r="O5" s="416"/>
    </row>
    <row r="6" spans="1:15" ht="15" customHeight="1">
      <c r="A6" s="360" t="s">
        <v>1034</v>
      </c>
      <c r="B6" s="369"/>
      <c r="C6" s="369"/>
      <c r="D6" s="369"/>
      <c r="E6" s="369"/>
      <c r="F6" s="439"/>
      <c r="G6" s="402"/>
      <c r="H6" s="349"/>
      <c r="I6" s="349"/>
      <c r="J6" s="349"/>
      <c r="K6" s="349"/>
      <c r="L6" s="349"/>
      <c r="M6" s="349"/>
      <c r="N6" s="349"/>
      <c r="O6" s="355"/>
    </row>
    <row r="7" spans="1:15" ht="7.5" customHeight="1">
      <c r="A7" s="429"/>
      <c r="B7" s="371"/>
      <c r="C7" s="371"/>
      <c r="D7" s="371"/>
      <c r="E7" s="371"/>
      <c r="F7" s="440"/>
      <c r="G7" s="359"/>
      <c r="O7" s="357"/>
    </row>
    <row r="8" spans="1:15" ht="15" customHeight="1">
      <c r="A8" s="370"/>
      <c r="B8" s="371"/>
      <c r="C8" s="371"/>
      <c r="D8" s="371"/>
      <c r="E8" s="371"/>
      <c r="F8" s="440"/>
      <c r="G8" s="359"/>
      <c r="H8" s="396" t="s">
        <v>1705</v>
      </c>
      <c r="I8" s="396"/>
      <c r="J8" s="396"/>
      <c r="K8" s="396"/>
      <c r="L8" s="396" t="s">
        <v>1706</v>
      </c>
      <c r="M8" s="396"/>
      <c r="N8" s="396"/>
      <c r="O8" s="357"/>
    </row>
    <row r="9" spans="1:15" ht="7.5" customHeight="1">
      <c r="A9" s="370"/>
      <c r="B9" s="371"/>
      <c r="C9" s="371"/>
      <c r="D9" s="371"/>
      <c r="E9" s="371"/>
      <c r="F9" s="440"/>
      <c r="G9" s="359"/>
      <c r="O9" s="357"/>
    </row>
    <row r="10" spans="1:15" ht="15" customHeight="1">
      <c r="A10" s="437" t="s">
        <v>1707</v>
      </c>
      <c r="B10" s="413"/>
      <c r="C10" s="413"/>
      <c r="D10" s="413"/>
      <c r="E10" s="413"/>
      <c r="F10" s="441"/>
      <c r="G10" s="400"/>
      <c r="H10" s="353"/>
      <c r="I10" s="353"/>
      <c r="J10" s="353"/>
      <c r="K10" s="353"/>
      <c r="L10" s="353"/>
      <c r="M10" s="353"/>
      <c r="N10" s="353"/>
      <c r="O10" s="351"/>
    </row>
    <row r="11" spans="1:15" ht="15" customHeight="1">
      <c r="A11" s="1213" t="s">
        <v>1055</v>
      </c>
      <c r="B11" s="1108"/>
      <c r="C11" s="1108"/>
      <c r="D11" s="1108"/>
      <c r="E11" s="1108"/>
      <c r="F11" s="1108"/>
      <c r="G11" s="1108"/>
      <c r="H11" s="1108"/>
      <c r="I11" s="1108"/>
      <c r="J11" s="1108"/>
      <c r="K11" s="1108"/>
      <c r="L11" s="1108"/>
      <c r="M11" s="1108"/>
      <c r="N11" s="1108"/>
      <c r="O11" s="1187"/>
    </row>
    <row r="12" spans="1:15" ht="14.25" customHeight="1">
      <c r="A12" s="1095" t="s">
        <v>1056</v>
      </c>
      <c r="B12" s="1096"/>
      <c r="C12" s="1097"/>
      <c r="D12" s="1167" t="s">
        <v>179</v>
      </c>
      <c r="E12" s="1097"/>
      <c r="F12" s="1107" t="s">
        <v>1057</v>
      </c>
      <c r="G12" s="1108"/>
      <c r="H12" s="1108"/>
      <c r="I12" s="1108"/>
      <c r="J12" s="1108"/>
      <c r="K12" s="1108"/>
      <c r="L12" s="1108"/>
      <c r="M12" s="1108"/>
      <c r="N12" s="1108"/>
      <c r="O12" s="1187"/>
    </row>
    <row r="13" spans="1:15" ht="14.25" customHeight="1">
      <c r="A13" s="1188" t="s">
        <v>314</v>
      </c>
      <c r="B13" s="1189"/>
      <c r="C13" s="1190"/>
      <c r="D13" s="1197"/>
      <c r="E13" s="1198"/>
      <c r="F13" s="1197"/>
      <c r="G13" s="1181"/>
      <c r="H13" s="1181"/>
      <c r="I13" s="1181"/>
      <c r="J13" s="1181"/>
      <c r="K13" s="1181"/>
      <c r="L13" s="1181"/>
      <c r="M13" s="1181"/>
      <c r="N13" s="1181"/>
      <c r="O13" s="1203"/>
    </row>
    <row r="14" spans="1:15" ht="14.25" customHeight="1">
      <c r="A14" s="1191"/>
      <c r="B14" s="1192"/>
      <c r="C14" s="1193"/>
      <c r="D14" s="1199"/>
      <c r="E14" s="1200"/>
      <c r="F14" s="1199"/>
      <c r="G14" s="1115"/>
      <c r="H14" s="1115"/>
      <c r="I14" s="1115"/>
      <c r="J14" s="1115"/>
      <c r="K14" s="1115"/>
      <c r="L14" s="1115"/>
      <c r="M14" s="1115"/>
      <c r="N14" s="1115"/>
      <c r="O14" s="1204"/>
    </row>
    <row r="15" spans="1:15" ht="14.25" customHeight="1">
      <c r="A15" s="1191"/>
      <c r="B15" s="1192"/>
      <c r="C15" s="1193"/>
      <c r="D15" s="1199"/>
      <c r="E15" s="1200"/>
      <c r="F15" s="1199"/>
      <c r="G15" s="1115"/>
      <c r="H15" s="1115"/>
      <c r="I15" s="1115"/>
      <c r="J15" s="1115"/>
      <c r="K15" s="1115"/>
      <c r="L15" s="1115"/>
      <c r="M15" s="1115"/>
      <c r="N15" s="1115"/>
      <c r="O15" s="1204"/>
    </row>
    <row r="16" spans="1:15" ht="14.25" customHeight="1">
      <c r="A16" s="1206"/>
      <c r="B16" s="1207"/>
      <c r="C16" s="1208"/>
      <c r="D16" s="1201"/>
      <c r="E16" s="1202"/>
      <c r="F16" s="1201"/>
      <c r="G16" s="1182"/>
      <c r="H16" s="1182"/>
      <c r="I16" s="1182"/>
      <c r="J16" s="1182"/>
      <c r="K16" s="1182"/>
      <c r="L16" s="1182"/>
      <c r="M16" s="1182"/>
      <c r="N16" s="1182"/>
      <c r="O16" s="1205"/>
    </row>
    <row r="17" spans="1:15" ht="14.25" customHeight="1">
      <c r="A17" s="1188" t="s">
        <v>1058</v>
      </c>
      <c r="B17" s="1189"/>
      <c r="C17" s="1190"/>
      <c r="D17" s="1197"/>
      <c r="E17" s="1198"/>
      <c r="F17" s="1197"/>
      <c r="G17" s="1181"/>
      <c r="H17" s="1181"/>
      <c r="I17" s="1181"/>
      <c r="J17" s="1181"/>
      <c r="K17" s="1181"/>
      <c r="L17" s="1181"/>
      <c r="M17" s="1181"/>
      <c r="N17" s="1181"/>
      <c r="O17" s="1203"/>
    </row>
    <row r="18" spans="1:15" ht="14.25" customHeight="1">
      <c r="A18" s="1191"/>
      <c r="B18" s="1192"/>
      <c r="C18" s="1193"/>
      <c r="D18" s="1199"/>
      <c r="E18" s="1200"/>
      <c r="F18" s="1199"/>
      <c r="G18" s="1115"/>
      <c r="H18" s="1115"/>
      <c r="I18" s="1115"/>
      <c r="J18" s="1115"/>
      <c r="K18" s="1115"/>
      <c r="L18" s="1115"/>
      <c r="M18" s="1115"/>
      <c r="N18" s="1115"/>
      <c r="O18" s="1204"/>
    </row>
    <row r="19" spans="1:15" ht="14.25" customHeight="1">
      <c r="A19" s="1191"/>
      <c r="B19" s="1192"/>
      <c r="C19" s="1193"/>
      <c r="D19" s="1199"/>
      <c r="E19" s="1200"/>
      <c r="F19" s="1199"/>
      <c r="G19" s="1115"/>
      <c r="H19" s="1115"/>
      <c r="I19" s="1115"/>
      <c r="J19" s="1115"/>
      <c r="K19" s="1115"/>
      <c r="L19" s="1115"/>
      <c r="M19" s="1115"/>
      <c r="N19" s="1115"/>
      <c r="O19" s="1204"/>
    </row>
    <row r="20" spans="1:15" ht="14.25" customHeight="1">
      <c r="A20" s="1206"/>
      <c r="B20" s="1207"/>
      <c r="C20" s="1208"/>
      <c r="D20" s="1201"/>
      <c r="E20" s="1202"/>
      <c r="F20" s="1201"/>
      <c r="G20" s="1182"/>
      <c r="H20" s="1182"/>
      <c r="I20" s="1182"/>
      <c r="J20" s="1182"/>
      <c r="K20" s="1182"/>
      <c r="L20" s="1182"/>
      <c r="M20" s="1182"/>
      <c r="N20" s="1182"/>
      <c r="O20" s="1205"/>
    </row>
    <row r="21" spans="1:15" ht="14.25" customHeight="1">
      <c r="A21" s="1188" t="s">
        <v>1059</v>
      </c>
      <c r="B21" s="1189"/>
      <c r="C21" s="1190"/>
      <c r="D21" s="1197"/>
      <c r="E21" s="1198"/>
      <c r="F21" s="1197"/>
      <c r="G21" s="1181"/>
      <c r="H21" s="1181"/>
      <c r="I21" s="1181"/>
      <c r="J21" s="1181"/>
      <c r="K21" s="1181"/>
      <c r="L21" s="1181"/>
      <c r="M21" s="1181"/>
      <c r="N21" s="1181"/>
      <c r="O21" s="1203"/>
    </row>
    <row r="22" spans="1:15" ht="14.25" customHeight="1">
      <c r="A22" s="1191"/>
      <c r="B22" s="1192"/>
      <c r="C22" s="1193"/>
      <c r="D22" s="1199"/>
      <c r="E22" s="1200"/>
      <c r="F22" s="1199"/>
      <c r="G22" s="1115"/>
      <c r="H22" s="1115"/>
      <c r="I22" s="1115"/>
      <c r="J22" s="1115"/>
      <c r="K22" s="1115"/>
      <c r="L22" s="1115"/>
      <c r="M22" s="1115"/>
      <c r="N22" s="1115"/>
      <c r="O22" s="1204"/>
    </row>
    <row r="23" spans="1:15" ht="14.25" customHeight="1">
      <c r="A23" s="1191"/>
      <c r="B23" s="1192"/>
      <c r="C23" s="1193"/>
      <c r="D23" s="1199"/>
      <c r="E23" s="1200"/>
      <c r="F23" s="1199"/>
      <c r="G23" s="1115"/>
      <c r="H23" s="1115"/>
      <c r="I23" s="1115"/>
      <c r="J23" s="1115"/>
      <c r="K23" s="1115"/>
      <c r="L23" s="1115"/>
      <c r="M23" s="1115"/>
      <c r="N23" s="1115"/>
      <c r="O23" s="1204"/>
    </row>
    <row r="24" spans="1:15" ht="14.25" customHeight="1">
      <c r="A24" s="1206"/>
      <c r="B24" s="1207"/>
      <c r="C24" s="1208"/>
      <c r="D24" s="1201"/>
      <c r="E24" s="1202"/>
      <c r="F24" s="1201"/>
      <c r="G24" s="1182"/>
      <c r="H24" s="1182"/>
      <c r="I24" s="1182"/>
      <c r="J24" s="1182"/>
      <c r="K24" s="1182"/>
      <c r="L24" s="1182"/>
      <c r="M24" s="1182"/>
      <c r="N24" s="1182"/>
      <c r="O24" s="1205"/>
    </row>
    <row r="25" spans="1:15" ht="14.25" customHeight="1">
      <c r="A25" s="1188" t="s">
        <v>1060</v>
      </c>
      <c r="B25" s="1189"/>
      <c r="C25" s="1190"/>
      <c r="D25" s="1197"/>
      <c r="E25" s="1198"/>
      <c r="F25" s="1197"/>
      <c r="G25" s="1181"/>
      <c r="H25" s="1181"/>
      <c r="I25" s="1181"/>
      <c r="J25" s="1181"/>
      <c r="K25" s="1181"/>
      <c r="L25" s="1181"/>
      <c r="M25" s="1181"/>
      <c r="N25" s="1181"/>
      <c r="O25" s="1203"/>
    </row>
    <row r="26" spans="1:15" ht="14.25" customHeight="1">
      <c r="A26" s="1191"/>
      <c r="B26" s="1192"/>
      <c r="C26" s="1193"/>
      <c r="D26" s="1199"/>
      <c r="E26" s="1200"/>
      <c r="F26" s="1199"/>
      <c r="G26" s="1115"/>
      <c r="H26" s="1115"/>
      <c r="I26" s="1115"/>
      <c r="J26" s="1115"/>
      <c r="K26" s="1115"/>
      <c r="L26" s="1115"/>
      <c r="M26" s="1115"/>
      <c r="N26" s="1115"/>
      <c r="O26" s="1204"/>
    </row>
    <row r="27" spans="1:15" ht="14.25" customHeight="1">
      <c r="A27" s="1191"/>
      <c r="B27" s="1192"/>
      <c r="C27" s="1193"/>
      <c r="D27" s="1199"/>
      <c r="E27" s="1200"/>
      <c r="F27" s="1199"/>
      <c r="G27" s="1115"/>
      <c r="H27" s="1115"/>
      <c r="I27" s="1115"/>
      <c r="J27" s="1115"/>
      <c r="K27" s="1115"/>
      <c r="L27" s="1115"/>
      <c r="M27" s="1115"/>
      <c r="N27" s="1115"/>
      <c r="O27" s="1204"/>
    </row>
    <row r="28" spans="1:15" ht="14.25" customHeight="1">
      <c r="A28" s="1206"/>
      <c r="B28" s="1207"/>
      <c r="C28" s="1208"/>
      <c r="D28" s="1201"/>
      <c r="E28" s="1202"/>
      <c r="F28" s="1201"/>
      <c r="G28" s="1182"/>
      <c r="H28" s="1182"/>
      <c r="I28" s="1182"/>
      <c r="J28" s="1182"/>
      <c r="K28" s="1182"/>
      <c r="L28" s="1182"/>
      <c r="M28" s="1182"/>
      <c r="N28" s="1182"/>
      <c r="O28" s="1205"/>
    </row>
    <row r="29" spans="1:15" ht="14.25" customHeight="1">
      <c r="A29" s="1188" t="s">
        <v>1061</v>
      </c>
      <c r="B29" s="1189"/>
      <c r="C29" s="1190"/>
      <c r="D29" s="1197"/>
      <c r="E29" s="1198"/>
      <c r="F29" s="1197"/>
      <c r="G29" s="1181"/>
      <c r="H29" s="1181"/>
      <c r="I29" s="1181"/>
      <c r="J29" s="1181"/>
      <c r="K29" s="1181"/>
      <c r="L29" s="1181"/>
      <c r="M29" s="1181"/>
      <c r="N29" s="1181"/>
      <c r="O29" s="1203"/>
    </row>
    <row r="30" spans="1:15" ht="14.25" customHeight="1">
      <c r="A30" s="1191"/>
      <c r="B30" s="1192"/>
      <c r="C30" s="1193"/>
      <c r="D30" s="1199"/>
      <c r="E30" s="1200"/>
      <c r="F30" s="1199"/>
      <c r="G30" s="1115"/>
      <c r="H30" s="1115"/>
      <c r="I30" s="1115"/>
      <c r="J30" s="1115"/>
      <c r="K30" s="1115"/>
      <c r="L30" s="1115"/>
      <c r="M30" s="1115"/>
      <c r="N30" s="1115"/>
      <c r="O30" s="1204"/>
    </row>
    <row r="31" spans="1:15" ht="14.25" customHeight="1">
      <c r="A31" s="1191"/>
      <c r="B31" s="1192"/>
      <c r="C31" s="1193"/>
      <c r="D31" s="1199"/>
      <c r="E31" s="1200"/>
      <c r="F31" s="1199"/>
      <c r="G31" s="1115"/>
      <c r="H31" s="1115"/>
      <c r="I31" s="1115"/>
      <c r="J31" s="1115"/>
      <c r="K31" s="1115"/>
      <c r="L31" s="1115"/>
      <c r="M31" s="1115"/>
      <c r="N31" s="1115"/>
      <c r="O31" s="1204"/>
    </row>
    <row r="32" spans="1:15" ht="14.25" customHeight="1">
      <c r="A32" s="1206"/>
      <c r="B32" s="1207"/>
      <c r="C32" s="1208"/>
      <c r="D32" s="1201"/>
      <c r="E32" s="1202"/>
      <c r="F32" s="1201"/>
      <c r="G32" s="1182"/>
      <c r="H32" s="1182"/>
      <c r="I32" s="1182"/>
      <c r="J32" s="1182"/>
      <c r="K32" s="1182"/>
      <c r="L32" s="1182"/>
      <c r="M32" s="1182"/>
      <c r="N32" s="1182"/>
      <c r="O32" s="1205"/>
    </row>
    <row r="33" spans="1:15" ht="14.25" customHeight="1">
      <c r="A33" s="1188" t="s">
        <v>1062</v>
      </c>
      <c r="B33" s="1189"/>
      <c r="C33" s="1190"/>
      <c r="D33" s="1197"/>
      <c r="E33" s="1198"/>
      <c r="F33" s="1197"/>
      <c r="G33" s="1181"/>
      <c r="H33" s="1181"/>
      <c r="I33" s="1181"/>
      <c r="J33" s="1181"/>
      <c r="K33" s="1181"/>
      <c r="L33" s="1181"/>
      <c r="M33" s="1181"/>
      <c r="N33" s="1181"/>
      <c r="O33" s="1203"/>
    </row>
    <row r="34" spans="1:15" ht="14.25" customHeight="1">
      <c r="A34" s="1191"/>
      <c r="B34" s="1192"/>
      <c r="C34" s="1193"/>
      <c r="D34" s="1199"/>
      <c r="E34" s="1200"/>
      <c r="F34" s="1199"/>
      <c r="G34" s="1115"/>
      <c r="H34" s="1115"/>
      <c r="I34" s="1115"/>
      <c r="J34" s="1115"/>
      <c r="K34" s="1115"/>
      <c r="L34" s="1115"/>
      <c r="M34" s="1115"/>
      <c r="N34" s="1115"/>
      <c r="O34" s="1204"/>
    </row>
    <row r="35" spans="1:15" ht="14.25" customHeight="1">
      <c r="A35" s="1191"/>
      <c r="B35" s="1192"/>
      <c r="C35" s="1193"/>
      <c r="D35" s="1199"/>
      <c r="E35" s="1200"/>
      <c r="F35" s="1199"/>
      <c r="G35" s="1115"/>
      <c r="H35" s="1115"/>
      <c r="I35" s="1115"/>
      <c r="J35" s="1115"/>
      <c r="K35" s="1115"/>
      <c r="L35" s="1115"/>
      <c r="M35" s="1115"/>
      <c r="N35" s="1115"/>
      <c r="O35" s="1204"/>
    </row>
    <row r="36" spans="1:15" ht="14.25" customHeight="1">
      <c r="A36" s="1206"/>
      <c r="B36" s="1207"/>
      <c r="C36" s="1208"/>
      <c r="D36" s="1201"/>
      <c r="E36" s="1202"/>
      <c r="F36" s="1201"/>
      <c r="G36" s="1182"/>
      <c r="H36" s="1182"/>
      <c r="I36" s="1182"/>
      <c r="J36" s="1182"/>
      <c r="K36" s="1182"/>
      <c r="L36" s="1182"/>
      <c r="M36" s="1182"/>
      <c r="N36" s="1182"/>
      <c r="O36" s="1205"/>
    </row>
    <row r="37" spans="1:15" ht="14.25" customHeight="1">
      <c r="A37" s="1188" t="s">
        <v>1063</v>
      </c>
      <c r="B37" s="1189"/>
      <c r="C37" s="1190"/>
      <c r="D37" s="1197"/>
      <c r="E37" s="1198"/>
      <c r="F37" s="1197"/>
      <c r="G37" s="1181"/>
      <c r="H37" s="1181"/>
      <c r="I37" s="1181"/>
      <c r="J37" s="1181"/>
      <c r="K37" s="1181"/>
      <c r="L37" s="1181"/>
      <c r="M37" s="1181"/>
      <c r="N37" s="1181"/>
      <c r="O37" s="1203"/>
    </row>
    <row r="38" spans="1:15" ht="14.25" customHeight="1">
      <c r="A38" s="1191"/>
      <c r="B38" s="1192"/>
      <c r="C38" s="1193"/>
      <c r="D38" s="1199"/>
      <c r="E38" s="1200"/>
      <c r="F38" s="1199"/>
      <c r="G38" s="1115"/>
      <c r="H38" s="1115"/>
      <c r="I38" s="1115"/>
      <c r="J38" s="1115"/>
      <c r="K38" s="1115"/>
      <c r="L38" s="1115"/>
      <c r="M38" s="1115"/>
      <c r="N38" s="1115"/>
      <c r="O38" s="1204"/>
    </row>
    <row r="39" spans="1:15" ht="14.25" customHeight="1">
      <c r="A39" s="1191"/>
      <c r="B39" s="1192"/>
      <c r="C39" s="1193"/>
      <c r="D39" s="1199"/>
      <c r="E39" s="1200"/>
      <c r="F39" s="1199"/>
      <c r="G39" s="1115"/>
      <c r="H39" s="1115"/>
      <c r="I39" s="1115"/>
      <c r="J39" s="1115"/>
      <c r="K39" s="1115"/>
      <c r="L39" s="1115"/>
      <c r="M39" s="1115"/>
      <c r="N39" s="1115"/>
      <c r="O39" s="1204"/>
    </row>
    <row r="40" spans="1:15" ht="14.25" customHeight="1">
      <c r="A40" s="1206"/>
      <c r="B40" s="1207"/>
      <c r="C40" s="1208"/>
      <c r="D40" s="1201"/>
      <c r="E40" s="1202"/>
      <c r="F40" s="1201"/>
      <c r="G40" s="1182"/>
      <c r="H40" s="1182"/>
      <c r="I40" s="1182"/>
      <c r="J40" s="1182"/>
      <c r="K40" s="1182"/>
      <c r="L40" s="1182"/>
      <c r="M40" s="1182"/>
      <c r="N40" s="1182"/>
      <c r="O40" s="1205"/>
    </row>
    <row r="41" spans="1:15" ht="14.25" customHeight="1">
      <c r="A41" s="1188" t="s">
        <v>1064</v>
      </c>
      <c r="B41" s="1189"/>
      <c r="C41" s="1190"/>
      <c r="D41" s="1197"/>
      <c r="E41" s="1198"/>
      <c r="F41" s="1197"/>
      <c r="G41" s="1181"/>
      <c r="H41" s="1181"/>
      <c r="I41" s="1181"/>
      <c r="J41" s="1181"/>
      <c r="K41" s="1181"/>
      <c r="L41" s="1181"/>
      <c r="M41" s="1181"/>
      <c r="N41" s="1181"/>
      <c r="O41" s="1203"/>
    </row>
    <row r="42" spans="1:15" ht="14.25" customHeight="1">
      <c r="A42" s="1191"/>
      <c r="B42" s="1192"/>
      <c r="C42" s="1193"/>
      <c r="D42" s="1199"/>
      <c r="E42" s="1200"/>
      <c r="F42" s="1199"/>
      <c r="G42" s="1115"/>
      <c r="H42" s="1115"/>
      <c r="I42" s="1115"/>
      <c r="J42" s="1115"/>
      <c r="K42" s="1115"/>
      <c r="L42" s="1115"/>
      <c r="M42" s="1115"/>
      <c r="N42" s="1115"/>
      <c r="O42" s="1204"/>
    </row>
    <row r="43" spans="1:15" ht="14.25" customHeight="1">
      <c r="A43" s="1191"/>
      <c r="B43" s="1192"/>
      <c r="C43" s="1193"/>
      <c r="D43" s="1199"/>
      <c r="E43" s="1200"/>
      <c r="F43" s="1199"/>
      <c r="G43" s="1115"/>
      <c r="H43" s="1115"/>
      <c r="I43" s="1115"/>
      <c r="J43" s="1115"/>
      <c r="K43" s="1115"/>
      <c r="L43" s="1115"/>
      <c r="M43" s="1115"/>
      <c r="N43" s="1115"/>
      <c r="O43" s="1204"/>
    </row>
    <row r="44" spans="1:15" ht="14.25" customHeight="1">
      <c r="A44" s="1206"/>
      <c r="B44" s="1207"/>
      <c r="C44" s="1208"/>
      <c r="D44" s="1201"/>
      <c r="E44" s="1202"/>
      <c r="F44" s="1201"/>
      <c r="G44" s="1182"/>
      <c r="H44" s="1182"/>
      <c r="I44" s="1182"/>
      <c r="J44" s="1182"/>
      <c r="K44" s="1182"/>
      <c r="L44" s="1182"/>
      <c r="M44" s="1182"/>
      <c r="N44" s="1182"/>
      <c r="O44" s="1205"/>
    </row>
    <row r="45" spans="1:15" ht="14.25" customHeight="1">
      <c r="A45" s="1188" t="s">
        <v>1065</v>
      </c>
      <c r="B45" s="1189"/>
      <c r="C45" s="1190"/>
      <c r="D45" s="1197"/>
      <c r="E45" s="1198"/>
      <c r="F45" s="1197"/>
      <c r="G45" s="1181"/>
      <c r="H45" s="1181"/>
      <c r="I45" s="1181"/>
      <c r="J45" s="1181"/>
      <c r="K45" s="1181"/>
      <c r="L45" s="1181"/>
      <c r="M45" s="1181"/>
      <c r="N45" s="1181"/>
      <c r="O45" s="1203"/>
    </row>
    <row r="46" spans="1:15" ht="14.25" customHeight="1">
      <c r="A46" s="1191"/>
      <c r="B46" s="1192"/>
      <c r="C46" s="1193"/>
      <c r="D46" s="1199"/>
      <c r="E46" s="1200"/>
      <c r="F46" s="1199"/>
      <c r="G46" s="1115"/>
      <c r="H46" s="1115"/>
      <c r="I46" s="1115"/>
      <c r="J46" s="1115"/>
      <c r="K46" s="1115"/>
      <c r="L46" s="1115"/>
      <c r="M46" s="1115"/>
      <c r="N46" s="1115"/>
      <c r="O46" s="1204"/>
    </row>
    <row r="47" spans="1:15" ht="14.25" customHeight="1">
      <c r="A47" s="1191"/>
      <c r="B47" s="1192"/>
      <c r="C47" s="1193"/>
      <c r="D47" s="1199"/>
      <c r="E47" s="1200"/>
      <c r="F47" s="1199"/>
      <c r="G47" s="1115"/>
      <c r="H47" s="1115"/>
      <c r="I47" s="1115"/>
      <c r="J47" s="1115"/>
      <c r="K47" s="1115"/>
      <c r="L47" s="1115"/>
      <c r="M47" s="1115"/>
      <c r="N47" s="1115"/>
      <c r="O47" s="1204"/>
    </row>
    <row r="48" spans="1:15" ht="14.25" customHeight="1">
      <c r="A48" s="1206"/>
      <c r="B48" s="1207"/>
      <c r="C48" s="1208"/>
      <c r="D48" s="1201"/>
      <c r="E48" s="1202"/>
      <c r="F48" s="1201"/>
      <c r="G48" s="1182"/>
      <c r="H48" s="1182"/>
      <c r="I48" s="1182"/>
      <c r="J48" s="1182"/>
      <c r="K48" s="1182"/>
      <c r="L48" s="1182"/>
      <c r="M48" s="1182"/>
      <c r="N48" s="1182"/>
      <c r="O48" s="1205"/>
    </row>
    <row r="49" spans="1:15" ht="14.25" customHeight="1">
      <c r="A49" s="1188" t="s">
        <v>1066</v>
      </c>
      <c r="B49" s="1189"/>
      <c r="C49" s="1190"/>
      <c r="D49" s="1197"/>
      <c r="E49" s="1198"/>
      <c r="F49" s="1197"/>
      <c r="G49" s="1181"/>
      <c r="H49" s="1181"/>
      <c r="I49" s="1181"/>
      <c r="J49" s="1181"/>
      <c r="K49" s="1181"/>
      <c r="L49" s="1181"/>
      <c r="M49" s="1181"/>
      <c r="N49" s="1181"/>
      <c r="O49" s="1203"/>
    </row>
    <row r="50" spans="1:15" ht="14.25" customHeight="1">
      <c r="A50" s="1191"/>
      <c r="B50" s="1192"/>
      <c r="C50" s="1193"/>
      <c r="D50" s="1199"/>
      <c r="E50" s="1200"/>
      <c r="F50" s="1199"/>
      <c r="G50" s="1115"/>
      <c r="H50" s="1115"/>
      <c r="I50" s="1115"/>
      <c r="J50" s="1115"/>
      <c r="K50" s="1115"/>
      <c r="L50" s="1115"/>
      <c r="M50" s="1115"/>
      <c r="N50" s="1115"/>
      <c r="O50" s="1204"/>
    </row>
    <row r="51" spans="1:15" ht="14.25" customHeight="1">
      <c r="A51" s="1191"/>
      <c r="B51" s="1192"/>
      <c r="C51" s="1193"/>
      <c r="D51" s="1199"/>
      <c r="E51" s="1200"/>
      <c r="F51" s="1199"/>
      <c r="G51" s="1115"/>
      <c r="H51" s="1115"/>
      <c r="I51" s="1115"/>
      <c r="J51" s="1115"/>
      <c r="K51" s="1115"/>
      <c r="L51" s="1115"/>
      <c r="M51" s="1115"/>
      <c r="N51" s="1115"/>
      <c r="O51" s="1204"/>
    </row>
    <row r="52" spans="1:15" ht="14.25" customHeight="1" thickBot="1">
      <c r="A52" s="1194"/>
      <c r="B52" s="1195"/>
      <c r="C52" s="1196"/>
      <c r="D52" s="1209"/>
      <c r="E52" s="1212"/>
      <c r="F52" s="1209"/>
      <c r="G52" s="1210"/>
      <c r="H52" s="1210"/>
      <c r="I52" s="1210"/>
      <c r="J52" s="1210"/>
      <c r="K52" s="1210"/>
      <c r="L52" s="1210"/>
      <c r="M52" s="1210"/>
      <c r="N52" s="1210"/>
      <c r="O52" s="1211"/>
    </row>
    <row r="53" spans="1:15" ht="7.5" customHeight="1">
      <c r="G53" s="359"/>
    </row>
    <row r="54" spans="1:15" ht="15" customHeight="1">
      <c r="A54" t="s">
        <v>1067</v>
      </c>
    </row>
    <row r="55" spans="1:15" ht="15" customHeight="1">
      <c r="A55" t="s">
        <v>1068</v>
      </c>
    </row>
    <row r="56" spans="1:15" ht="15" customHeight="1">
      <c r="A56" t="s">
        <v>653</v>
      </c>
    </row>
    <row r="57" spans="1:15" ht="15" customHeight="1">
      <c r="A57" t="s">
        <v>1345</v>
      </c>
    </row>
    <row r="58" spans="1:15" ht="15" customHeight="1">
      <c r="A58"/>
    </row>
  </sheetData>
  <mergeCells count="37">
    <mergeCell ref="M2:O2"/>
    <mergeCell ref="A5:E5"/>
    <mergeCell ref="D45:E48"/>
    <mergeCell ref="D17:E20"/>
    <mergeCell ref="D21:E24"/>
    <mergeCell ref="D25:E28"/>
    <mergeCell ref="D29:E32"/>
    <mergeCell ref="D33:E36"/>
    <mergeCell ref="A33:C36"/>
    <mergeCell ref="A37:C40"/>
    <mergeCell ref="A41:C44"/>
    <mergeCell ref="A45:C48"/>
    <mergeCell ref="A4:O4"/>
    <mergeCell ref="A11:O11"/>
    <mergeCell ref="A12:C12"/>
    <mergeCell ref="D12:E12"/>
    <mergeCell ref="F21:O24"/>
    <mergeCell ref="F25:O28"/>
    <mergeCell ref="F29:O32"/>
    <mergeCell ref="D37:E40"/>
    <mergeCell ref="D41:E44"/>
    <mergeCell ref="F12:O12"/>
    <mergeCell ref="A49:C52"/>
    <mergeCell ref="D13:E16"/>
    <mergeCell ref="F13:O16"/>
    <mergeCell ref="A17:C20"/>
    <mergeCell ref="A21:C24"/>
    <mergeCell ref="A25:C28"/>
    <mergeCell ref="A29:C32"/>
    <mergeCell ref="A13:C16"/>
    <mergeCell ref="F33:O36"/>
    <mergeCell ref="F37:O40"/>
    <mergeCell ref="F41:O44"/>
    <mergeCell ref="F45:O48"/>
    <mergeCell ref="F49:O52"/>
    <mergeCell ref="D49:E52"/>
    <mergeCell ref="F17:O20"/>
  </mergeCells>
  <phoneticPr fontId="3"/>
  <pageMargins left="0.78740157480314965" right="0.31496062992125984" top="0.59055118110236227" bottom="0.39370078740157483" header="0.31496062992125984" footer="0.31496062992125984"/>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3"/>
  <sheetViews>
    <sheetView showZeros="0" view="pageBreakPreview" zoomScaleNormal="100" zoomScaleSheetLayoutView="100" workbookViewId="0">
      <selection activeCell="M47" sqref="M47:O49"/>
    </sheetView>
  </sheetViews>
  <sheetFormatPr defaultColWidth="5.90625" defaultRowHeight="14"/>
  <cols>
    <col min="1" max="2" width="6.6328125" style="94" customWidth="1"/>
    <col min="3" max="12" width="5.90625" style="94"/>
    <col min="13" max="13" width="6.6328125" style="94" customWidth="1"/>
    <col min="14" max="16384" width="5.90625" style="94"/>
  </cols>
  <sheetData>
    <row r="1" spans="1:15" s="124" customFormat="1" ht="12" customHeight="1" thickBot="1">
      <c r="O1" s="273" t="s">
        <v>541</v>
      </c>
    </row>
    <row r="2" spans="1:15" s="124" customFormat="1" ht="12" customHeight="1" thickBot="1">
      <c r="A2" s="557" t="s">
        <v>360</v>
      </c>
      <c r="B2" s="269"/>
      <c r="C2" s="560"/>
      <c r="E2" s="771" t="s">
        <v>363</v>
      </c>
      <c r="F2" s="772"/>
      <c r="G2" s="773" t="s">
        <v>364</v>
      </c>
      <c r="H2" s="773"/>
      <c r="I2" s="773"/>
      <c r="J2" s="773"/>
      <c r="K2" s="773"/>
      <c r="L2" s="773"/>
      <c r="M2" s="773"/>
      <c r="N2" s="772"/>
    </row>
    <row r="3" spans="1:15" s="124" customFormat="1" ht="12" customHeight="1">
      <c r="A3" s="558" t="s">
        <v>361</v>
      </c>
      <c r="C3" s="262"/>
      <c r="E3" s="261"/>
      <c r="F3" s="262"/>
      <c r="N3" s="262"/>
    </row>
    <row r="4" spans="1:15" s="124" customFormat="1" ht="12" customHeight="1" thickBot="1">
      <c r="A4" s="559" t="s">
        <v>362</v>
      </c>
      <c r="B4" s="267"/>
      <c r="C4" s="407"/>
      <c r="E4" s="261"/>
      <c r="F4" s="262"/>
      <c r="N4" s="262"/>
    </row>
    <row r="5" spans="1:15" s="124" customFormat="1" ht="12" customHeight="1">
      <c r="E5" s="261"/>
      <c r="F5" s="262"/>
      <c r="N5" s="262"/>
    </row>
    <row r="6" spans="1:15" s="124" customFormat="1" ht="12" customHeight="1" thickBot="1">
      <c r="A6" s="810">
        <f>入力シート!C4</f>
        <v>46049</v>
      </c>
      <c r="B6" s="810"/>
      <c r="C6" s="810"/>
      <c r="E6" s="266"/>
      <c r="F6" s="407"/>
      <c r="G6" s="267"/>
      <c r="H6" s="267"/>
      <c r="I6" s="267"/>
      <c r="J6" s="267"/>
      <c r="K6" s="267"/>
      <c r="L6" s="267"/>
      <c r="M6" s="267"/>
      <c r="N6" s="407"/>
    </row>
    <row r="7" spans="1:15" s="124" customFormat="1" ht="12" customHeight="1">
      <c r="A7" s="308" t="s">
        <v>1676</v>
      </c>
    </row>
    <row r="8" spans="1:15" ht="9" customHeight="1"/>
    <row r="9" spans="1:15" ht="19">
      <c r="A9" s="783" t="s">
        <v>568</v>
      </c>
      <c r="B9" s="783"/>
      <c r="C9" s="783"/>
      <c r="D9" s="783"/>
      <c r="E9" s="783"/>
      <c r="F9" s="783"/>
      <c r="G9" s="783"/>
      <c r="H9" s="783"/>
      <c r="I9" s="783"/>
      <c r="J9" s="783"/>
      <c r="K9" s="783"/>
      <c r="L9" s="783"/>
      <c r="M9" s="783"/>
      <c r="N9" s="783"/>
      <c r="O9" s="783"/>
    </row>
    <row r="10" spans="1:15" ht="4.5" customHeight="1" thickBot="1"/>
    <row r="11" spans="1:15" ht="14.25" customHeight="1" thickBot="1">
      <c r="A11" s="274" t="s">
        <v>588</v>
      </c>
      <c r="B11" s="259"/>
      <c r="C11" s="259"/>
      <c r="D11" s="259"/>
      <c r="E11" s="259"/>
      <c r="F11" s="259"/>
      <c r="G11" s="259"/>
      <c r="H11" s="259"/>
      <c r="I11" s="259"/>
      <c r="J11" s="259"/>
      <c r="K11" s="259"/>
      <c r="L11" s="259"/>
      <c r="M11" s="259"/>
      <c r="N11" s="259"/>
      <c r="O11" s="260"/>
    </row>
    <row r="12" spans="1:15" ht="6" customHeight="1">
      <c r="A12" s="268"/>
      <c r="B12" s="93"/>
      <c r="C12" s="92"/>
      <c r="D12" s="92"/>
      <c r="E12" s="92"/>
      <c r="F12" s="92"/>
      <c r="G12" s="92"/>
      <c r="H12" s="92"/>
      <c r="I12" s="92"/>
      <c r="J12" s="92"/>
      <c r="K12" s="92"/>
      <c r="L12" s="92"/>
      <c r="M12" s="92"/>
      <c r="N12" s="92"/>
      <c r="O12" s="93"/>
    </row>
    <row r="13" spans="1:15" ht="14.25" customHeight="1">
      <c r="A13" s="784" t="s">
        <v>175</v>
      </c>
      <c r="B13" s="785"/>
      <c r="D13" s="796">
        <f>入力シート!C10</f>
        <v>0</v>
      </c>
      <c r="E13" s="796"/>
      <c r="F13" s="796"/>
      <c r="G13" s="796"/>
      <c r="H13" s="796"/>
      <c r="I13" s="796"/>
      <c r="J13" s="796"/>
      <c r="K13" s="796"/>
      <c r="L13" s="796"/>
      <c r="M13" s="796"/>
      <c r="N13" s="796"/>
      <c r="O13" s="95"/>
    </row>
    <row r="14" spans="1:15" ht="6" customHeight="1">
      <c r="A14" s="261"/>
      <c r="B14" s="95"/>
      <c r="C14" s="101"/>
      <c r="D14" s="101"/>
      <c r="E14" s="101"/>
      <c r="F14" s="101"/>
      <c r="G14" s="101"/>
      <c r="H14" s="101"/>
      <c r="I14" s="101"/>
      <c r="J14" s="101"/>
      <c r="K14" s="101"/>
      <c r="L14" s="101"/>
      <c r="M14" s="101"/>
      <c r="N14" s="101"/>
      <c r="O14" s="275"/>
    </row>
    <row r="15" spans="1:15" ht="6" customHeight="1">
      <c r="A15" s="261"/>
      <c r="B15" s="95"/>
      <c r="O15" s="95"/>
    </row>
    <row r="16" spans="1:15" ht="14.25" customHeight="1">
      <c r="A16" s="784" t="s">
        <v>589</v>
      </c>
      <c r="B16" s="785"/>
      <c r="D16" s="796">
        <f>入力シート!C9</f>
        <v>0</v>
      </c>
      <c r="E16" s="796"/>
      <c r="F16" s="796"/>
      <c r="G16" s="796"/>
      <c r="H16" s="796"/>
      <c r="I16" s="796"/>
      <c r="J16" s="796"/>
      <c r="K16" s="796"/>
      <c r="L16" s="796"/>
      <c r="M16" s="796"/>
      <c r="N16" s="796"/>
      <c r="O16" s="95"/>
    </row>
    <row r="17" spans="1:15" ht="6" customHeight="1" thickBot="1">
      <c r="A17" s="99"/>
      <c r="B17" s="98"/>
      <c r="C17" s="97"/>
      <c r="D17" s="97"/>
      <c r="E17" s="97"/>
      <c r="F17" s="97"/>
      <c r="G17" s="97"/>
      <c r="H17" s="97"/>
      <c r="I17" s="97"/>
      <c r="J17" s="97"/>
      <c r="K17" s="97"/>
      <c r="L17" s="97"/>
      <c r="M17" s="97"/>
      <c r="N17" s="97"/>
      <c r="O17" s="98"/>
    </row>
    <row r="18" spans="1:15" ht="6" customHeight="1">
      <c r="A18" s="100"/>
      <c r="B18" s="93"/>
      <c r="C18" s="92"/>
      <c r="D18" s="92"/>
      <c r="E18" s="92"/>
      <c r="F18" s="92"/>
      <c r="G18" s="92"/>
      <c r="H18" s="92"/>
      <c r="I18" s="92"/>
      <c r="J18" s="92"/>
      <c r="K18" s="92"/>
      <c r="L18" s="92"/>
      <c r="M18" s="92"/>
      <c r="N18" s="92"/>
      <c r="O18" s="93"/>
    </row>
    <row r="19" spans="1:15" ht="14.25" customHeight="1">
      <c r="A19" s="96"/>
      <c r="B19" s="95"/>
      <c r="C19" s="273" t="s">
        <v>592</v>
      </c>
      <c r="D19" s="812">
        <f>入力シート!C11</f>
        <v>0</v>
      </c>
      <c r="E19" s="811"/>
      <c r="F19" s="124" t="s">
        <v>178</v>
      </c>
      <c r="G19" s="124"/>
      <c r="H19" s="124"/>
      <c r="I19" s="124"/>
      <c r="J19" s="124"/>
      <c r="K19" s="124"/>
      <c r="L19" s="124"/>
      <c r="M19" s="124"/>
      <c r="N19" s="124"/>
      <c r="O19" s="262"/>
    </row>
    <row r="20" spans="1:15" ht="14.25" customHeight="1">
      <c r="A20" s="261" t="s">
        <v>572</v>
      </c>
      <c r="B20" s="95"/>
      <c r="C20" s="124"/>
      <c r="D20" s="797">
        <f>入力シート!C12</f>
        <v>0</v>
      </c>
      <c r="E20" s="797"/>
      <c r="F20" s="797"/>
      <c r="G20" s="797"/>
      <c r="H20" s="797"/>
      <c r="I20" s="797"/>
      <c r="J20" s="797"/>
      <c r="K20" s="797"/>
      <c r="L20" s="797"/>
      <c r="M20" s="797"/>
      <c r="N20" s="797"/>
      <c r="O20" s="262"/>
    </row>
    <row r="21" spans="1:15" ht="14.25" customHeight="1">
      <c r="A21" s="96"/>
      <c r="B21" s="95"/>
      <c r="C21" s="124"/>
      <c r="D21" s="124"/>
      <c r="E21" s="124"/>
      <c r="F21" s="124"/>
      <c r="G21" s="124"/>
      <c r="H21" s="124"/>
      <c r="I21" s="273" t="s">
        <v>591</v>
      </c>
      <c r="J21" s="811">
        <f>入力シート!C17</f>
        <v>0</v>
      </c>
      <c r="K21" s="811"/>
      <c r="L21" s="811"/>
      <c r="M21" s="811"/>
      <c r="N21" s="811"/>
      <c r="O21" s="262" t="s">
        <v>178</v>
      </c>
    </row>
    <row r="22" spans="1:15" ht="6" customHeight="1" thickBot="1">
      <c r="A22" s="99"/>
      <c r="B22" s="98"/>
      <c r="C22" s="97"/>
      <c r="D22" s="97"/>
      <c r="E22" s="97"/>
      <c r="F22" s="97"/>
      <c r="G22" s="97"/>
      <c r="H22" s="97"/>
      <c r="I22" s="97"/>
      <c r="J22" s="97"/>
      <c r="K22" s="97"/>
      <c r="L22" s="97"/>
      <c r="M22" s="97"/>
      <c r="N22" s="97"/>
      <c r="O22" s="98"/>
    </row>
    <row r="23" spans="1:15" ht="6" customHeight="1">
      <c r="A23" s="100"/>
      <c r="B23" s="93"/>
      <c r="C23" s="92"/>
      <c r="D23" s="92"/>
      <c r="E23" s="92"/>
      <c r="F23" s="92"/>
      <c r="G23" s="92"/>
      <c r="H23" s="92"/>
      <c r="I23" s="92"/>
      <c r="J23" s="92"/>
      <c r="K23" s="92"/>
      <c r="L23" s="92"/>
      <c r="M23" s="92"/>
      <c r="N23" s="92"/>
      <c r="O23" s="93"/>
    </row>
    <row r="24" spans="1:15" ht="14.25" customHeight="1">
      <c r="A24" s="261" t="s">
        <v>590</v>
      </c>
      <c r="B24" s="95"/>
      <c r="D24" s="778">
        <f>入力シート!C15</f>
        <v>0</v>
      </c>
      <c r="E24" s="778"/>
      <c r="F24" s="778"/>
      <c r="G24" s="778"/>
      <c r="H24" s="778"/>
      <c r="O24" s="95"/>
    </row>
    <row r="25" spans="1:15" ht="6" customHeight="1" thickBot="1">
      <c r="A25" s="99"/>
      <c r="B25" s="98"/>
      <c r="C25" s="97"/>
      <c r="D25" s="97"/>
      <c r="E25" s="97"/>
      <c r="F25" s="97"/>
      <c r="G25" s="97"/>
      <c r="H25" s="97"/>
      <c r="I25" s="97"/>
      <c r="J25" s="97"/>
      <c r="K25" s="97"/>
      <c r="L25" s="97"/>
      <c r="M25" s="97"/>
      <c r="N25" s="97"/>
      <c r="O25" s="98"/>
    </row>
    <row r="26" spans="1:15" ht="24" customHeight="1" thickBot="1">
      <c r="A26" s="816" t="s">
        <v>1328</v>
      </c>
      <c r="B26" s="817"/>
      <c r="C26" s="823">
        <f>入力シート!C18</f>
        <v>0</v>
      </c>
      <c r="D26" s="824"/>
      <c r="E26" s="824"/>
      <c r="F26" s="824"/>
      <c r="G26" s="824"/>
      <c r="H26" s="824"/>
      <c r="I26" s="824"/>
      <c r="J26" s="824"/>
      <c r="K26" s="824"/>
      <c r="L26" s="824"/>
      <c r="M26" s="824"/>
      <c r="N26" s="824"/>
      <c r="O26" s="825"/>
    </row>
    <row r="27" spans="1:15" ht="14.25" customHeight="1" thickBot="1">
      <c r="A27" s="564" t="s">
        <v>586</v>
      </c>
      <c r="B27" s="259"/>
      <c r="C27" s="259"/>
      <c r="D27" s="259"/>
      <c r="E27" s="259"/>
      <c r="F27" s="259"/>
      <c r="G27" s="259"/>
      <c r="H27" s="259"/>
      <c r="I27" s="259"/>
      <c r="J27" s="259"/>
      <c r="K27" s="259"/>
      <c r="L27" s="259"/>
      <c r="M27" s="259"/>
      <c r="N27" s="259"/>
      <c r="O27" s="260"/>
    </row>
    <row r="28" spans="1:15" ht="6" customHeight="1">
      <c r="A28" s="100"/>
      <c r="B28" s="92"/>
      <c r="C28" s="792">
        <f>入力シート!C21</f>
        <v>0</v>
      </c>
      <c r="D28" s="793"/>
      <c r="E28" s="793"/>
      <c r="F28" s="793"/>
      <c r="G28" s="793">
        <f>入力シート!C23</f>
        <v>0</v>
      </c>
      <c r="H28" s="793"/>
      <c r="I28" s="793"/>
      <c r="J28" s="793"/>
      <c r="K28" s="813"/>
      <c r="L28" s="845" t="s">
        <v>372</v>
      </c>
      <c r="M28" s="792">
        <f>入力シート!C24</f>
        <v>0</v>
      </c>
      <c r="N28" s="793"/>
      <c r="O28" s="813"/>
    </row>
    <row r="29" spans="1:15" ht="14.25" customHeight="1">
      <c r="A29" s="784" t="s">
        <v>175</v>
      </c>
      <c r="B29" s="785"/>
      <c r="C29" s="788"/>
      <c r="D29" s="789"/>
      <c r="E29" s="789"/>
      <c r="F29" s="789"/>
      <c r="G29" s="789"/>
      <c r="H29" s="789"/>
      <c r="I29" s="789"/>
      <c r="J29" s="789"/>
      <c r="K29" s="814"/>
      <c r="L29" s="846"/>
      <c r="M29" s="788"/>
      <c r="N29" s="789"/>
      <c r="O29" s="814"/>
    </row>
    <row r="30" spans="1:15" ht="6" customHeight="1">
      <c r="A30" s="261"/>
      <c r="B30" s="262"/>
      <c r="C30" s="794"/>
      <c r="D30" s="795"/>
      <c r="E30" s="795"/>
      <c r="F30" s="795"/>
      <c r="G30" s="795"/>
      <c r="H30" s="795"/>
      <c r="I30" s="795"/>
      <c r="J30" s="795"/>
      <c r="K30" s="815"/>
      <c r="L30" s="846"/>
      <c r="M30" s="788"/>
      <c r="N30" s="789"/>
      <c r="O30" s="814"/>
    </row>
    <row r="31" spans="1:15" ht="6" customHeight="1">
      <c r="A31" s="261"/>
      <c r="B31" s="124"/>
      <c r="C31" s="786">
        <f>入力シート!C20</f>
        <v>0</v>
      </c>
      <c r="D31" s="787"/>
      <c r="E31" s="787"/>
      <c r="F31" s="787"/>
      <c r="G31" s="787">
        <f>入力シート!C22</f>
        <v>0</v>
      </c>
      <c r="H31" s="787"/>
      <c r="I31" s="787"/>
      <c r="J31" s="787"/>
      <c r="K31" s="850"/>
      <c r="L31" s="846"/>
      <c r="M31" s="788"/>
      <c r="N31" s="789"/>
      <c r="O31" s="814"/>
    </row>
    <row r="32" spans="1:15">
      <c r="A32" s="784" t="s">
        <v>1359</v>
      </c>
      <c r="B32" s="785"/>
      <c r="C32" s="788"/>
      <c r="D32" s="789"/>
      <c r="E32" s="789"/>
      <c r="F32" s="789"/>
      <c r="G32" s="789"/>
      <c r="H32" s="789"/>
      <c r="I32" s="789"/>
      <c r="J32" s="789"/>
      <c r="K32" s="814"/>
      <c r="L32" s="846"/>
      <c r="M32" s="788"/>
      <c r="N32" s="789"/>
      <c r="O32" s="814"/>
    </row>
    <row r="33" spans="1:15" ht="6" customHeight="1" thickBot="1">
      <c r="A33" s="266"/>
      <c r="B33" s="267"/>
      <c r="C33" s="790"/>
      <c r="D33" s="791"/>
      <c r="E33" s="791"/>
      <c r="F33" s="791"/>
      <c r="G33" s="791"/>
      <c r="H33" s="791"/>
      <c r="I33" s="791"/>
      <c r="J33" s="791"/>
      <c r="K33" s="848"/>
      <c r="L33" s="847"/>
      <c r="M33" s="790"/>
      <c r="N33" s="791"/>
      <c r="O33" s="848"/>
    </row>
    <row r="34" spans="1:15" ht="6" customHeight="1">
      <c r="A34" s="268"/>
      <c r="B34" s="269"/>
      <c r="C34" s="774">
        <f>入力シート!C33</f>
        <v>0</v>
      </c>
      <c r="D34" s="775"/>
      <c r="E34" s="775"/>
      <c r="F34" s="775"/>
      <c r="G34" s="775"/>
      <c r="H34" s="775"/>
      <c r="I34" s="775"/>
      <c r="J34" s="775"/>
      <c r="K34" s="775"/>
      <c r="L34" s="775"/>
      <c r="M34" s="775"/>
      <c r="N34" s="775"/>
      <c r="O34" s="776"/>
    </row>
    <row r="35" spans="1:15">
      <c r="A35" s="784" t="s">
        <v>368</v>
      </c>
      <c r="B35" s="785"/>
      <c r="C35" s="777"/>
      <c r="D35" s="778"/>
      <c r="E35" s="778"/>
      <c r="F35" s="778"/>
      <c r="G35" s="778"/>
      <c r="H35" s="778"/>
      <c r="I35" s="778"/>
      <c r="J35" s="778"/>
      <c r="K35" s="778"/>
      <c r="L35" s="778"/>
      <c r="M35" s="778"/>
      <c r="N35" s="778"/>
      <c r="O35" s="779"/>
    </row>
    <row r="36" spans="1:15" ht="6" customHeight="1" thickBot="1">
      <c r="A36" s="266"/>
      <c r="B36" s="267"/>
      <c r="C36" s="780"/>
      <c r="D36" s="781"/>
      <c r="E36" s="781"/>
      <c r="F36" s="781"/>
      <c r="G36" s="781"/>
      <c r="H36" s="781"/>
      <c r="I36" s="781"/>
      <c r="J36" s="781"/>
      <c r="K36" s="781"/>
      <c r="L36" s="781"/>
      <c r="M36" s="781"/>
      <c r="N36" s="781"/>
      <c r="O36" s="782"/>
    </row>
    <row r="37" spans="1:15" ht="6" customHeight="1">
      <c r="A37" s="268"/>
      <c r="B37" s="269"/>
      <c r="C37" s="774">
        <f>入力シート!C34</f>
        <v>0</v>
      </c>
      <c r="D37" s="775"/>
      <c r="E37" s="775"/>
      <c r="F37" s="775"/>
      <c r="G37" s="775"/>
      <c r="H37" s="775"/>
      <c r="I37" s="775"/>
      <c r="J37" s="775"/>
      <c r="K37" s="775"/>
      <c r="L37" s="775"/>
      <c r="M37" s="775"/>
      <c r="N37" s="775"/>
      <c r="O37" s="776"/>
    </row>
    <row r="38" spans="1:15">
      <c r="A38" s="784" t="s">
        <v>369</v>
      </c>
      <c r="B38" s="785"/>
      <c r="C38" s="777"/>
      <c r="D38" s="778"/>
      <c r="E38" s="778"/>
      <c r="F38" s="778"/>
      <c r="G38" s="778"/>
      <c r="H38" s="778"/>
      <c r="I38" s="778"/>
      <c r="J38" s="778"/>
      <c r="K38" s="778"/>
      <c r="L38" s="778"/>
      <c r="M38" s="778"/>
      <c r="N38" s="778"/>
      <c r="O38" s="779"/>
    </row>
    <row r="39" spans="1:15" ht="6" customHeight="1" thickBot="1">
      <c r="A39" s="266"/>
      <c r="B39" s="267"/>
      <c r="C39" s="780"/>
      <c r="D39" s="781"/>
      <c r="E39" s="781"/>
      <c r="F39" s="781"/>
      <c r="G39" s="781"/>
      <c r="H39" s="781"/>
      <c r="I39" s="781"/>
      <c r="J39" s="781"/>
      <c r="K39" s="781"/>
      <c r="L39" s="781"/>
      <c r="M39" s="781"/>
      <c r="N39" s="781"/>
      <c r="O39" s="782"/>
    </row>
    <row r="40" spans="1:15" ht="6" customHeight="1">
      <c r="A40" s="268"/>
      <c r="B40" s="269"/>
      <c r="C40" s="828" t="str">
        <f>入力シート!E30</f>
        <v>平成20年02月09日</v>
      </c>
      <c r="D40" s="829"/>
      <c r="E40" s="829"/>
      <c r="F40" s="829"/>
      <c r="G40" s="829"/>
      <c r="H40" s="829"/>
      <c r="I40" s="829"/>
      <c r="J40" s="829"/>
      <c r="K40" s="829"/>
      <c r="L40" s="253"/>
      <c r="M40" s="253"/>
      <c r="N40" s="253"/>
      <c r="O40" s="254"/>
    </row>
    <row r="41" spans="1:15">
      <c r="A41" s="784" t="s">
        <v>366</v>
      </c>
      <c r="B41" s="785"/>
      <c r="C41" s="830"/>
      <c r="D41" s="831"/>
      <c r="E41" s="831"/>
      <c r="F41" s="831"/>
      <c r="G41" s="831"/>
      <c r="H41" s="831"/>
      <c r="I41" s="831"/>
      <c r="J41" s="831"/>
      <c r="K41" s="831"/>
      <c r="L41" s="561" t="s">
        <v>383</v>
      </c>
      <c r="M41" s="563">
        <f>入力シート!E28</f>
        <v>18</v>
      </c>
      <c r="N41" s="562" t="s">
        <v>384</v>
      </c>
      <c r="O41" s="255"/>
    </row>
    <row r="42" spans="1:15" ht="6" customHeight="1" thickBot="1">
      <c r="A42" s="266"/>
      <c r="B42" s="267"/>
      <c r="C42" s="832"/>
      <c r="D42" s="833"/>
      <c r="E42" s="833"/>
      <c r="F42" s="833"/>
      <c r="G42" s="833"/>
      <c r="H42" s="833"/>
      <c r="I42" s="833"/>
      <c r="J42" s="833"/>
      <c r="K42" s="833"/>
      <c r="L42" s="256"/>
      <c r="M42" s="256"/>
      <c r="N42" s="256"/>
      <c r="O42" s="257"/>
    </row>
    <row r="43" spans="1:15" ht="29.25" customHeight="1" thickBot="1">
      <c r="A43" s="818" t="s">
        <v>587</v>
      </c>
      <c r="B43" s="819"/>
      <c r="C43" s="820">
        <f>入力シート!C39</f>
        <v>0</v>
      </c>
      <c r="D43" s="821"/>
      <c r="E43" s="821"/>
      <c r="F43" s="821"/>
      <c r="G43" s="821"/>
      <c r="H43" s="821"/>
      <c r="I43" s="821"/>
      <c r="J43" s="821"/>
      <c r="K43" s="821"/>
      <c r="L43" s="821"/>
      <c r="M43" s="821"/>
      <c r="N43" s="821"/>
      <c r="O43" s="822"/>
    </row>
    <row r="44" spans="1:15" ht="1.5" customHeight="1">
      <c r="A44" s="268"/>
      <c r="B44" s="269"/>
      <c r="C44" s="849">
        <f>入力シート!C40</f>
        <v>0</v>
      </c>
      <c r="D44" s="793"/>
      <c r="E44" s="793"/>
      <c r="F44" s="793"/>
      <c r="G44" s="793"/>
      <c r="H44" s="793"/>
      <c r="I44" s="793"/>
      <c r="J44" s="793"/>
      <c r="K44" s="793"/>
      <c r="L44" s="793"/>
      <c r="M44" s="793"/>
      <c r="N44" s="793"/>
      <c r="O44" s="813"/>
    </row>
    <row r="45" spans="1:15" ht="24" customHeight="1">
      <c r="A45" s="826" t="s">
        <v>1360</v>
      </c>
      <c r="B45" s="827"/>
      <c r="C45" s="788"/>
      <c r="D45" s="789"/>
      <c r="E45" s="789"/>
      <c r="F45" s="789"/>
      <c r="G45" s="789"/>
      <c r="H45" s="789"/>
      <c r="I45" s="789"/>
      <c r="J45" s="789"/>
      <c r="K45" s="789"/>
      <c r="L45" s="789"/>
      <c r="M45" s="789"/>
      <c r="N45" s="789"/>
      <c r="O45" s="814"/>
    </row>
    <row r="46" spans="1:15" ht="0.75" customHeight="1" thickBot="1">
      <c r="A46" s="266"/>
      <c r="B46" s="267"/>
      <c r="C46" s="790"/>
      <c r="D46" s="791"/>
      <c r="E46" s="791"/>
      <c r="F46" s="791"/>
      <c r="G46" s="791"/>
      <c r="H46" s="791"/>
      <c r="I46" s="791"/>
      <c r="J46" s="791"/>
      <c r="K46" s="791"/>
      <c r="L46" s="791"/>
      <c r="M46" s="791"/>
      <c r="N46" s="791"/>
      <c r="O46" s="848"/>
    </row>
    <row r="47" spans="1:15" ht="6" customHeight="1">
      <c r="A47" s="268"/>
      <c r="B47" s="269"/>
      <c r="C47" s="834" t="str">
        <f>入力シート!C1</f>
        <v>令和8年2月8日執行衆議院小選挙区選出議員選挙</v>
      </c>
      <c r="D47" s="835"/>
      <c r="E47" s="835"/>
      <c r="F47" s="835"/>
      <c r="G47" s="835"/>
      <c r="H47" s="835"/>
      <c r="I47" s="835"/>
      <c r="J47" s="835"/>
      <c r="K47" s="835"/>
      <c r="L47" s="835"/>
      <c r="M47" s="839" t="str">
        <f>入力シート!C2</f>
        <v>青森県第１区</v>
      </c>
      <c r="N47" s="839"/>
      <c r="O47" s="840"/>
    </row>
    <row r="48" spans="1:15">
      <c r="A48" s="784" t="s">
        <v>370</v>
      </c>
      <c r="B48" s="785"/>
      <c r="C48" s="836"/>
      <c r="D48" s="811"/>
      <c r="E48" s="811"/>
      <c r="F48" s="811"/>
      <c r="G48" s="811"/>
      <c r="H48" s="811"/>
      <c r="I48" s="811"/>
      <c r="J48" s="811"/>
      <c r="K48" s="811"/>
      <c r="L48" s="811"/>
      <c r="M48" s="841"/>
      <c r="N48" s="841"/>
      <c r="O48" s="842"/>
    </row>
    <row r="49" spans="1:15" ht="6" customHeight="1" thickBot="1">
      <c r="A49" s="266"/>
      <c r="B49" s="267"/>
      <c r="C49" s="837"/>
      <c r="D49" s="838"/>
      <c r="E49" s="838"/>
      <c r="F49" s="838"/>
      <c r="G49" s="838"/>
      <c r="H49" s="838"/>
      <c r="I49" s="838"/>
      <c r="J49" s="838"/>
      <c r="K49" s="838"/>
      <c r="L49" s="838"/>
      <c r="M49" s="843"/>
      <c r="N49" s="843"/>
      <c r="O49" s="844"/>
    </row>
    <row r="50" spans="1:15" ht="6" customHeight="1">
      <c r="A50" s="261"/>
      <c r="B50" s="124"/>
      <c r="C50" s="666"/>
      <c r="D50" s="666"/>
      <c r="E50" s="666"/>
      <c r="F50" s="666"/>
      <c r="G50" s="666"/>
      <c r="H50" s="667"/>
      <c r="I50" s="762">
        <f>入力シート!C41</f>
        <v>0</v>
      </c>
      <c r="J50" s="763"/>
      <c r="K50" s="763"/>
      <c r="L50" s="763"/>
      <c r="M50" s="763"/>
      <c r="N50" s="763"/>
      <c r="O50" s="764"/>
    </row>
    <row r="51" spans="1:15" ht="28.5" customHeight="1">
      <c r="A51" s="759" t="s">
        <v>1741</v>
      </c>
      <c r="B51" s="760"/>
      <c r="C51" s="760"/>
      <c r="D51" s="760"/>
      <c r="E51" s="760"/>
      <c r="F51" s="760"/>
      <c r="G51" s="760"/>
      <c r="H51" s="761"/>
      <c r="I51" s="765"/>
      <c r="J51" s="766"/>
      <c r="K51" s="766"/>
      <c r="L51" s="766"/>
      <c r="M51" s="766"/>
      <c r="N51" s="766"/>
      <c r="O51" s="767"/>
    </row>
    <row r="52" spans="1:15" ht="6" customHeight="1" thickBot="1">
      <c r="A52" s="261"/>
      <c r="B52" s="124"/>
      <c r="C52" s="666"/>
      <c r="D52" s="666"/>
      <c r="E52" s="666"/>
      <c r="F52" s="666"/>
      <c r="G52" s="666"/>
      <c r="H52" s="668"/>
      <c r="I52" s="768"/>
      <c r="J52" s="769"/>
      <c r="K52" s="769"/>
      <c r="L52" s="769"/>
      <c r="M52" s="769"/>
      <c r="N52" s="769"/>
      <c r="O52" s="770"/>
    </row>
    <row r="53" spans="1:15" ht="6" customHeight="1">
      <c r="A53" s="268"/>
      <c r="B53" s="269"/>
      <c r="C53" s="664"/>
      <c r="D53" s="664"/>
      <c r="E53" s="664"/>
      <c r="F53" s="664"/>
      <c r="G53" s="664"/>
      <c r="H53" s="664"/>
      <c r="I53" s="664"/>
      <c r="J53" s="664"/>
      <c r="K53" s="665"/>
      <c r="L53" s="798" t="str">
        <f>入力シート!C42</f>
        <v>該　当</v>
      </c>
      <c r="M53" s="799"/>
      <c r="N53" s="799"/>
      <c r="O53" s="800"/>
    </row>
    <row r="54" spans="1:15" ht="14.25" customHeight="1">
      <c r="A54" s="261" t="s">
        <v>584</v>
      </c>
      <c r="B54" s="124"/>
      <c r="C54" s="168"/>
      <c r="D54" s="168"/>
      <c r="E54" s="168"/>
      <c r="F54" s="168"/>
      <c r="G54" s="168"/>
      <c r="H54" s="168"/>
      <c r="I54" s="168"/>
      <c r="J54" s="168"/>
      <c r="K54" s="168"/>
      <c r="L54" s="801"/>
      <c r="M54" s="802"/>
      <c r="N54" s="802"/>
      <c r="O54" s="803"/>
    </row>
    <row r="55" spans="1:15" ht="14.25" customHeight="1">
      <c r="A55" s="261" t="s">
        <v>585</v>
      </c>
      <c r="B55" s="124"/>
      <c r="C55" s="168"/>
      <c r="D55" s="168"/>
      <c r="E55" s="168"/>
      <c r="F55" s="168"/>
      <c r="G55" s="168"/>
      <c r="H55" s="168"/>
      <c r="I55" s="168"/>
      <c r="J55" s="168"/>
      <c r="K55" s="168"/>
      <c r="L55" s="801"/>
      <c r="M55" s="802"/>
      <c r="N55" s="802"/>
      <c r="O55" s="803"/>
    </row>
    <row r="56" spans="1:15" ht="6" customHeight="1" thickBot="1">
      <c r="A56" s="266"/>
      <c r="B56" s="267"/>
      <c r="C56" s="251"/>
      <c r="D56" s="251"/>
      <c r="E56" s="251"/>
      <c r="F56" s="251"/>
      <c r="G56" s="251"/>
      <c r="H56" s="251"/>
      <c r="I56" s="251"/>
      <c r="J56" s="251"/>
      <c r="K56" s="251"/>
      <c r="L56" s="804"/>
      <c r="M56" s="805"/>
      <c r="N56" s="805"/>
      <c r="O56" s="806"/>
    </row>
    <row r="57" spans="1:15" ht="2.25" customHeight="1">
      <c r="A57" s="261"/>
      <c r="B57" s="124"/>
      <c r="C57" s="249"/>
      <c r="D57" s="168"/>
      <c r="E57" s="168"/>
      <c r="F57" s="168"/>
      <c r="G57" s="168"/>
      <c r="H57" s="168"/>
      <c r="I57" s="168"/>
      <c r="J57" s="168"/>
      <c r="K57" s="168"/>
      <c r="L57" s="168"/>
      <c r="M57" s="168"/>
      <c r="N57" s="168"/>
      <c r="O57" s="250"/>
    </row>
    <row r="58" spans="1:15">
      <c r="A58" s="261"/>
      <c r="B58" s="124"/>
      <c r="C58" s="263" t="s">
        <v>576</v>
      </c>
      <c r="D58" s="150"/>
      <c r="E58" s="150"/>
      <c r="F58" s="150"/>
      <c r="G58" s="150"/>
      <c r="H58" s="150"/>
      <c r="I58" s="150"/>
      <c r="J58" s="150"/>
      <c r="K58" s="150"/>
      <c r="L58" s="150"/>
      <c r="M58" s="150"/>
      <c r="N58" s="150"/>
      <c r="O58" s="264"/>
    </row>
    <row r="59" spans="1:15">
      <c r="A59" s="784"/>
      <c r="B59" s="785"/>
      <c r="C59" s="263" t="s">
        <v>577</v>
      </c>
      <c r="D59" s="150"/>
      <c r="E59" s="150"/>
      <c r="F59" s="150"/>
      <c r="G59" s="150"/>
      <c r="H59" s="150"/>
      <c r="I59" s="150"/>
      <c r="J59" s="150"/>
      <c r="K59" s="150"/>
      <c r="L59" s="150"/>
      <c r="M59" s="150"/>
      <c r="N59" s="150"/>
      <c r="O59" s="264"/>
    </row>
    <row r="60" spans="1:15">
      <c r="A60" s="265"/>
      <c r="B60" s="172"/>
      <c r="C60" s="263" t="s">
        <v>578</v>
      </c>
      <c r="D60" s="150"/>
      <c r="E60" s="150"/>
      <c r="F60" s="150"/>
      <c r="G60" s="150"/>
      <c r="H60" s="150"/>
      <c r="I60" s="150"/>
      <c r="J60" s="150"/>
      <c r="K60" s="150"/>
      <c r="L60" s="150"/>
      <c r="M60" s="150"/>
      <c r="N60" s="150"/>
      <c r="O60" s="264"/>
    </row>
    <row r="61" spans="1:15">
      <c r="A61" s="265"/>
      <c r="B61" s="172"/>
      <c r="C61" s="263" t="s">
        <v>579</v>
      </c>
      <c r="D61" s="150"/>
      <c r="E61" s="150"/>
      <c r="F61" s="150"/>
      <c r="G61" s="150"/>
      <c r="H61" s="150"/>
      <c r="I61" s="150"/>
      <c r="J61" s="150"/>
      <c r="K61" s="150"/>
      <c r="L61" s="150"/>
      <c r="M61" s="150"/>
      <c r="N61" s="150"/>
      <c r="O61" s="264"/>
    </row>
    <row r="62" spans="1:15">
      <c r="A62" s="784" t="s">
        <v>367</v>
      </c>
      <c r="B62" s="785"/>
      <c r="C62" s="263" t="s">
        <v>580</v>
      </c>
      <c r="D62" s="150"/>
      <c r="E62" s="150"/>
      <c r="F62" s="150"/>
      <c r="G62" s="150"/>
      <c r="H62" s="150"/>
      <c r="I62" s="150"/>
      <c r="J62" s="150"/>
      <c r="K62" s="150"/>
      <c r="L62" s="150"/>
      <c r="M62" s="150"/>
      <c r="N62" s="150"/>
      <c r="O62" s="264"/>
    </row>
    <row r="63" spans="1:15">
      <c r="A63" s="261"/>
      <c r="B63" s="124"/>
      <c r="C63" s="263" t="s">
        <v>581</v>
      </c>
      <c r="D63" s="150"/>
      <c r="E63" s="150"/>
      <c r="F63" s="150"/>
      <c r="G63" s="150"/>
      <c r="H63" s="150"/>
      <c r="I63" s="150"/>
      <c r="J63" s="150"/>
      <c r="K63" s="150"/>
      <c r="L63" s="150"/>
      <c r="M63" s="150"/>
      <c r="N63" s="150"/>
      <c r="O63" s="264"/>
    </row>
    <row r="64" spans="1:15">
      <c r="A64" s="261"/>
      <c r="B64" s="124"/>
      <c r="C64" s="263" t="s">
        <v>582</v>
      </c>
      <c r="D64" s="150"/>
      <c r="E64" s="150"/>
      <c r="F64" s="150"/>
      <c r="G64" s="150"/>
      <c r="H64" s="150"/>
      <c r="I64" s="150"/>
      <c r="J64" s="150"/>
      <c r="K64" s="150"/>
      <c r="L64" s="150"/>
      <c r="M64" s="150"/>
      <c r="N64" s="150"/>
      <c r="O64" s="264"/>
    </row>
    <row r="65" spans="1:15">
      <c r="A65" s="261"/>
      <c r="B65" s="124"/>
      <c r="C65" s="263" t="s">
        <v>583</v>
      </c>
      <c r="D65" s="150"/>
      <c r="E65" s="150"/>
      <c r="F65" s="150"/>
      <c r="G65" s="150"/>
      <c r="H65" s="150"/>
      <c r="I65" s="150"/>
      <c r="J65" s="150" t="s">
        <v>1361</v>
      </c>
      <c r="K65" s="150"/>
      <c r="L65" s="150"/>
      <c r="M65" s="150"/>
      <c r="N65" s="150"/>
      <c r="O65" s="264"/>
    </row>
    <row r="66" spans="1:15">
      <c r="A66" s="261"/>
      <c r="B66" s="124"/>
      <c r="C66" s="263" t="s">
        <v>1363</v>
      </c>
      <c r="D66" s="150"/>
      <c r="E66" s="150"/>
      <c r="F66" s="150"/>
      <c r="G66" s="150"/>
      <c r="H66" s="150"/>
      <c r="I66" s="150"/>
      <c r="J66" s="150" t="s">
        <v>1362</v>
      </c>
      <c r="K66" s="150"/>
      <c r="L66" s="150"/>
      <c r="M66" s="150"/>
      <c r="N66" s="150"/>
      <c r="O66" s="264"/>
    </row>
    <row r="67" spans="1:15" ht="3" customHeight="1">
      <c r="A67" s="261"/>
      <c r="B67" s="124"/>
      <c r="C67" s="263"/>
      <c r="D67" s="150"/>
      <c r="E67" s="150"/>
      <c r="F67" s="150"/>
      <c r="G67" s="150"/>
      <c r="H67" s="150"/>
      <c r="I67" s="150"/>
      <c r="J67" s="150"/>
      <c r="K67" s="150"/>
      <c r="L67" s="150"/>
      <c r="M67" s="150"/>
      <c r="N67" s="150"/>
      <c r="O67" s="264"/>
    </row>
    <row r="68" spans="1:15" ht="14.5" thickBot="1">
      <c r="A68" s="266"/>
      <c r="B68" s="267"/>
      <c r="C68" s="808" t="s">
        <v>575</v>
      </c>
      <c r="D68" s="809"/>
      <c r="E68" s="852" t="str">
        <f>入力シート!D19</f>
        <v>衆議院名称保護届出政党につき、上記１、２の書類の添付を省略</v>
      </c>
      <c r="F68" s="853"/>
      <c r="G68" s="853"/>
      <c r="H68" s="853"/>
      <c r="I68" s="853"/>
      <c r="J68" s="853"/>
      <c r="K68" s="853"/>
      <c r="L68" s="853"/>
      <c r="M68" s="853"/>
      <c r="N68" s="853"/>
      <c r="O68" s="854"/>
    </row>
    <row r="69" spans="1:15" ht="5.25" customHeight="1"/>
    <row r="70" spans="1:15">
      <c r="A70" s="124" t="s">
        <v>569</v>
      </c>
      <c r="B70" s="124"/>
      <c r="C70" s="124"/>
      <c r="D70" s="124"/>
      <c r="E70" s="124"/>
      <c r="F70" s="124"/>
      <c r="G70" s="124"/>
      <c r="H70" s="124"/>
      <c r="I70" s="124"/>
      <c r="J70" s="124"/>
      <c r="K70" s="124"/>
      <c r="L70" s="124"/>
      <c r="M70" s="124"/>
      <c r="N70" s="124"/>
      <c r="O70" s="124"/>
    </row>
    <row r="71" spans="1:15" ht="5.25" customHeight="1">
      <c r="A71" s="124"/>
      <c r="B71" s="124"/>
      <c r="C71" s="124"/>
      <c r="D71" s="124"/>
      <c r="E71" s="124"/>
      <c r="F71" s="124"/>
      <c r="G71" s="124"/>
      <c r="H71" s="124"/>
      <c r="I71" s="124"/>
      <c r="J71" s="124"/>
      <c r="K71" s="124"/>
      <c r="L71" s="124"/>
      <c r="M71" s="124"/>
      <c r="N71" s="124"/>
      <c r="O71" s="124"/>
    </row>
    <row r="72" spans="1:15">
      <c r="A72" s="124"/>
      <c r="B72" s="855">
        <f>入力シート!C4</f>
        <v>46049</v>
      </c>
      <c r="C72" s="855"/>
      <c r="D72" s="855"/>
      <c r="E72" s="855"/>
      <c r="F72" s="270"/>
      <c r="G72" s="270"/>
      <c r="H72" s="270"/>
      <c r="I72" s="124"/>
      <c r="J72" s="124"/>
      <c r="K72" s="124"/>
      <c r="L72" s="124"/>
      <c r="M72" s="124"/>
      <c r="N72" s="124"/>
      <c r="O72" s="124"/>
    </row>
    <row r="73" spans="1:15" ht="5.25" customHeight="1">
      <c r="A73" s="124"/>
      <c r="B73" s="124"/>
      <c r="C73" s="124"/>
      <c r="D73" s="270"/>
      <c r="E73" s="270"/>
      <c r="F73" s="270"/>
      <c r="G73" s="270"/>
      <c r="H73" s="270"/>
      <c r="I73" s="124"/>
      <c r="J73" s="124"/>
      <c r="K73" s="124"/>
      <c r="L73" s="124"/>
      <c r="M73" s="124"/>
      <c r="N73" s="124"/>
      <c r="O73" s="124"/>
    </row>
    <row r="74" spans="1:15" ht="14.25" customHeight="1">
      <c r="A74" s="124"/>
      <c r="B74" s="124"/>
      <c r="C74" s="124"/>
      <c r="D74" s="124"/>
      <c r="E74" s="270"/>
      <c r="F74" s="270"/>
      <c r="G74" s="271" t="s">
        <v>571</v>
      </c>
      <c r="H74" s="271"/>
      <c r="I74" s="807">
        <f>入力シート!C9</f>
        <v>0</v>
      </c>
      <c r="J74" s="807"/>
      <c r="K74" s="807"/>
      <c r="L74" s="807"/>
      <c r="M74" s="807"/>
      <c r="N74" s="807"/>
      <c r="O74" s="124"/>
    </row>
    <row r="75" spans="1:15" ht="6.75" customHeight="1">
      <c r="A75" s="124"/>
      <c r="B75" s="124"/>
      <c r="C75" s="124"/>
      <c r="D75" s="270"/>
      <c r="E75" s="270"/>
      <c r="F75" s="270"/>
      <c r="G75" s="270"/>
      <c r="H75" s="270"/>
      <c r="I75" s="124"/>
      <c r="J75" s="124"/>
      <c r="K75" s="124"/>
      <c r="L75" s="124"/>
      <c r="M75" s="124"/>
      <c r="N75" s="124"/>
      <c r="O75" s="124"/>
    </row>
    <row r="76" spans="1:15" ht="14.25" customHeight="1">
      <c r="A76" s="124"/>
      <c r="B76" s="124"/>
      <c r="C76" s="124"/>
      <c r="D76" s="270"/>
      <c r="E76" s="271" t="s">
        <v>573</v>
      </c>
      <c r="F76" s="271"/>
      <c r="G76" s="807">
        <f>入力シート!C12</f>
        <v>0</v>
      </c>
      <c r="H76" s="807"/>
      <c r="I76" s="807"/>
      <c r="J76" s="807"/>
      <c r="K76" s="807"/>
      <c r="L76" s="807"/>
      <c r="M76" s="807"/>
      <c r="N76" s="807"/>
      <c r="O76" s="807"/>
    </row>
    <row r="77" spans="1:15" ht="6" customHeight="1">
      <c r="A77" s="124"/>
      <c r="B77" s="124"/>
      <c r="C77" s="124"/>
      <c r="D77" s="270"/>
      <c r="E77" s="270"/>
      <c r="F77" s="271"/>
      <c r="G77" s="270"/>
      <c r="H77" s="270"/>
      <c r="I77" s="124"/>
      <c r="J77" s="124"/>
      <c r="K77" s="124"/>
      <c r="L77" s="116"/>
      <c r="M77" s="116"/>
      <c r="N77" s="124"/>
      <c r="O77" s="124"/>
    </row>
    <row r="78" spans="1:15" ht="14.25" customHeight="1">
      <c r="A78" s="124"/>
      <c r="B78" s="124"/>
      <c r="C78" s="124"/>
      <c r="D78" s="270"/>
      <c r="E78" s="271" t="s">
        <v>574</v>
      </c>
      <c r="F78" s="124"/>
      <c r="G78" s="811">
        <f>入力シート!C15</f>
        <v>0</v>
      </c>
      <c r="H78" s="811"/>
      <c r="I78" s="811"/>
      <c r="J78" s="811"/>
      <c r="K78" s="811"/>
      <c r="L78" s="116"/>
      <c r="M78" s="116"/>
      <c r="N78" s="273"/>
    </row>
    <row r="79" spans="1:15" ht="6" customHeight="1">
      <c r="A79" s="272"/>
      <c r="B79" s="124"/>
      <c r="C79" s="124"/>
      <c r="D79" s="124"/>
      <c r="E79" s="124"/>
      <c r="F79" s="124"/>
      <c r="G79" s="124"/>
      <c r="H79" s="124"/>
      <c r="I79" s="124"/>
      <c r="J79" s="124"/>
      <c r="K79" s="124"/>
      <c r="L79" s="124"/>
      <c r="M79" s="124"/>
      <c r="N79" s="124"/>
      <c r="O79" s="124"/>
    </row>
    <row r="80" spans="1:15">
      <c r="A80" s="124" t="s">
        <v>570</v>
      </c>
      <c r="B80" s="124"/>
      <c r="C80" s="124"/>
      <c r="D80" s="124"/>
      <c r="E80" s="124"/>
      <c r="F80" s="124"/>
      <c r="G80" s="124"/>
      <c r="H80" s="124"/>
      <c r="I80" s="124"/>
      <c r="J80" s="124"/>
      <c r="K80" s="124"/>
      <c r="L80" s="856"/>
      <c r="M80" s="856"/>
      <c r="N80" s="273"/>
      <c r="O80" s="124"/>
    </row>
    <row r="81" spans="1:15">
      <c r="A81" s="124"/>
      <c r="B81" s="851" t="str">
        <f>入力シート!C2</f>
        <v>青森県第１区</v>
      </c>
      <c r="C81" s="851"/>
      <c r="D81" s="124" t="s">
        <v>363</v>
      </c>
      <c r="E81" s="124"/>
      <c r="F81" s="811" t="str">
        <f>入力シート!E2</f>
        <v>鶴岡　真治</v>
      </c>
      <c r="G81" s="811"/>
      <c r="H81" s="811"/>
      <c r="I81" s="811"/>
      <c r="J81" s="124" t="s">
        <v>387</v>
      </c>
      <c r="K81" s="124"/>
      <c r="L81" s="124"/>
      <c r="M81" s="124"/>
      <c r="N81" s="124"/>
      <c r="O81" s="124"/>
    </row>
    <row r="82" spans="1:15">
      <c r="A82" s="203" t="s">
        <v>1470</v>
      </c>
    </row>
    <row r="84" spans="1:15">
      <c r="A84" s="124" t="s">
        <v>1427</v>
      </c>
      <c r="B84" s="124"/>
      <c r="C84" s="124"/>
      <c r="D84" s="124"/>
      <c r="E84" s="124"/>
      <c r="F84" s="124"/>
      <c r="G84" s="124"/>
      <c r="H84" s="124"/>
      <c r="I84" s="124"/>
      <c r="J84" s="124"/>
      <c r="K84" s="124"/>
      <c r="L84" s="124"/>
      <c r="M84" s="124"/>
    </row>
    <row r="85" spans="1:15">
      <c r="A85" s="124"/>
      <c r="B85" s="124"/>
      <c r="C85" s="124"/>
      <c r="D85" s="124"/>
      <c r="E85" s="124"/>
      <c r="F85" s="124"/>
      <c r="G85" s="124"/>
      <c r="H85" s="124"/>
      <c r="I85" s="124"/>
      <c r="J85" s="124"/>
      <c r="K85" s="124"/>
      <c r="L85" s="124"/>
      <c r="M85" s="124"/>
    </row>
    <row r="86" spans="1:15">
      <c r="A86" s="124" t="s">
        <v>1760</v>
      </c>
      <c r="B86" s="124"/>
      <c r="C86" s="124"/>
      <c r="D86" s="124"/>
      <c r="E86" s="124"/>
      <c r="F86" s="124"/>
      <c r="G86" s="124"/>
      <c r="H86" s="124"/>
      <c r="I86" s="124"/>
      <c r="J86" s="124"/>
      <c r="K86" s="124"/>
      <c r="L86" s="124"/>
      <c r="M86" s="124"/>
    </row>
    <row r="87" spans="1:15">
      <c r="A87" s="124"/>
      <c r="B87" s="124"/>
      <c r="C87" s="124"/>
      <c r="D87" s="124"/>
      <c r="E87" s="124"/>
      <c r="F87" s="124"/>
      <c r="G87" s="124"/>
      <c r="H87" s="124"/>
      <c r="I87" s="124"/>
      <c r="J87" s="124"/>
      <c r="K87" s="124"/>
      <c r="L87" s="124"/>
      <c r="M87" s="124"/>
    </row>
    <row r="88" spans="1:15">
      <c r="A88" s="124" t="s">
        <v>1472</v>
      </c>
      <c r="B88" s="124"/>
      <c r="C88" s="124"/>
      <c r="D88" s="124"/>
      <c r="E88" s="124"/>
      <c r="F88" s="124"/>
      <c r="G88" s="124"/>
      <c r="H88" s="124"/>
      <c r="I88" s="124"/>
      <c r="J88" s="124"/>
      <c r="K88" s="124"/>
      <c r="L88" s="124"/>
      <c r="M88" s="124"/>
    </row>
    <row r="89" spans="1:15">
      <c r="A89" s="124" t="s">
        <v>1473</v>
      </c>
      <c r="B89" s="124"/>
      <c r="C89" s="124"/>
      <c r="D89" s="124"/>
      <c r="E89" s="124"/>
      <c r="F89" s="124"/>
      <c r="G89" s="124"/>
      <c r="H89" s="124"/>
      <c r="I89" s="124"/>
      <c r="J89" s="124"/>
      <c r="K89" s="124"/>
      <c r="L89" s="124"/>
      <c r="M89" s="124"/>
    </row>
    <row r="90" spans="1:15">
      <c r="A90" s="124"/>
      <c r="B90" s="124"/>
      <c r="C90" s="124"/>
      <c r="D90" s="124"/>
      <c r="E90" s="124"/>
      <c r="F90" s="124"/>
      <c r="G90" s="124"/>
      <c r="H90" s="124"/>
      <c r="I90" s="124"/>
      <c r="J90" s="124"/>
      <c r="K90" s="124"/>
      <c r="L90" s="124"/>
      <c r="M90" s="124"/>
    </row>
    <row r="91" spans="1:15">
      <c r="A91" s="124" t="s">
        <v>1474</v>
      </c>
      <c r="B91" s="124"/>
      <c r="C91" s="124"/>
      <c r="D91" s="124"/>
      <c r="E91" s="124"/>
      <c r="F91" s="124"/>
      <c r="G91" s="124"/>
      <c r="H91" s="124"/>
      <c r="I91" s="124"/>
      <c r="J91" s="124"/>
      <c r="K91" s="124"/>
      <c r="L91" s="124"/>
      <c r="M91" s="124"/>
    </row>
    <row r="92" spans="1:15">
      <c r="A92" s="124" t="s">
        <v>1475</v>
      </c>
      <c r="B92" s="124"/>
      <c r="C92" s="124"/>
      <c r="D92" s="124"/>
      <c r="E92" s="124"/>
      <c r="F92" s="124"/>
      <c r="G92" s="124"/>
      <c r="H92" s="124"/>
      <c r="I92" s="124"/>
      <c r="J92" s="124"/>
      <c r="K92" s="124"/>
      <c r="L92" s="124"/>
      <c r="M92" s="124"/>
    </row>
    <row r="93" spans="1:15">
      <c r="A93" s="124" t="s">
        <v>1476</v>
      </c>
      <c r="B93" s="124"/>
      <c r="C93" s="124"/>
      <c r="D93" s="124"/>
      <c r="E93" s="124"/>
      <c r="F93" s="124"/>
      <c r="G93" s="124"/>
      <c r="H93" s="124"/>
      <c r="I93" s="124"/>
      <c r="J93" s="124"/>
      <c r="K93" s="124"/>
      <c r="L93" s="124"/>
      <c r="M93" s="124"/>
    </row>
    <row r="94" spans="1:15">
      <c r="A94" s="124" t="s">
        <v>1477</v>
      </c>
      <c r="B94" s="124"/>
      <c r="C94" s="124"/>
      <c r="D94" s="124"/>
      <c r="E94" s="124"/>
      <c r="F94" s="124"/>
      <c r="G94" s="124"/>
      <c r="H94" s="124"/>
      <c r="I94" s="124"/>
      <c r="J94" s="124"/>
      <c r="K94" s="124"/>
      <c r="L94" s="124"/>
      <c r="M94" s="124"/>
    </row>
    <row r="95" spans="1:15">
      <c r="A95" s="124"/>
      <c r="B95" s="124"/>
      <c r="C95" s="124"/>
      <c r="D95" s="124"/>
      <c r="E95" s="124"/>
      <c r="F95" s="124"/>
      <c r="G95" s="124"/>
      <c r="H95" s="124"/>
      <c r="I95" s="124"/>
      <c r="J95" s="124"/>
      <c r="K95" s="124"/>
      <c r="L95" s="124"/>
      <c r="M95" s="124"/>
    </row>
    <row r="96" spans="1:15">
      <c r="A96" s="124" t="s">
        <v>1478</v>
      </c>
      <c r="B96" s="124"/>
      <c r="C96" s="124"/>
      <c r="D96" s="124"/>
      <c r="E96" s="124"/>
      <c r="F96" s="124"/>
      <c r="G96" s="124"/>
      <c r="H96" s="124"/>
      <c r="I96" s="124"/>
      <c r="J96" s="124"/>
      <c r="K96" s="124"/>
      <c r="L96" s="124"/>
      <c r="M96" s="124"/>
    </row>
    <row r="97" spans="1:13">
      <c r="A97" s="124" t="s">
        <v>1479</v>
      </c>
      <c r="B97" s="124"/>
      <c r="C97" s="124"/>
      <c r="D97" s="124"/>
      <c r="E97" s="124"/>
      <c r="F97" s="124"/>
      <c r="G97" s="124"/>
      <c r="H97" s="124"/>
      <c r="I97" s="124"/>
      <c r="J97" s="124"/>
      <c r="K97" s="124"/>
      <c r="L97" s="124"/>
      <c r="M97" s="124"/>
    </row>
    <row r="98" spans="1:13">
      <c r="A98" s="124" t="s">
        <v>1480</v>
      </c>
      <c r="B98" s="124"/>
      <c r="C98" s="124"/>
      <c r="D98" s="124"/>
      <c r="E98" s="124"/>
      <c r="F98" s="124"/>
      <c r="G98" s="124"/>
      <c r="H98" s="124"/>
      <c r="I98" s="124"/>
      <c r="J98" s="124"/>
      <c r="K98" s="124"/>
      <c r="L98" s="124"/>
      <c r="M98" s="124"/>
    </row>
    <row r="99" spans="1:13">
      <c r="A99" s="124"/>
      <c r="B99" s="124"/>
      <c r="C99" s="124"/>
      <c r="D99" s="124"/>
      <c r="E99" s="124"/>
      <c r="F99" s="124"/>
      <c r="G99" s="124"/>
      <c r="H99" s="124"/>
      <c r="I99" s="124"/>
      <c r="J99" s="124"/>
      <c r="K99" s="124"/>
      <c r="L99" s="124"/>
      <c r="M99" s="124"/>
    </row>
    <row r="100" spans="1:13">
      <c r="A100" s="124" t="s">
        <v>1481</v>
      </c>
      <c r="B100" s="124"/>
      <c r="C100" s="124"/>
      <c r="D100" s="124"/>
      <c r="E100" s="124"/>
      <c r="F100" s="124"/>
      <c r="G100" s="124"/>
      <c r="H100" s="124"/>
      <c r="I100" s="124"/>
      <c r="J100" s="124"/>
      <c r="K100" s="124"/>
      <c r="L100" s="124"/>
      <c r="M100" s="124"/>
    </row>
    <row r="101" spans="1:13">
      <c r="A101" s="124" t="s">
        <v>1482</v>
      </c>
      <c r="B101" s="124"/>
      <c r="C101" s="124"/>
      <c r="D101" s="124"/>
      <c r="E101" s="124"/>
      <c r="F101" s="124"/>
      <c r="G101" s="124"/>
      <c r="H101" s="124"/>
      <c r="I101" s="124"/>
      <c r="J101" s="124"/>
      <c r="K101" s="124"/>
      <c r="L101" s="124"/>
      <c r="M101" s="124"/>
    </row>
    <row r="102" spans="1:13">
      <c r="A102" s="124" t="s">
        <v>1483</v>
      </c>
      <c r="B102" s="124"/>
      <c r="C102" s="124"/>
      <c r="D102" s="124"/>
      <c r="E102" s="124"/>
      <c r="F102" s="124"/>
      <c r="G102" s="124"/>
      <c r="H102" s="124"/>
      <c r="I102" s="124"/>
      <c r="J102" s="124"/>
      <c r="K102" s="124"/>
      <c r="L102" s="124"/>
      <c r="M102" s="124"/>
    </row>
    <row r="103" spans="1:13">
      <c r="A103" s="124" t="s">
        <v>1484</v>
      </c>
      <c r="B103" s="124"/>
      <c r="C103" s="124"/>
      <c r="D103" s="124"/>
      <c r="E103" s="124"/>
      <c r="F103" s="124"/>
      <c r="G103" s="124"/>
      <c r="H103" s="124"/>
      <c r="I103" s="124"/>
      <c r="J103" s="124"/>
      <c r="K103" s="124"/>
      <c r="L103" s="124"/>
      <c r="M103" s="124"/>
    </row>
  </sheetData>
  <mergeCells count="49">
    <mergeCell ref="B81:C81"/>
    <mergeCell ref="F81:I81"/>
    <mergeCell ref="I74:N74"/>
    <mergeCell ref="G78:K78"/>
    <mergeCell ref="E68:O68"/>
    <mergeCell ref="B72:E72"/>
    <mergeCell ref="L80:M80"/>
    <mergeCell ref="M47:O49"/>
    <mergeCell ref="L28:L33"/>
    <mergeCell ref="M28:O33"/>
    <mergeCell ref="C44:O46"/>
    <mergeCell ref="G31:K33"/>
    <mergeCell ref="A45:B45"/>
    <mergeCell ref="A48:B48"/>
    <mergeCell ref="A38:B38"/>
    <mergeCell ref="C40:K42"/>
    <mergeCell ref="C47:L49"/>
    <mergeCell ref="L53:O56"/>
    <mergeCell ref="G76:O76"/>
    <mergeCell ref="C68:D68"/>
    <mergeCell ref="A62:B62"/>
    <mergeCell ref="A6:C6"/>
    <mergeCell ref="A13:B13"/>
    <mergeCell ref="J21:N21"/>
    <mergeCell ref="D19:E19"/>
    <mergeCell ref="A35:B35"/>
    <mergeCell ref="G28:K30"/>
    <mergeCell ref="A16:B16"/>
    <mergeCell ref="A26:B26"/>
    <mergeCell ref="A43:B43"/>
    <mergeCell ref="C43:O43"/>
    <mergeCell ref="C26:O26"/>
    <mergeCell ref="A59:B59"/>
    <mergeCell ref="A51:H51"/>
    <mergeCell ref="I50:O52"/>
    <mergeCell ref="E2:F2"/>
    <mergeCell ref="G2:N2"/>
    <mergeCell ref="C34:O36"/>
    <mergeCell ref="C37:O39"/>
    <mergeCell ref="A9:O9"/>
    <mergeCell ref="A29:B29"/>
    <mergeCell ref="A32:B32"/>
    <mergeCell ref="C31:F33"/>
    <mergeCell ref="C28:F30"/>
    <mergeCell ref="D16:N16"/>
    <mergeCell ref="D13:N13"/>
    <mergeCell ref="D20:N20"/>
    <mergeCell ref="D24:H24"/>
    <mergeCell ref="A41:B41"/>
  </mergeCells>
  <phoneticPr fontId="3"/>
  <pageMargins left="0.78740157480314965" right="0.19685039370078741" top="0.39370078740157483" bottom="0.19685039370078741" header="0.31496062992125984" footer="0.11811023622047245"/>
  <pageSetup paperSize="9" scale="98" orientation="portrait" horizontalDpi="200" verticalDpi="200" r:id="rId1"/>
  <headerFooter alignWithMargins="0"/>
  <rowBreaks count="1" manualBreakCount="1">
    <brk id="81" max="14"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sheetPr>
  <dimension ref="A1:O59"/>
  <sheetViews>
    <sheetView showZeros="0" view="pageBreakPreview" zoomScaleNormal="100" zoomScaleSheetLayoutView="100" workbookViewId="0">
      <selection activeCell="G12" sqref="G12:N12"/>
    </sheetView>
  </sheetViews>
  <sheetFormatPr defaultColWidth="5.90625" defaultRowHeight="15" customHeight="1"/>
  <cols>
    <col min="1" max="1" width="3.08984375" style="1" customWidth="1"/>
    <col min="2" max="2" width="3.36328125" style="1" customWidth="1"/>
    <col min="3" max="5" width="5.90625" style="1" customWidth="1"/>
    <col min="6" max="9" width="6.36328125" style="1" customWidth="1"/>
    <col min="10" max="10" width="7" style="1" customWidth="1"/>
    <col min="11" max="14" width="6.36328125" style="1" customWidth="1"/>
    <col min="15" max="15" width="7" style="1" customWidth="1"/>
    <col min="16" max="16384" width="5.90625" style="1"/>
  </cols>
  <sheetData>
    <row r="1" spans="1:15" ht="14">
      <c r="A1" s="1" t="s">
        <v>1069</v>
      </c>
      <c r="I1" s="2"/>
    </row>
    <row r="2" spans="1:15" ht="14">
      <c r="A2" s="1" t="s">
        <v>1070</v>
      </c>
      <c r="M2" s="1107" t="s">
        <v>991</v>
      </c>
      <c r="N2" s="1108"/>
      <c r="O2" s="1109"/>
    </row>
    <row r="3" spans="1:15" ht="14">
      <c r="M3" s="211"/>
      <c r="N3" s="211"/>
      <c r="O3" s="211"/>
    </row>
    <row r="4" spans="1:15" ht="14.5" thickBot="1">
      <c r="A4" s="1173" t="s">
        <v>1071</v>
      </c>
      <c r="B4" s="1173"/>
      <c r="C4" s="1173"/>
      <c r="D4" s="1173"/>
      <c r="E4" s="1173"/>
      <c r="F4" s="1173"/>
      <c r="G4" s="1173"/>
      <c r="H4" s="1173"/>
      <c r="I4" s="1173"/>
      <c r="J4" s="1173"/>
      <c r="K4" s="1173"/>
      <c r="L4" s="1173"/>
      <c r="M4" s="1173"/>
      <c r="N4" s="1173"/>
      <c r="O4" s="1173"/>
    </row>
    <row r="5" spans="1:15" ht="21" customHeight="1">
      <c r="A5" s="1090" t="s">
        <v>661</v>
      </c>
      <c r="B5" s="1091"/>
      <c r="C5" s="1091"/>
      <c r="D5" s="1091"/>
      <c r="E5" s="1092"/>
      <c r="F5" s="438"/>
      <c r="G5" s="414">
        <f>入力シート!C9</f>
        <v>0</v>
      </c>
      <c r="H5" s="415"/>
      <c r="I5" s="415"/>
      <c r="J5" s="415"/>
      <c r="K5" s="415"/>
      <c r="L5" s="415"/>
      <c r="M5" s="415"/>
      <c r="N5" s="415"/>
      <c r="O5" s="416"/>
    </row>
    <row r="6" spans="1:15" ht="15" customHeight="1">
      <c r="A6" s="360" t="s">
        <v>1034</v>
      </c>
      <c r="B6" s="369"/>
      <c r="C6" s="369"/>
      <c r="D6" s="369"/>
      <c r="E6" s="369"/>
      <c r="F6" s="439"/>
      <c r="G6" s="402"/>
      <c r="H6" s="349"/>
      <c r="I6" s="349"/>
      <c r="J6" s="349"/>
      <c r="K6" s="349"/>
      <c r="L6" s="349"/>
      <c r="M6" s="349"/>
      <c r="N6" s="349"/>
      <c r="O6" s="355"/>
    </row>
    <row r="7" spans="1:15" ht="7.5" customHeight="1">
      <c r="A7" s="429"/>
      <c r="B7" s="371"/>
      <c r="C7" s="371"/>
      <c r="D7" s="371"/>
      <c r="E7" s="371"/>
      <c r="F7" s="440"/>
      <c r="G7" s="359"/>
      <c r="O7" s="357"/>
    </row>
    <row r="8" spans="1:15" ht="15" customHeight="1">
      <c r="A8" s="370"/>
      <c r="B8" s="371"/>
      <c r="C8" s="371"/>
      <c r="D8" s="371"/>
      <c r="E8" s="371"/>
      <c r="F8" s="440"/>
      <c r="G8" s="359"/>
      <c r="H8" s="396" t="s">
        <v>1705</v>
      </c>
      <c r="I8" s="396"/>
      <c r="J8" s="396"/>
      <c r="K8" s="396"/>
      <c r="L8" s="396" t="s">
        <v>1706</v>
      </c>
      <c r="M8" s="396"/>
      <c r="N8" s="396"/>
      <c r="O8" s="357"/>
    </row>
    <row r="9" spans="1:15" ht="7.5" customHeight="1">
      <c r="A9" s="370"/>
      <c r="B9" s="371"/>
      <c r="C9" s="371"/>
      <c r="D9" s="371"/>
      <c r="E9" s="371"/>
      <c r="F9" s="440"/>
      <c r="G9" s="359"/>
      <c r="O9" s="357"/>
    </row>
    <row r="10" spans="1:15" ht="15" customHeight="1">
      <c r="A10" s="437" t="s">
        <v>1707</v>
      </c>
      <c r="B10" s="413"/>
      <c r="C10" s="413"/>
      <c r="D10" s="413"/>
      <c r="E10" s="413"/>
      <c r="F10" s="441"/>
      <c r="G10" s="400"/>
      <c r="H10" s="353"/>
      <c r="I10" s="353"/>
      <c r="J10" s="353"/>
      <c r="K10" s="353"/>
      <c r="L10" s="353"/>
      <c r="M10" s="353"/>
      <c r="N10" s="353"/>
      <c r="O10" s="351"/>
    </row>
    <row r="11" spans="1:15" ht="15" customHeight="1">
      <c r="A11" s="1101" t="s">
        <v>1076</v>
      </c>
      <c r="B11" s="1102"/>
      <c r="C11" s="1102"/>
      <c r="D11" s="1102"/>
      <c r="E11" s="1103"/>
      <c r="F11" s="349" t="s">
        <v>1034</v>
      </c>
      <c r="G11" s="402"/>
      <c r="H11" s="349"/>
      <c r="I11" s="349"/>
      <c r="J11" s="349"/>
      <c r="K11" s="349"/>
      <c r="L11" s="349"/>
      <c r="M11" s="349"/>
      <c r="N11" s="349"/>
      <c r="O11" s="355"/>
    </row>
    <row r="12" spans="1:15" ht="15" customHeight="1">
      <c r="A12" s="1178"/>
      <c r="B12" s="1179"/>
      <c r="C12" s="1179"/>
      <c r="D12" s="1179"/>
      <c r="E12" s="1163"/>
      <c r="F12" s="400"/>
      <c r="G12" s="612" t="s">
        <v>1077</v>
      </c>
      <c r="H12" s="612"/>
      <c r="I12" s="612"/>
      <c r="J12" s="612"/>
      <c r="K12" s="612"/>
      <c r="L12" s="612" t="s">
        <v>1078</v>
      </c>
      <c r="M12" s="612"/>
      <c r="N12" s="612"/>
      <c r="O12" s="351"/>
    </row>
    <row r="13" spans="1:15" ht="15" customHeight="1">
      <c r="A13" s="1213" t="s">
        <v>1072</v>
      </c>
      <c r="B13" s="1108"/>
      <c r="C13" s="1108"/>
      <c r="D13" s="1108"/>
      <c r="E13" s="1108"/>
      <c r="F13" s="1108"/>
      <c r="G13" s="1108"/>
      <c r="H13" s="1108"/>
      <c r="I13" s="1108"/>
      <c r="J13" s="1108"/>
      <c r="K13" s="1108"/>
      <c r="L13" s="1108"/>
      <c r="M13" s="1108"/>
      <c r="N13" s="1108"/>
      <c r="O13" s="1187"/>
    </row>
    <row r="14" spans="1:15" ht="14.25" customHeight="1">
      <c r="A14" s="442"/>
      <c r="B14" s="443"/>
      <c r="C14" s="443"/>
      <c r="D14" s="349"/>
      <c r="E14" s="349"/>
      <c r="F14" s="349"/>
      <c r="G14" s="349"/>
      <c r="H14" s="349"/>
      <c r="I14" s="385"/>
      <c r="J14" s="349"/>
      <c r="K14" s="349"/>
      <c r="L14" s="349"/>
      <c r="M14" s="349"/>
      <c r="N14" s="349"/>
      <c r="O14" s="355"/>
    </row>
    <row r="15" spans="1:15" ht="14.25" customHeight="1">
      <c r="A15" s="444"/>
      <c r="B15" s="445"/>
      <c r="C15" s="445"/>
      <c r="I15" s="387"/>
      <c r="O15" s="357"/>
    </row>
    <row r="16" spans="1:15" ht="14.25" customHeight="1">
      <c r="A16" s="444"/>
      <c r="B16" s="445"/>
      <c r="C16" s="445"/>
      <c r="I16" s="387"/>
      <c r="O16" s="357"/>
    </row>
    <row r="17" spans="1:15" ht="14.25" customHeight="1">
      <c r="A17" s="446"/>
      <c r="B17" s="447"/>
      <c r="C17" s="447"/>
      <c r="D17" s="353"/>
      <c r="E17" s="353"/>
      <c r="F17" s="353"/>
      <c r="G17" s="353"/>
      <c r="H17" s="353"/>
      <c r="I17" s="388"/>
      <c r="J17" s="353"/>
      <c r="K17" s="353"/>
      <c r="L17" s="353"/>
      <c r="M17" s="353"/>
      <c r="N17" s="353"/>
      <c r="O17" s="351"/>
    </row>
    <row r="18" spans="1:15" ht="14.25" customHeight="1">
      <c r="A18" s="442"/>
      <c r="B18" s="443"/>
      <c r="C18" s="443"/>
      <c r="D18" s="349"/>
      <c r="E18" s="349"/>
      <c r="F18" s="349"/>
      <c r="G18" s="349"/>
      <c r="H18" s="349"/>
      <c r="I18" s="385"/>
      <c r="J18" s="349"/>
      <c r="K18" s="349"/>
      <c r="L18" s="349"/>
      <c r="M18" s="349"/>
      <c r="N18" s="349"/>
      <c r="O18" s="355"/>
    </row>
    <row r="19" spans="1:15" ht="14.25" customHeight="1">
      <c r="A19" s="444"/>
      <c r="B19" s="445"/>
      <c r="C19" s="445"/>
      <c r="I19" s="387"/>
      <c r="O19" s="357"/>
    </row>
    <row r="20" spans="1:15" ht="14.25" customHeight="1">
      <c r="A20" s="444"/>
      <c r="B20" s="445"/>
      <c r="C20" s="445"/>
      <c r="I20" s="387"/>
      <c r="O20" s="357"/>
    </row>
    <row r="21" spans="1:15" ht="14.25" customHeight="1">
      <c r="A21" s="446"/>
      <c r="B21" s="447"/>
      <c r="C21" s="447"/>
      <c r="D21" s="353"/>
      <c r="E21" s="353"/>
      <c r="F21" s="353"/>
      <c r="G21" s="353"/>
      <c r="H21" s="353"/>
      <c r="I21" s="388"/>
      <c r="J21" s="353"/>
      <c r="K21" s="353"/>
      <c r="L21" s="353"/>
      <c r="M21" s="353"/>
      <c r="N21" s="353"/>
      <c r="O21" s="351"/>
    </row>
    <row r="22" spans="1:15" ht="14.25" customHeight="1">
      <c r="A22" s="442"/>
      <c r="B22" s="443"/>
      <c r="C22" s="443"/>
      <c r="D22" s="349"/>
      <c r="E22" s="349"/>
      <c r="F22" s="349"/>
      <c r="G22" s="349"/>
      <c r="H22" s="349"/>
      <c r="I22" s="385"/>
      <c r="J22" s="349"/>
      <c r="K22" s="349"/>
      <c r="L22" s="349"/>
      <c r="M22" s="349"/>
      <c r="N22" s="349"/>
      <c r="O22" s="355"/>
    </row>
    <row r="23" spans="1:15" ht="14.25" customHeight="1">
      <c r="A23" s="444"/>
      <c r="B23" s="445"/>
      <c r="C23" s="445"/>
      <c r="I23" s="387"/>
      <c r="O23" s="357"/>
    </row>
    <row r="24" spans="1:15" ht="14.25" customHeight="1">
      <c r="A24" s="444"/>
      <c r="B24" s="445"/>
      <c r="C24" s="445"/>
      <c r="I24" s="387"/>
      <c r="O24" s="357"/>
    </row>
    <row r="25" spans="1:15" ht="14.25" customHeight="1">
      <c r="A25" s="446"/>
      <c r="B25" s="447"/>
      <c r="C25" s="447"/>
      <c r="D25" s="353"/>
      <c r="E25" s="353"/>
      <c r="F25" s="353"/>
      <c r="G25" s="353"/>
      <c r="H25" s="353"/>
      <c r="I25" s="388"/>
      <c r="J25" s="353"/>
      <c r="K25" s="353"/>
      <c r="L25" s="353"/>
      <c r="M25" s="353"/>
      <c r="N25" s="353"/>
      <c r="O25" s="351"/>
    </row>
    <row r="26" spans="1:15" ht="14.25" customHeight="1">
      <c r="A26" s="442"/>
      <c r="B26" s="443"/>
      <c r="C26" s="443"/>
      <c r="D26" s="349"/>
      <c r="E26" s="349"/>
      <c r="F26" s="349"/>
      <c r="G26" s="349"/>
      <c r="H26" s="349"/>
      <c r="I26" s="385"/>
      <c r="J26" s="349"/>
      <c r="K26" s="349"/>
      <c r="L26" s="349"/>
      <c r="M26" s="349"/>
      <c r="N26" s="349"/>
      <c r="O26" s="355"/>
    </row>
    <row r="27" spans="1:15" ht="14.25" customHeight="1">
      <c r="A27" s="444"/>
      <c r="B27" s="445"/>
      <c r="C27" s="445"/>
      <c r="I27" s="387"/>
      <c r="O27" s="357"/>
    </row>
    <row r="28" spans="1:15" ht="14.25" customHeight="1">
      <c r="A28" s="444"/>
      <c r="B28" s="445"/>
      <c r="C28" s="445"/>
      <c r="I28" s="387"/>
      <c r="O28" s="357"/>
    </row>
    <row r="29" spans="1:15" ht="14.25" customHeight="1">
      <c r="A29" s="446"/>
      <c r="B29" s="447"/>
      <c r="C29" s="447"/>
      <c r="D29" s="353"/>
      <c r="E29" s="353"/>
      <c r="F29" s="353"/>
      <c r="G29" s="353"/>
      <c r="H29" s="353"/>
      <c r="I29" s="388"/>
      <c r="J29" s="353"/>
      <c r="K29" s="353"/>
      <c r="L29" s="353"/>
      <c r="M29" s="353"/>
      <c r="N29" s="353"/>
      <c r="O29" s="351"/>
    </row>
    <row r="30" spans="1:15" ht="14.25" customHeight="1">
      <c r="A30" s="442"/>
      <c r="B30" s="443"/>
      <c r="C30" s="443"/>
      <c r="D30" s="349"/>
      <c r="E30" s="349"/>
      <c r="F30" s="349"/>
      <c r="G30" s="349"/>
      <c r="H30" s="349"/>
      <c r="I30" s="385"/>
      <c r="J30" s="349"/>
      <c r="K30" s="349"/>
      <c r="L30" s="349"/>
      <c r="M30" s="349"/>
      <c r="N30" s="349"/>
      <c r="O30" s="355"/>
    </row>
    <row r="31" spans="1:15" ht="14.25" customHeight="1">
      <c r="A31" s="444"/>
      <c r="B31" s="445"/>
      <c r="C31" s="445"/>
      <c r="I31" s="387"/>
      <c r="O31" s="357"/>
    </row>
    <row r="32" spans="1:15" ht="14.25" customHeight="1">
      <c r="A32" s="444"/>
      <c r="B32" s="445"/>
      <c r="C32" s="445"/>
      <c r="I32" s="387"/>
      <c r="O32" s="357"/>
    </row>
    <row r="33" spans="1:15" ht="14.25" customHeight="1">
      <c r="A33" s="446"/>
      <c r="B33" s="447"/>
      <c r="C33" s="447"/>
      <c r="D33" s="353"/>
      <c r="E33" s="353"/>
      <c r="F33" s="353"/>
      <c r="G33" s="353"/>
      <c r="H33" s="353"/>
      <c r="I33" s="388"/>
      <c r="J33" s="353"/>
      <c r="K33" s="353"/>
      <c r="L33" s="353"/>
      <c r="M33" s="353"/>
      <c r="N33" s="353"/>
      <c r="O33" s="351"/>
    </row>
    <row r="34" spans="1:15" ht="14.25" customHeight="1">
      <c r="A34" s="442"/>
      <c r="B34" s="443"/>
      <c r="C34" s="443"/>
      <c r="D34" s="349"/>
      <c r="E34" s="349"/>
      <c r="F34" s="349"/>
      <c r="G34" s="349"/>
      <c r="H34" s="349"/>
      <c r="I34" s="385"/>
      <c r="J34" s="349"/>
      <c r="K34" s="349"/>
      <c r="L34" s="349"/>
      <c r="M34" s="349"/>
      <c r="N34" s="349"/>
      <c r="O34" s="355"/>
    </row>
    <row r="35" spans="1:15" ht="14.25" customHeight="1">
      <c r="A35" s="444"/>
      <c r="B35" s="445"/>
      <c r="C35" s="445"/>
      <c r="I35" s="387"/>
      <c r="O35" s="357"/>
    </row>
    <row r="36" spans="1:15" ht="14.25" customHeight="1">
      <c r="A36" s="444"/>
      <c r="B36" s="445"/>
      <c r="C36" s="445"/>
      <c r="I36" s="387"/>
      <c r="O36" s="357"/>
    </row>
    <row r="37" spans="1:15" ht="14.25" customHeight="1">
      <c r="A37" s="446"/>
      <c r="B37" s="447"/>
      <c r="C37" s="447"/>
      <c r="D37" s="353"/>
      <c r="E37" s="353"/>
      <c r="F37" s="353"/>
      <c r="G37" s="353"/>
      <c r="H37" s="353"/>
      <c r="I37" s="388"/>
      <c r="J37" s="353"/>
      <c r="K37" s="353"/>
      <c r="L37" s="353"/>
      <c r="M37" s="353"/>
      <c r="N37" s="353"/>
      <c r="O37" s="351"/>
    </row>
    <row r="38" spans="1:15" ht="14.25" customHeight="1">
      <c r="A38" s="442"/>
      <c r="B38" s="443"/>
      <c r="C38" s="443"/>
      <c r="D38" s="349"/>
      <c r="E38" s="349"/>
      <c r="F38" s="349"/>
      <c r="G38" s="349"/>
      <c r="H38" s="349"/>
      <c r="I38" s="385"/>
      <c r="J38" s="349"/>
      <c r="K38" s="349"/>
      <c r="L38" s="349"/>
      <c r="M38" s="349"/>
      <c r="N38" s="349"/>
      <c r="O38" s="355"/>
    </row>
    <row r="39" spans="1:15" ht="14.25" customHeight="1">
      <c r="A39" s="444"/>
      <c r="B39" s="445"/>
      <c r="C39" s="445"/>
      <c r="I39" s="387"/>
      <c r="O39" s="357"/>
    </row>
    <row r="40" spans="1:15" ht="14.25" customHeight="1">
      <c r="A40" s="444"/>
      <c r="B40" s="445"/>
      <c r="C40" s="445"/>
      <c r="I40" s="387"/>
      <c r="O40" s="357"/>
    </row>
    <row r="41" spans="1:15" ht="14.25" customHeight="1">
      <c r="A41" s="446"/>
      <c r="B41" s="447"/>
      <c r="C41" s="447"/>
      <c r="D41" s="353"/>
      <c r="E41" s="353"/>
      <c r="F41" s="353"/>
      <c r="G41" s="353"/>
      <c r="H41" s="353"/>
      <c r="I41" s="388"/>
      <c r="J41" s="353"/>
      <c r="K41" s="353"/>
      <c r="L41" s="353"/>
      <c r="M41" s="353"/>
      <c r="N41" s="353"/>
      <c r="O41" s="351"/>
    </row>
    <row r="42" spans="1:15" ht="14.25" customHeight="1">
      <c r="A42" s="442"/>
      <c r="B42" s="443"/>
      <c r="C42" s="443"/>
      <c r="D42" s="349"/>
      <c r="E42" s="349"/>
      <c r="F42" s="349"/>
      <c r="G42" s="349"/>
      <c r="H42" s="349"/>
      <c r="I42" s="385"/>
      <c r="J42" s="349"/>
      <c r="K42" s="349"/>
      <c r="L42" s="349"/>
      <c r="M42" s="349"/>
      <c r="N42" s="349"/>
      <c r="O42" s="355"/>
    </row>
    <row r="43" spans="1:15" ht="14.25" customHeight="1">
      <c r="A43" s="444"/>
      <c r="B43" s="445"/>
      <c r="C43" s="445"/>
      <c r="I43" s="387"/>
      <c r="O43" s="357"/>
    </row>
    <row r="44" spans="1:15" ht="14.25" customHeight="1">
      <c r="A44" s="444"/>
      <c r="B44" s="445"/>
      <c r="C44" s="445"/>
      <c r="I44" s="387"/>
      <c r="O44" s="357"/>
    </row>
    <row r="45" spans="1:15" ht="14.25" customHeight="1">
      <c r="A45" s="446"/>
      <c r="B45" s="447"/>
      <c r="C45" s="447"/>
      <c r="D45" s="353"/>
      <c r="E45" s="353"/>
      <c r="F45" s="353"/>
      <c r="G45" s="353"/>
      <c r="H45" s="353"/>
      <c r="I45" s="388"/>
      <c r="J45" s="353"/>
      <c r="K45" s="353"/>
      <c r="L45" s="353"/>
      <c r="M45" s="353"/>
      <c r="N45" s="353"/>
      <c r="O45" s="351"/>
    </row>
    <row r="46" spans="1:15" ht="14.25" customHeight="1">
      <c r="A46" s="442"/>
      <c r="B46" s="443"/>
      <c r="C46" s="443"/>
      <c r="D46" s="349"/>
      <c r="E46" s="349"/>
      <c r="F46" s="349"/>
      <c r="G46" s="349"/>
      <c r="H46" s="349"/>
      <c r="I46" s="385"/>
      <c r="J46" s="349"/>
      <c r="K46" s="349"/>
      <c r="L46" s="349"/>
      <c r="M46" s="349"/>
      <c r="N46" s="349"/>
      <c r="O46" s="355"/>
    </row>
    <row r="47" spans="1:15" ht="14.25" customHeight="1">
      <c r="A47" s="444"/>
      <c r="B47" s="445"/>
      <c r="C47" s="445"/>
      <c r="I47" s="387"/>
      <c r="O47" s="357"/>
    </row>
    <row r="48" spans="1:15" ht="14.25" customHeight="1">
      <c r="A48" s="444"/>
      <c r="B48" s="445"/>
      <c r="C48" s="445"/>
      <c r="I48" s="387"/>
      <c r="O48" s="357"/>
    </row>
    <row r="49" spans="1:15" ht="14.25" customHeight="1">
      <c r="A49" s="446"/>
      <c r="B49" s="447"/>
      <c r="C49" s="447"/>
      <c r="D49" s="353"/>
      <c r="E49" s="353"/>
      <c r="F49" s="353"/>
      <c r="G49" s="353"/>
      <c r="H49" s="353"/>
      <c r="I49" s="388"/>
      <c r="J49" s="353"/>
      <c r="K49" s="353"/>
      <c r="L49" s="353"/>
      <c r="M49" s="353"/>
      <c r="N49" s="353"/>
      <c r="O49" s="351"/>
    </row>
    <row r="50" spans="1:15" ht="14.25" customHeight="1">
      <c r="A50" s="442"/>
      <c r="B50" s="443"/>
      <c r="C50" s="443"/>
      <c r="D50" s="349"/>
      <c r="E50" s="349"/>
      <c r="F50" s="349"/>
      <c r="G50" s="349"/>
      <c r="H50" s="349"/>
      <c r="I50" s="385"/>
      <c r="J50" s="349"/>
      <c r="K50" s="349"/>
      <c r="L50" s="349"/>
      <c r="M50" s="349"/>
      <c r="N50" s="349"/>
      <c r="O50" s="355"/>
    </row>
    <row r="51" spans="1:15" ht="14.25" customHeight="1">
      <c r="A51" s="444"/>
      <c r="B51" s="445"/>
      <c r="C51" s="445"/>
      <c r="I51" s="387"/>
      <c r="O51" s="357"/>
    </row>
    <row r="52" spans="1:15" ht="14.25" customHeight="1">
      <c r="A52" s="444"/>
      <c r="B52" s="445"/>
      <c r="C52" s="445"/>
      <c r="I52" s="387"/>
      <c r="O52" s="357"/>
    </row>
    <row r="53" spans="1:15" ht="14.25" customHeight="1" thickBot="1">
      <c r="A53" s="448"/>
      <c r="B53" s="449"/>
      <c r="C53" s="449"/>
      <c r="D53" s="358"/>
      <c r="E53" s="358"/>
      <c r="F53" s="358"/>
      <c r="G53" s="358"/>
      <c r="H53" s="358"/>
      <c r="I53" s="389"/>
      <c r="J53" s="358"/>
      <c r="K53" s="358"/>
      <c r="L53" s="358"/>
      <c r="M53" s="358"/>
      <c r="N53" s="358"/>
      <c r="O53" s="393"/>
    </row>
    <row r="54" spans="1:15" ht="7.5" customHeight="1">
      <c r="G54" s="359"/>
    </row>
    <row r="55" spans="1:15" ht="15" customHeight="1">
      <c r="A55" t="s">
        <v>1073</v>
      </c>
    </row>
    <row r="56" spans="1:15" ht="15" customHeight="1">
      <c r="A56" t="s">
        <v>1074</v>
      </c>
    </row>
    <row r="57" spans="1:15" ht="15" customHeight="1">
      <c r="A57" t="s">
        <v>1075</v>
      </c>
    </row>
    <row r="58" spans="1:15" ht="15" customHeight="1">
      <c r="A58"/>
    </row>
    <row r="59" spans="1:15" ht="15" customHeight="1">
      <c r="A59"/>
    </row>
  </sheetData>
  <mergeCells count="5">
    <mergeCell ref="A11:E12"/>
    <mergeCell ref="M2:O2"/>
    <mergeCell ref="A4:O4"/>
    <mergeCell ref="A5:E5"/>
    <mergeCell ref="A13:O13"/>
  </mergeCells>
  <phoneticPr fontId="3"/>
  <pageMargins left="0.78740157480314965" right="0.31496062992125984" top="0.59055118110236227" bottom="0.39370078740157483" header="0.31496062992125984" footer="0.31496062992125984"/>
  <pageSetup paperSize="9" orientation="portrait" horizontalDpi="200" verticalDpi="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92D050"/>
  </sheetPr>
  <dimension ref="A1:V59"/>
  <sheetViews>
    <sheetView showZeros="0" view="pageBreakPreview" topLeftCell="A4" zoomScaleNormal="75" zoomScaleSheetLayoutView="100" workbookViewId="0">
      <selection activeCell="L16" sqref="L16:L26"/>
    </sheetView>
  </sheetViews>
  <sheetFormatPr defaultColWidth="4" defaultRowHeight="15.75" customHeight="1"/>
  <cols>
    <col min="1" max="16384" width="4" style="234"/>
  </cols>
  <sheetData>
    <row r="1" spans="1:22" ht="15.75" customHeight="1">
      <c r="A1" s="1" t="s">
        <v>1080</v>
      </c>
      <c r="B1" s="1"/>
      <c r="C1" s="1"/>
      <c r="I1" s="1220" t="s">
        <v>451</v>
      </c>
      <c r="R1" s="456"/>
      <c r="S1" s="457"/>
      <c r="T1" s="455"/>
      <c r="U1" s="455"/>
      <c r="V1" s="458" t="s">
        <v>991</v>
      </c>
    </row>
    <row r="2" spans="1:22" ht="15.75" customHeight="1">
      <c r="I2" s="1220"/>
      <c r="J2" s="1220" t="s">
        <v>1022</v>
      </c>
    </row>
    <row r="3" spans="1:22" ht="15.75" customHeight="1">
      <c r="A3" s="235"/>
      <c r="B3" s="235"/>
      <c r="C3" s="235"/>
      <c r="D3" s="235"/>
      <c r="E3" s="235"/>
      <c r="F3" s="235"/>
      <c r="G3" s="235"/>
      <c r="H3" s="235"/>
      <c r="I3" s="1220"/>
      <c r="J3" s="1220"/>
      <c r="K3" s="235"/>
      <c r="L3" s="235"/>
      <c r="M3" s="235"/>
      <c r="N3" s="235"/>
      <c r="O3" s="235"/>
      <c r="P3" s="235"/>
      <c r="Q3" s="235"/>
      <c r="R3" s="1217" t="s">
        <v>1081</v>
      </c>
      <c r="U3" s="1216" t="s">
        <v>1079</v>
      </c>
      <c r="V3" s="235"/>
    </row>
    <row r="4" spans="1:22" ht="15.75" customHeight="1" thickBot="1">
      <c r="A4" s="450"/>
      <c r="B4" s="450"/>
      <c r="C4" s="450"/>
      <c r="D4" s="450"/>
      <c r="E4" s="450"/>
      <c r="F4" s="450"/>
      <c r="G4" s="450"/>
      <c r="H4" s="450"/>
      <c r="I4" s="1220"/>
      <c r="J4" s="1220"/>
      <c r="K4" s="450"/>
      <c r="L4" s="450"/>
      <c r="M4" s="450"/>
      <c r="N4" s="450"/>
      <c r="O4" s="450"/>
      <c r="P4" s="450"/>
      <c r="Q4" s="450"/>
      <c r="R4" s="1217"/>
      <c r="S4" s="1219" t="str">
        <f>入力シート!H1</f>
        <v>令和八年二月八日</v>
      </c>
      <c r="U4" s="1216"/>
    </row>
    <row r="5" spans="1:22" ht="15.75" customHeight="1">
      <c r="A5" s="1217" t="s">
        <v>1377</v>
      </c>
      <c r="B5" s="1217" t="s">
        <v>1109</v>
      </c>
      <c r="C5" s="1217" t="s">
        <v>1108</v>
      </c>
      <c r="D5" s="1217" t="s">
        <v>1107</v>
      </c>
      <c r="E5" s="450"/>
      <c r="F5" s="459"/>
      <c r="G5" s="1222" t="s">
        <v>1082</v>
      </c>
      <c r="H5" s="460"/>
      <c r="I5" s="1220"/>
      <c r="J5" s="1220"/>
      <c r="K5" s="450"/>
      <c r="L5" s="450"/>
      <c r="M5" s="450"/>
      <c r="N5" s="450"/>
      <c r="O5" s="450"/>
      <c r="P5" s="1215" t="s">
        <v>1683</v>
      </c>
      <c r="Q5" s="450"/>
      <c r="R5" s="1217"/>
      <c r="S5" s="1219"/>
      <c r="U5" s="1216"/>
    </row>
    <row r="6" spans="1:22" ht="15.75" customHeight="1">
      <c r="A6" s="1217"/>
      <c r="B6" s="1217"/>
      <c r="C6" s="1217"/>
      <c r="D6" s="1217"/>
      <c r="E6" s="450"/>
      <c r="F6" s="461"/>
      <c r="G6" s="1217"/>
      <c r="H6" s="462"/>
      <c r="I6" s="1220"/>
      <c r="J6" s="1220"/>
      <c r="K6" s="450"/>
      <c r="L6" s="450"/>
      <c r="M6" s="450"/>
      <c r="N6" s="450"/>
      <c r="O6" s="450"/>
      <c r="P6" s="1215"/>
      <c r="Q6" s="450"/>
      <c r="R6" s="1217"/>
      <c r="S6" s="1219"/>
      <c r="U6" s="1216"/>
    </row>
    <row r="7" spans="1:22" ht="15.75" customHeight="1">
      <c r="A7" s="1217"/>
      <c r="B7" s="1217"/>
      <c r="C7" s="1217"/>
      <c r="D7" s="1217"/>
      <c r="E7" s="450"/>
      <c r="F7" s="461"/>
      <c r="G7" s="1217"/>
      <c r="H7" s="462"/>
      <c r="I7" s="1220"/>
      <c r="J7" s="1220"/>
      <c r="K7" s="450"/>
      <c r="L7" s="450"/>
      <c r="M7" s="450"/>
      <c r="N7" s="450"/>
      <c r="O7" s="450"/>
      <c r="P7" s="1215"/>
      <c r="Q7" s="450"/>
      <c r="R7" s="1217"/>
      <c r="S7" s="1219"/>
      <c r="U7" s="1216"/>
    </row>
    <row r="8" spans="1:22" ht="15.75" customHeight="1">
      <c r="A8" s="1217"/>
      <c r="B8" s="1217"/>
      <c r="C8" s="1217"/>
      <c r="D8" s="1217"/>
      <c r="E8" s="450"/>
      <c r="F8" s="461"/>
      <c r="G8" s="1217"/>
      <c r="H8" s="462"/>
      <c r="I8" s="1220"/>
      <c r="J8" s="450"/>
      <c r="K8" s="450"/>
      <c r="L8" s="450"/>
      <c r="M8" s="450"/>
      <c r="N8" s="450"/>
      <c r="O8" s="450"/>
      <c r="P8" s="1215"/>
      <c r="Q8" s="450"/>
      <c r="R8" s="1217"/>
      <c r="S8" s="1219"/>
      <c r="U8" s="1216"/>
    </row>
    <row r="9" spans="1:22" ht="15.75" customHeight="1">
      <c r="A9" s="1217"/>
      <c r="B9" s="1217"/>
      <c r="C9" s="1217"/>
      <c r="D9" s="1217"/>
      <c r="E9" s="450"/>
      <c r="F9" s="461"/>
      <c r="G9" s="1217"/>
      <c r="H9" s="462"/>
      <c r="I9" s="1220"/>
      <c r="J9" s="1218"/>
      <c r="K9" s="450"/>
      <c r="L9" s="450"/>
      <c r="M9" s="450"/>
      <c r="N9" s="450"/>
      <c r="O9" s="450"/>
      <c r="P9" s="1215"/>
      <c r="Q9" s="450"/>
      <c r="R9" s="1217"/>
      <c r="S9" s="1219"/>
      <c r="U9" s="1216"/>
    </row>
    <row r="10" spans="1:22" ht="15.75" customHeight="1">
      <c r="A10" s="1217"/>
      <c r="B10" s="1217"/>
      <c r="C10" s="1217"/>
      <c r="D10" s="1217"/>
      <c r="E10" s="450"/>
      <c r="F10" s="461"/>
      <c r="G10" s="1217"/>
      <c r="H10" s="462"/>
      <c r="I10" s="1220"/>
      <c r="J10" s="1218"/>
      <c r="K10" s="450"/>
      <c r="L10" s="450"/>
      <c r="M10" s="450"/>
      <c r="N10" s="450"/>
      <c r="O10" s="450"/>
      <c r="P10" s="1215"/>
      <c r="Q10" s="450"/>
      <c r="R10" s="1217"/>
      <c r="S10" s="1219"/>
      <c r="U10" s="1216"/>
    </row>
    <row r="11" spans="1:22" ht="15.75" customHeight="1">
      <c r="A11" s="1217"/>
      <c r="B11" s="1217"/>
      <c r="C11" s="1217"/>
      <c r="D11" s="1217"/>
      <c r="E11" s="450"/>
      <c r="F11" s="468"/>
      <c r="G11" s="1223"/>
      <c r="H11" s="469"/>
      <c r="I11" s="1220"/>
      <c r="J11" s="1218"/>
      <c r="K11" s="450"/>
      <c r="L11" s="450"/>
      <c r="M11" s="450"/>
      <c r="N11" s="450"/>
      <c r="O11" s="450"/>
      <c r="P11" s="1215"/>
      <c r="Q11" s="450"/>
      <c r="R11" s="1217"/>
      <c r="S11" s="1219"/>
      <c r="U11" s="1216"/>
    </row>
    <row r="12" spans="1:22" ht="15.75" customHeight="1">
      <c r="A12" s="1217"/>
      <c r="B12" s="1217"/>
      <c r="C12" s="1217"/>
      <c r="D12" s="1217"/>
      <c r="E12" s="450"/>
      <c r="F12" s="431" t="s">
        <v>1090</v>
      </c>
      <c r="G12" s="471" t="s">
        <v>1083</v>
      </c>
      <c r="H12" s="462" t="s">
        <v>1094</v>
      </c>
      <c r="I12" s="1220"/>
      <c r="J12" s="1218"/>
      <c r="K12" s="450"/>
      <c r="L12" s="450"/>
      <c r="M12" s="450"/>
      <c r="N12" s="450"/>
      <c r="O12" s="450"/>
      <c r="P12" s="1215"/>
      <c r="Q12" s="450"/>
      <c r="R12" s="1217"/>
      <c r="S12" s="1219"/>
      <c r="U12" s="1216"/>
    </row>
    <row r="13" spans="1:22" ht="15.75" customHeight="1">
      <c r="A13" s="1217"/>
      <c r="B13" s="1217"/>
      <c r="C13" s="1217"/>
      <c r="D13" s="1217"/>
      <c r="E13" s="450"/>
      <c r="F13" s="431" t="s">
        <v>1091</v>
      </c>
      <c r="G13" s="472" t="s">
        <v>1084</v>
      </c>
      <c r="H13" s="462"/>
      <c r="I13" s="1220"/>
      <c r="J13" s="1218"/>
      <c r="K13" s="450"/>
      <c r="L13" s="450"/>
      <c r="M13" s="450"/>
      <c r="N13" s="450"/>
      <c r="O13" s="450"/>
      <c r="P13" s="1215"/>
      <c r="Q13" s="450"/>
      <c r="R13" s="1217"/>
      <c r="S13" s="1219"/>
      <c r="U13" s="1216"/>
    </row>
    <row r="14" spans="1:22" ht="15.75" customHeight="1">
      <c r="A14" s="1217"/>
      <c r="B14" s="1217"/>
      <c r="C14" s="1217"/>
      <c r="D14" s="1217"/>
      <c r="F14" s="431" t="s">
        <v>1092</v>
      </c>
      <c r="G14" s="472" t="s">
        <v>1089</v>
      </c>
      <c r="H14" s="463"/>
      <c r="I14" s="1220"/>
      <c r="J14" s="1218"/>
      <c r="P14" s="1215"/>
      <c r="R14" s="1217"/>
      <c r="S14" s="1217" t="s">
        <v>1666</v>
      </c>
      <c r="U14" s="1216"/>
    </row>
    <row r="15" spans="1:22" ht="15.75" customHeight="1">
      <c r="A15" s="1217"/>
      <c r="B15" s="1217"/>
      <c r="C15" s="1217"/>
      <c r="D15" s="1217"/>
      <c r="E15" s="453"/>
      <c r="F15" s="431" t="s">
        <v>1085</v>
      </c>
      <c r="G15" s="472" t="s">
        <v>1086</v>
      </c>
      <c r="H15" s="463"/>
      <c r="I15" s="1220"/>
      <c r="J15" s="1218"/>
      <c r="K15" s="453"/>
      <c r="L15" s="453"/>
      <c r="M15" s="453"/>
      <c r="N15" s="453"/>
      <c r="P15" s="1215"/>
      <c r="Q15" s="453"/>
      <c r="R15" s="1217"/>
      <c r="S15" s="1217"/>
      <c r="U15" s="1216"/>
    </row>
    <row r="16" spans="1:22" ht="15.75" customHeight="1">
      <c r="A16" s="1217"/>
      <c r="B16" s="1217"/>
      <c r="C16" s="1217"/>
      <c r="D16" s="1217"/>
      <c r="E16" s="453"/>
      <c r="F16" s="431" t="s">
        <v>1093</v>
      </c>
      <c r="G16" s="472" t="s">
        <v>1087</v>
      </c>
      <c r="H16" s="463"/>
      <c r="I16" s="1220"/>
      <c r="J16" s="1218"/>
      <c r="K16" s="453"/>
      <c r="L16" s="1217" t="s">
        <v>1110</v>
      </c>
      <c r="N16" s="1217" t="s">
        <v>1111</v>
      </c>
      <c r="P16" s="1215"/>
      <c r="Q16" s="453"/>
      <c r="R16" s="1217"/>
      <c r="S16" s="1217"/>
      <c r="U16" s="1216"/>
    </row>
    <row r="17" spans="1:22" ht="15.75" customHeight="1">
      <c r="A17" s="1217"/>
      <c r="B17" s="1217"/>
      <c r="C17" s="1217"/>
      <c r="D17" s="1217"/>
      <c r="E17" s="453"/>
      <c r="F17" s="430" t="s">
        <v>1094</v>
      </c>
      <c r="G17" s="473" t="s">
        <v>1088</v>
      </c>
      <c r="H17" s="470" t="s">
        <v>1095</v>
      </c>
      <c r="I17" s="1220"/>
      <c r="J17" s="1218"/>
      <c r="K17" s="453"/>
      <c r="L17" s="1217"/>
      <c r="N17" s="1217"/>
      <c r="P17" s="1215"/>
      <c r="Q17" s="453"/>
      <c r="R17" s="1217"/>
      <c r="S17" s="1217"/>
      <c r="U17" s="1216"/>
    </row>
    <row r="18" spans="1:22" ht="15.75" customHeight="1">
      <c r="A18" s="1217"/>
      <c r="B18" s="1217"/>
      <c r="C18" s="1217"/>
      <c r="D18" s="1217"/>
      <c r="E18" s="453"/>
      <c r="F18" s="464"/>
      <c r="G18" s="474"/>
      <c r="H18" s="465"/>
      <c r="I18" s="1220"/>
      <c r="J18" s="1218"/>
      <c r="K18" s="453"/>
      <c r="L18" s="1217"/>
      <c r="N18" s="1217"/>
      <c r="P18" s="1215"/>
      <c r="Q18" s="453"/>
      <c r="R18" s="1217"/>
      <c r="S18" s="1217"/>
      <c r="U18" s="1216"/>
    </row>
    <row r="19" spans="1:22" ht="15.75" customHeight="1">
      <c r="A19" s="1217"/>
      <c r="B19" s="1217"/>
      <c r="C19" s="1217"/>
      <c r="D19" s="1217"/>
      <c r="E19" s="453"/>
      <c r="F19" s="1221">
        <f>入力シート!C15</f>
        <v>0</v>
      </c>
      <c r="G19" s="1225" t="str">
        <f>入力シート!C14</f>
        <v/>
      </c>
      <c r="H19" s="1224">
        <f>入力シート!C9</f>
        <v>0</v>
      </c>
      <c r="I19" s="1220"/>
      <c r="J19" s="1218"/>
      <c r="K19" s="453"/>
      <c r="L19" s="1217"/>
      <c r="N19" s="1217"/>
      <c r="P19" s="451"/>
      <c r="Q19" s="453"/>
      <c r="R19" s="1217"/>
      <c r="S19" s="1217"/>
      <c r="U19" s="1216"/>
    </row>
    <row r="20" spans="1:22" ht="15.75" customHeight="1">
      <c r="A20" s="1217"/>
      <c r="B20" s="1217"/>
      <c r="C20" s="1217"/>
      <c r="D20" s="1217"/>
      <c r="E20" s="453"/>
      <c r="F20" s="1221"/>
      <c r="G20" s="1225"/>
      <c r="H20" s="1224"/>
      <c r="I20" s="1220"/>
      <c r="J20" s="453"/>
      <c r="K20" s="453"/>
      <c r="L20" s="1217"/>
      <c r="N20" s="1217"/>
      <c r="Q20" s="453"/>
      <c r="R20" s="1217"/>
      <c r="S20" s="1217"/>
      <c r="U20" s="1216"/>
    </row>
    <row r="21" spans="1:22" ht="15.75" customHeight="1">
      <c r="A21" s="1217"/>
      <c r="B21" s="1217"/>
      <c r="C21" s="1217"/>
      <c r="D21" s="1217"/>
      <c r="E21" s="453"/>
      <c r="F21" s="1221"/>
      <c r="G21" s="1225"/>
      <c r="H21" s="1224"/>
      <c r="I21" s="1220"/>
      <c r="J21" s="234" t="s">
        <v>387</v>
      </c>
      <c r="K21" s="453"/>
      <c r="L21" s="1217"/>
      <c r="N21" s="1217"/>
      <c r="P21" s="454"/>
      <c r="Q21" s="453"/>
      <c r="R21" s="1217"/>
      <c r="S21" s="1217"/>
      <c r="U21" s="1216"/>
    </row>
    <row r="22" spans="1:22" ht="15.75" customHeight="1">
      <c r="A22" s="1217"/>
      <c r="B22" s="1217"/>
      <c r="C22" s="1217"/>
      <c r="D22" s="1217"/>
      <c r="E22" s="453"/>
      <c r="F22" s="1221"/>
      <c r="G22" s="1225"/>
      <c r="H22" s="1224"/>
      <c r="I22" s="1220"/>
      <c r="J22" s="453"/>
      <c r="K22" s="453"/>
      <c r="L22" s="1217"/>
      <c r="N22" s="1217"/>
      <c r="P22" s="454"/>
      <c r="R22" s="1217"/>
      <c r="S22" s="1217"/>
      <c r="U22" s="1216"/>
    </row>
    <row r="23" spans="1:22" ht="15.75" customHeight="1">
      <c r="A23" s="1217"/>
      <c r="B23" s="1217"/>
      <c r="C23" s="1217"/>
      <c r="D23" s="1217"/>
      <c r="E23" s="453"/>
      <c r="F23" s="1221"/>
      <c r="G23" s="1225"/>
      <c r="H23" s="1224"/>
      <c r="I23" s="1220"/>
      <c r="J23" s="453"/>
      <c r="K23" s="453"/>
      <c r="L23" s="1217"/>
      <c r="N23" s="1217"/>
      <c r="Q23" s="453"/>
      <c r="R23" s="1217"/>
      <c r="S23" s="1217"/>
      <c r="U23" s="1216"/>
      <c r="V23" s="1214"/>
    </row>
    <row r="24" spans="1:22" ht="15.75" customHeight="1">
      <c r="A24" s="1217"/>
      <c r="B24" s="1217"/>
      <c r="C24" s="1217"/>
      <c r="D24" s="1217"/>
      <c r="E24" s="453"/>
      <c r="F24" s="1221"/>
      <c r="G24" s="1225"/>
      <c r="H24" s="1224"/>
      <c r="I24" s="1220"/>
      <c r="J24" s="453"/>
      <c r="K24" s="453"/>
      <c r="L24" s="1217"/>
      <c r="N24" s="1217"/>
      <c r="Q24" s="453"/>
      <c r="R24" s="1217"/>
      <c r="S24" s="1217"/>
      <c r="U24" s="1216"/>
      <c r="V24" s="1214"/>
    </row>
    <row r="25" spans="1:22" ht="15.75" customHeight="1">
      <c r="A25" s="1217"/>
      <c r="B25" s="1217"/>
      <c r="C25" s="1217"/>
      <c r="D25" s="1217"/>
      <c r="F25" s="1221"/>
      <c r="G25" s="1225"/>
      <c r="H25" s="1224"/>
      <c r="I25" s="1220"/>
      <c r="L25" s="1217"/>
      <c r="N25" s="1217"/>
      <c r="R25" s="1217"/>
      <c r="S25" s="1217"/>
      <c r="U25" s="1216"/>
      <c r="V25" s="1214"/>
    </row>
    <row r="26" spans="1:22" ht="15.75" customHeight="1">
      <c r="A26" s="1217"/>
      <c r="B26" s="1217"/>
      <c r="C26" s="1217"/>
      <c r="D26" s="1217"/>
      <c r="F26" s="1221"/>
      <c r="G26" s="1225"/>
      <c r="H26" s="1224"/>
      <c r="I26" s="1220"/>
      <c r="L26" s="1217"/>
      <c r="N26" s="1217"/>
      <c r="R26" s="1217"/>
      <c r="S26" s="1217"/>
      <c r="U26" s="1216"/>
    </row>
    <row r="27" spans="1:22" ht="15.75" customHeight="1">
      <c r="A27" s="1217"/>
      <c r="B27" s="1217"/>
      <c r="C27" s="1217"/>
      <c r="D27" s="1217"/>
      <c r="E27" s="235"/>
      <c r="F27" s="1221"/>
      <c r="G27" s="1225"/>
      <c r="H27" s="1224"/>
      <c r="I27" s="1220"/>
      <c r="J27" s="235"/>
      <c r="K27" s="235"/>
      <c r="L27" s="235"/>
      <c r="M27" s="235"/>
      <c r="N27" s="235"/>
      <c r="O27" s="235"/>
      <c r="P27" s="235"/>
      <c r="Q27" s="235"/>
      <c r="R27" s="1217"/>
      <c r="S27" s="1217"/>
      <c r="U27" s="1216"/>
      <c r="V27" s="295"/>
    </row>
    <row r="28" spans="1:22" ht="15.75" customHeight="1">
      <c r="A28" s="1217"/>
      <c r="B28" s="1217"/>
      <c r="C28" s="1217"/>
      <c r="D28" s="1217"/>
      <c r="E28" s="235"/>
      <c r="F28" s="1221"/>
      <c r="G28" s="1225"/>
      <c r="H28" s="1224"/>
      <c r="I28" s="1220"/>
      <c r="J28" s="235"/>
      <c r="K28" s="235"/>
      <c r="L28" s="1215"/>
      <c r="M28" s="235"/>
      <c r="N28" s="1215"/>
      <c r="O28" s="235"/>
      <c r="P28" s="235"/>
      <c r="Q28" s="235"/>
      <c r="R28" s="1217"/>
      <c r="S28" s="1217"/>
      <c r="U28" s="1216"/>
    </row>
    <row r="29" spans="1:22" ht="15.75" customHeight="1">
      <c r="A29" s="1217"/>
      <c r="B29" s="1217"/>
      <c r="C29" s="1217"/>
      <c r="D29" s="1217"/>
      <c r="E29" s="235"/>
      <c r="F29" s="1221"/>
      <c r="G29" s="1225"/>
      <c r="H29" s="1224"/>
      <c r="I29" s="1220"/>
      <c r="J29" s="235"/>
      <c r="K29" s="235"/>
      <c r="L29" s="1215"/>
      <c r="M29" s="235"/>
      <c r="N29" s="1215"/>
      <c r="O29" s="235"/>
      <c r="P29" s="235"/>
      <c r="Q29" s="235"/>
      <c r="R29" s="1217"/>
      <c r="S29" s="1217"/>
      <c r="U29" s="1216"/>
    </row>
    <row r="30" spans="1:22" ht="15.75" customHeight="1">
      <c r="A30" s="1217"/>
      <c r="B30" s="1217"/>
      <c r="C30" s="1217"/>
      <c r="D30" s="1217"/>
      <c r="E30" s="235"/>
      <c r="F30" s="1221"/>
      <c r="G30" s="1225"/>
      <c r="H30" s="1224"/>
      <c r="I30" s="1220"/>
      <c r="J30" s="235"/>
      <c r="K30" s="235"/>
      <c r="L30" s="1215"/>
      <c r="M30" s="235"/>
      <c r="N30" s="1215"/>
      <c r="O30" s="235"/>
      <c r="P30" s="235"/>
      <c r="Q30" s="235"/>
      <c r="R30" s="1217"/>
      <c r="S30" s="1217"/>
      <c r="U30" s="1216"/>
    </row>
    <row r="31" spans="1:22" ht="15.75" customHeight="1">
      <c r="A31" s="1217"/>
      <c r="B31" s="1217"/>
      <c r="C31" s="1217"/>
      <c r="D31" s="1217"/>
      <c r="E31" s="235"/>
      <c r="F31" s="1221"/>
      <c r="G31" s="1225"/>
      <c r="H31" s="1224"/>
      <c r="I31" s="1220"/>
      <c r="J31" s="235"/>
      <c r="K31" s="235"/>
      <c r="L31" s="1215"/>
      <c r="M31" s="235"/>
      <c r="N31" s="1215"/>
      <c r="O31" s="235"/>
      <c r="P31" s="235"/>
      <c r="Q31" s="235"/>
      <c r="R31" s="1217"/>
      <c r="S31" s="1217"/>
      <c r="U31" s="1216"/>
    </row>
    <row r="32" spans="1:22" ht="15.75" customHeight="1">
      <c r="A32" s="1217"/>
      <c r="B32" s="1217"/>
      <c r="C32" s="1217"/>
      <c r="D32" s="1217"/>
      <c r="E32" s="235"/>
      <c r="F32" s="1221"/>
      <c r="G32" s="1225"/>
      <c r="H32" s="1224"/>
      <c r="I32" s="1220"/>
      <c r="J32" s="235"/>
      <c r="K32" s="235"/>
      <c r="L32" s="1215"/>
      <c r="M32" s="235"/>
      <c r="N32" s="1215"/>
      <c r="O32" s="235"/>
      <c r="P32" s="235"/>
      <c r="Q32" s="235"/>
      <c r="R32" s="1217"/>
      <c r="S32" s="1217"/>
      <c r="U32" s="1216"/>
    </row>
    <row r="33" spans="1:21" ht="15.75" customHeight="1">
      <c r="A33" s="1217"/>
      <c r="B33" s="1217"/>
      <c r="C33" s="1217"/>
      <c r="D33" s="1217"/>
      <c r="E33" s="235"/>
      <c r="F33" s="1221"/>
      <c r="G33" s="1225"/>
      <c r="H33" s="1224"/>
      <c r="I33" s="1220"/>
      <c r="J33" s="235"/>
      <c r="K33" s="235"/>
      <c r="L33" s="1215"/>
      <c r="M33" s="235"/>
      <c r="N33" s="1215"/>
      <c r="O33" s="235"/>
      <c r="P33" s="235"/>
      <c r="Q33" s="235"/>
      <c r="R33" s="1217"/>
      <c r="S33" s="1217"/>
      <c r="U33" s="1216"/>
    </row>
    <row r="34" spans="1:21" ht="15.75" customHeight="1">
      <c r="A34" s="1217"/>
      <c r="B34" s="1217"/>
      <c r="C34" s="1217"/>
      <c r="D34" s="1217"/>
      <c r="E34" s="235"/>
      <c r="F34" s="1221"/>
      <c r="G34" s="1225"/>
      <c r="H34" s="1224"/>
      <c r="I34" s="1220"/>
      <c r="J34" s="235"/>
      <c r="K34" s="235"/>
      <c r="L34" s="1215"/>
      <c r="M34" s="235"/>
      <c r="N34" s="1215"/>
      <c r="O34" s="235"/>
      <c r="P34" s="235"/>
      <c r="Q34" s="235"/>
      <c r="R34" s="1217"/>
      <c r="S34" s="1217"/>
      <c r="U34" s="1216"/>
    </row>
    <row r="35" spans="1:21" ht="15.75" customHeight="1">
      <c r="A35" s="1217"/>
      <c r="B35" s="1217"/>
      <c r="C35" s="1217"/>
      <c r="D35" s="1217"/>
      <c r="E35" s="235"/>
      <c r="F35" s="1221"/>
      <c r="G35" s="1225"/>
      <c r="H35" s="1224"/>
      <c r="I35" s="1220"/>
      <c r="J35" s="235"/>
      <c r="K35" s="235"/>
      <c r="L35" s="1215"/>
      <c r="M35" s="235"/>
      <c r="N35" s="1215"/>
      <c r="O35" s="235"/>
      <c r="P35" s="235"/>
      <c r="Q35" s="235"/>
      <c r="R35" s="1217"/>
      <c r="S35" s="1217"/>
      <c r="U35" s="1216"/>
    </row>
    <row r="36" spans="1:21" ht="15.75" customHeight="1">
      <c r="A36" s="1217"/>
      <c r="B36" s="1217"/>
      <c r="C36" s="1217"/>
      <c r="D36" s="1217"/>
      <c r="E36" s="235"/>
      <c r="F36" s="1221"/>
      <c r="G36" s="1225"/>
      <c r="H36" s="1224"/>
      <c r="I36" s="1220"/>
      <c r="J36" s="235"/>
      <c r="K36" s="235"/>
      <c r="L36" s="1215"/>
      <c r="M36" s="235"/>
      <c r="N36" s="1215"/>
      <c r="O36" s="235"/>
      <c r="P36" s="235"/>
      <c r="Q36" s="235"/>
      <c r="R36" s="1217"/>
      <c r="S36" s="1217"/>
      <c r="U36" s="1216"/>
    </row>
    <row r="37" spans="1:21" ht="15.75" customHeight="1">
      <c r="A37" s="1217"/>
      <c r="B37" s="1217"/>
      <c r="C37" s="1217"/>
      <c r="D37" s="1217"/>
      <c r="E37" s="235"/>
      <c r="F37" s="1221"/>
      <c r="G37" s="1225"/>
      <c r="H37" s="1224"/>
      <c r="I37" s="1220"/>
      <c r="J37" s="235"/>
      <c r="K37" s="235"/>
      <c r="L37" s="1215"/>
      <c r="M37" s="235"/>
      <c r="N37" s="1215"/>
      <c r="O37" s="235"/>
      <c r="P37" s="235"/>
      <c r="Q37" s="235"/>
      <c r="R37" s="1217"/>
      <c r="S37" s="1217"/>
      <c r="U37" s="1216"/>
    </row>
    <row r="38" spans="1:21" ht="15.75" customHeight="1">
      <c r="A38" s="1217"/>
      <c r="B38" s="1217"/>
      <c r="C38" s="1217"/>
      <c r="D38" s="1217"/>
      <c r="E38" s="235"/>
      <c r="F38" s="1221"/>
      <c r="G38" s="1225"/>
      <c r="H38" s="1224"/>
      <c r="I38" s="1220"/>
      <c r="J38" s="235"/>
      <c r="K38" s="235"/>
      <c r="L38" s="1215"/>
      <c r="M38" s="235"/>
      <c r="N38" s="1215"/>
      <c r="O38" s="235"/>
      <c r="P38" s="235"/>
      <c r="Q38" s="235"/>
      <c r="R38" s="1217"/>
      <c r="S38" s="1217"/>
      <c r="U38" s="1216"/>
    </row>
    <row r="39" spans="1:21" ht="15.75" customHeight="1">
      <c r="A39" s="1217"/>
      <c r="B39" s="1217"/>
      <c r="C39" s="1217"/>
      <c r="D39" s="1217"/>
      <c r="E39" s="235"/>
      <c r="F39" s="1221"/>
      <c r="G39" s="1225"/>
      <c r="H39" s="1224"/>
      <c r="I39" s="1220"/>
      <c r="J39" s="235"/>
      <c r="K39" s="235"/>
      <c r="L39" s="1215"/>
      <c r="M39" s="235"/>
      <c r="N39" s="1215"/>
      <c r="O39" s="235"/>
      <c r="P39" s="235"/>
      <c r="Q39" s="235"/>
      <c r="R39" s="1217"/>
      <c r="S39" s="1217"/>
      <c r="U39" s="1216"/>
    </row>
    <row r="40" spans="1:21" ht="15.75" customHeight="1">
      <c r="A40" s="1217"/>
      <c r="B40" s="1217"/>
      <c r="C40" s="1217"/>
      <c r="D40" s="1217"/>
      <c r="E40" s="235"/>
      <c r="F40" s="1221"/>
      <c r="G40" s="1225"/>
      <c r="H40" s="1224"/>
      <c r="I40" s="1220"/>
      <c r="J40" s="235"/>
      <c r="K40" s="235"/>
      <c r="L40" s="1215"/>
      <c r="M40" s="235"/>
      <c r="N40" s="1215"/>
      <c r="O40" s="235"/>
      <c r="P40" s="235"/>
      <c r="Q40" s="235"/>
      <c r="R40" s="1217"/>
      <c r="S40" s="1217"/>
      <c r="U40" s="1216"/>
    </row>
    <row r="41" spans="1:21" ht="15.75" customHeight="1">
      <c r="A41" s="1217"/>
      <c r="B41" s="1217"/>
      <c r="C41" s="1217"/>
      <c r="D41" s="1217"/>
      <c r="E41" s="235"/>
      <c r="F41" s="1221"/>
      <c r="G41" s="1225"/>
      <c r="H41" s="1224"/>
      <c r="I41" s="1220"/>
      <c r="J41" s="235"/>
      <c r="K41" s="235"/>
      <c r="L41" s="235"/>
      <c r="M41" s="235"/>
      <c r="N41" s="1215"/>
      <c r="O41" s="235"/>
      <c r="P41" s="235"/>
      <c r="Q41" s="235"/>
      <c r="R41" s="1217"/>
      <c r="S41" s="1217"/>
      <c r="U41" s="1216"/>
    </row>
    <row r="42" spans="1:21" ht="15.75" customHeight="1">
      <c r="A42" s="1217"/>
      <c r="B42" s="1217"/>
      <c r="C42" s="1217"/>
      <c r="D42" s="1217"/>
      <c r="E42" s="235"/>
      <c r="F42" s="1221"/>
      <c r="G42" s="1225"/>
      <c r="H42" s="1224"/>
      <c r="I42" s="1220"/>
      <c r="J42" s="235"/>
      <c r="K42" s="235"/>
      <c r="L42" s="235" t="s">
        <v>386</v>
      </c>
      <c r="M42" s="235"/>
      <c r="N42" s="1215"/>
      <c r="O42" s="235"/>
      <c r="P42" s="235"/>
      <c r="Q42" s="235"/>
      <c r="R42" s="1217"/>
      <c r="S42" s="1217"/>
      <c r="U42" s="1216"/>
    </row>
    <row r="43" spans="1:21" ht="15.75" customHeight="1">
      <c r="A43" s="1217"/>
      <c r="B43" s="1217"/>
      <c r="C43" s="1217"/>
      <c r="D43" s="1217"/>
      <c r="E43" s="235"/>
      <c r="F43" s="1221"/>
      <c r="G43" s="1225"/>
      <c r="H43" s="1224"/>
      <c r="I43" s="1220"/>
      <c r="J43" s="235"/>
      <c r="K43" s="235"/>
      <c r="L43" s="235"/>
      <c r="M43" s="235"/>
      <c r="N43" s="1215"/>
      <c r="O43" s="235"/>
      <c r="P43" s="235"/>
      <c r="Q43" s="235"/>
      <c r="R43" s="1217"/>
      <c r="S43" s="1217"/>
      <c r="U43" s="1216"/>
    </row>
    <row r="44" spans="1:21" ht="15.75" customHeight="1">
      <c r="A44" s="1217"/>
      <c r="B44" s="1217"/>
      <c r="C44" s="1217"/>
      <c r="D44" s="1217"/>
      <c r="E44" s="235"/>
      <c r="F44" s="1221"/>
      <c r="G44" s="1225"/>
      <c r="H44" s="1224"/>
      <c r="I44" s="1220"/>
      <c r="J44" s="235"/>
      <c r="K44" s="235"/>
      <c r="L44" s="235"/>
      <c r="M44" s="235"/>
      <c r="N44" s="1215"/>
      <c r="O44" s="235"/>
      <c r="P44" s="235"/>
      <c r="Q44" s="235"/>
      <c r="R44" s="1217"/>
      <c r="S44" s="1217"/>
      <c r="U44" s="1216"/>
    </row>
    <row r="45" spans="1:21" ht="15.75" customHeight="1">
      <c r="A45" s="1217"/>
      <c r="B45" s="1217"/>
      <c r="C45" s="1217"/>
      <c r="D45" s="1217"/>
      <c r="E45" s="235"/>
      <c r="F45" s="1221"/>
      <c r="G45" s="1225"/>
      <c r="H45" s="1224"/>
      <c r="I45" s="1220"/>
      <c r="J45" s="235"/>
      <c r="K45" s="235"/>
      <c r="L45" s="235"/>
      <c r="M45" s="235"/>
      <c r="N45" s="1215"/>
      <c r="O45" s="235"/>
      <c r="P45" s="235"/>
      <c r="Q45" s="235"/>
      <c r="R45" s="1217"/>
      <c r="S45" s="1217"/>
      <c r="U45" s="1216"/>
    </row>
    <row r="46" spans="1:21" ht="15.75" customHeight="1">
      <c r="A46" s="1217"/>
      <c r="B46" s="1217"/>
      <c r="C46" s="1217"/>
      <c r="D46" s="1217"/>
      <c r="E46" s="235"/>
      <c r="F46" s="1221"/>
      <c r="G46" s="1225"/>
      <c r="H46" s="1224"/>
      <c r="I46" s="1220"/>
      <c r="J46" s="235"/>
      <c r="K46" s="235"/>
      <c r="L46" s="235"/>
      <c r="M46" s="235"/>
      <c r="N46" s="1215"/>
      <c r="O46" s="235"/>
      <c r="P46" s="235"/>
      <c r="Q46" s="235"/>
      <c r="R46" s="1217"/>
      <c r="S46" s="1217"/>
      <c r="U46" s="1216"/>
    </row>
    <row r="47" spans="1:21" ht="15.75" customHeight="1">
      <c r="A47" s="1217"/>
      <c r="B47" s="1217"/>
      <c r="C47" s="1217"/>
      <c r="D47" s="1217"/>
      <c r="E47" s="235"/>
      <c r="F47" s="1221"/>
      <c r="G47" s="1225"/>
      <c r="H47" s="1224"/>
      <c r="I47" s="1220"/>
      <c r="J47" s="235"/>
      <c r="K47" s="235"/>
      <c r="L47" s="235"/>
      <c r="M47" s="235"/>
      <c r="N47" s="1215"/>
      <c r="O47" s="235"/>
      <c r="P47" s="235"/>
      <c r="Q47" s="235"/>
      <c r="R47" s="1217"/>
      <c r="S47" s="1217"/>
      <c r="U47" s="1216"/>
    </row>
    <row r="48" spans="1:21" ht="15.75" customHeight="1">
      <c r="A48" s="1217"/>
      <c r="B48" s="1217"/>
      <c r="C48" s="1217"/>
      <c r="D48" s="1217"/>
      <c r="E48" s="235"/>
      <c r="F48" s="1221"/>
      <c r="G48" s="1225"/>
      <c r="H48" s="1224"/>
      <c r="I48" s="1220"/>
      <c r="J48" s="235"/>
      <c r="K48" s="235"/>
      <c r="L48" s="235"/>
      <c r="M48" s="235"/>
      <c r="N48" s="1215"/>
      <c r="O48" s="235"/>
      <c r="P48" s="235"/>
      <c r="Q48" s="235"/>
      <c r="R48" s="1217"/>
      <c r="S48" s="1217"/>
      <c r="U48" s="1216"/>
    </row>
    <row r="49" spans="1:21" ht="15.75" customHeight="1" thickBot="1">
      <c r="A49" s="1217"/>
      <c r="B49" s="1217"/>
      <c r="C49" s="1217"/>
      <c r="D49" s="1217"/>
      <c r="E49" s="235"/>
      <c r="F49" s="466"/>
      <c r="G49" s="475"/>
      <c r="H49" s="467"/>
      <c r="I49" s="1220"/>
      <c r="J49" s="235"/>
      <c r="K49" s="235"/>
      <c r="L49" s="235"/>
      <c r="M49" s="235"/>
      <c r="N49" s="1215"/>
      <c r="O49" s="235"/>
      <c r="P49" s="235"/>
      <c r="Q49" s="235"/>
      <c r="R49" s="1217"/>
      <c r="S49" s="1217"/>
      <c r="U49" s="1216"/>
    </row>
    <row r="50" spans="1:21" ht="15.75" customHeight="1">
      <c r="A50" s="235"/>
      <c r="B50" s="235"/>
      <c r="C50" s="235"/>
      <c r="D50" s="235"/>
      <c r="E50" s="235"/>
      <c r="F50" s="235"/>
      <c r="G50" s="235"/>
      <c r="H50" s="235"/>
      <c r="I50" s="1220"/>
      <c r="J50" s="235"/>
      <c r="K50" s="235"/>
      <c r="L50" s="235"/>
      <c r="M50" s="235"/>
      <c r="N50" s="235"/>
      <c r="O50" s="235"/>
      <c r="P50" s="235"/>
      <c r="Q50" s="235"/>
      <c r="R50" s="235"/>
      <c r="S50" s="235"/>
      <c r="U50" s="1216"/>
    </row>
    <row r="51" spans="1:21" ht="15.75" customHeight="1">
      <c r="A51" s="235"/>
      <c r="B51" s="235"/>
      <c r="C51" s="235"/>
      <c r="D51" s="235"/>
      <c r="E51" s="235"/>
      <c r="F51" s="235"/>
      <c r="G51" s="235"/>
      <c r="H51" s="235"/>
      <c r="I51" s="235"/>
      <c r="J51" s="235"/>
      <c r="K51" s="235"/>
      <c r="L51" s="235"/>
      <c r="M51" s="235"/>
      <c r="N51" s="235"/>
      <c r="O51" s="235"/>
      <c r="P51" s="235"/>
      <c r="Q51" s="235"/>
      <c r="R51" s="235"/>
      <c r="S51" s="235"/>
      <c r="U51" s="1216"/>
    </row>
    <row r="52" spans="1:21" ht="15.75" customHeight="1">
      <c r="A52" s="235"/>
      <c r="B52" s="235"/>
      <c r="C52" s="235"/>
      <c r="D52" s="235"/>
      <c r="E52" s="235"/>
      <c r="F52" s="235"/>
      <c r="G52" s="235"/>
      <c r="H52" s="235"/>
      <c r="I52" s="235"/>
      <c r="J52" s="235"/>
      <c r="K52" s="235"/>
      <c r="L52" s="235"/>
      <c r="M52" s="235"/>
      <c r="N52" s="235"/>
      <c r="O52" s="235"/>
      <c r="P52" s="235"/>
      <c r="Q52" s="235"/>
      <c r="R52" s="235"/>
      <c r="S52" s="235"/>
      <c r="U52" s="1216"/>
    </row>
    <row r="53" spans="1:21" ht="15.75" customHeight="1">
      <c r="A53" s="235"/>
      <c r="B53" s="235"/>
      <c r="C53" s="235"/>
      <c r="D53" s="235"/>
      <c r="E53" s="235"/>
      <c r="F53" s="235"/>
      <c r="G53" s="235"/>
      <c r="H53" s="235"/>
      <c r="I53" s="235"/>
      <c r="J53" s="235"/>
      <c r="K53" s="235"/>
      <c r="L53" s="235"/>
      <c r="M53" s="235"/>
      <c r="N53" s="235"/>
      <c r="O53" s="235"/>
      <c r="P53" s="235"/>
      <c r="Q53" s="235"/>
      <c r="R53" s="235"/>
      <c r="S53" s="235"/>
      <c r="U53" s="1216"/>
    </row>
    <row r="54" spans="1:21" ht="15.75" customHeight="1">
      <c r="A54" s="235"/>
      <c r="B54" s="235"/>
      <c r="C54" s="235"/>
      <c r="D54" s="235"/>
      <c r="E54" s="235"/>
      <c r="F54" s="235"/>
      <c r="G54" s="235"/>
      <c r="H54" s="235"/>
      <c r="I54" s="235"/>
      <c r="J54" s="235"/>
      <c r="K54" s="235"/>
      <c r="L54" s="235"/>
      <c r="M54" s="235"/>
      <c r="N54" s="235"/>
      <c r="O54" s="235"/>
      <c r="P54" s="235"/>
      <c r="Q54" s="235"/>
      <c r="R54" s="235"/>
      <c r="S54" s="235"/>
      <c r="U54" s="1216"/>
    </row>
    <row r="55" spans="1:21" ht="15.75" customHeight="1">
      <c r="A55" s="235"/>
      <c r="B55" s="235"/>
      <c r="C55" s="235"/>
      <c r="D55" s="235"/>
      <c r="E55" s="235"/>
      <c r="F55" s="235"/>
      <c r="G55" s="235"/>
      <c r="H55" s="235"/>
      <c r="I55" s="235"/>
      <c r="J55" s="235"/>
      <c r="K55" s="235"/>
      <c r="L55" s="235"/>
      <c r="M55" s="235"/>
      <c r="N55" s="235"/>
      <c r="O55" s="235"/>
      <c r="P55" s="235"/>
      <c r="Q55" s="235"/>
      <c r="R55" s="235"/>
      <c r="S55" s="235"/>
      <c r="U55" s="1216"/>
    </row>
    <row r="56" spans="1:21" ht="15.75" customHeight="1">
      <c r="A56" s="235"/>
      <c r="B56" s="235"/>
      <c r="C56" s="235"/>
      <c r="D56" s="235"/>
      <c r="E56" s="235"/>
      <c r="F56" s="235"/>
      <c r="G56" s="235"/>
      <c r="H56" s="235"/>
      <c r="I56" s="235"/>
      <c r="J56" s="235"/>
      <c r="K56" s="235"/>
      <c r="L56" s="235"/>
      <c r="M56" s="235"/>
      <c r="N56" s="235"/>
      <c r="O56" s="235"/>
      <c r="P56" s="235"/>
      <c r="Q56" s="235"/>
      <c r="R56" s="235"/>
      <c r="S56" s="235"/>
      <c r="U56" s="1216"/>
    </row>
    <row r="57" spans="1:21" ht="15.75" customHeight="1">
      <c r="A57" s="235"/>
      <c r="B57" s="235"/>
      <c r="C57" s="235"/>
      <c r="D57" s="235"/>
      <c r="E57" s="235"/>
      <c r="F57" s="235"/>
      <c r="G57" s="235"/>
      <c r="H57" s="235"/>
      <c r="I57" s="235"/>
      <c r="J57" s="235"/>
      <c r="K57" s="235"/>
      <c r="L57" s="235"/>
      <c r="M57" s="235"/>
      <c r="N57" s="235"/>
      <c r="O57" s="235"/>
      <c r="P57" s="235"/>
      <c r="Q57" s="235"/>
      <c r="R57" s="235"/>
      <c r="S57" s="235"/>
      <c r="U57" s="1216"/>
    </row>
    <row r="58" spans="1:21" ht="15.75" customHeight="1">
      <c r="R58" s="235"/>
      <c r="S58" s="235"/>
      <c r="U58" s="1216"/>
    </row>
    <row r="59" spans="1:21" ht="15.75" customHeight="1">
      <c r="U59" s="453"/>
    </row>
  </sheetData>
  <mergeCells count="21">
    <mergeCell ref="A5:A49"/>
    <mergeCell ref="I1:I50"/>
    <mergeCell ref="F19:F48"/>
    <mergeCell ref="D5:D49"/>
    <mergeCell ref="C5:C49"/>
    <mergeCell ref="B5:B49"/>
    <mergeCell ref="G5:G11"/>
    <mergeCell ref="H19:H48"/>
    <mergeCell ref="G19:G48"/>
    <mergeCell ref="J9:J19"/>
    <mergeCell ref="L16:L26"/>
    <mergeCell ref="N16:N26"/>
    <mergeCell ref="L28:L40"/>
    <mergeCell ref="S14:S49"/>
    <mergeCell ref="S4:S13"/>
    <mergeCell ref="J2:J7"/>
    <mergeCell ref="V23:V25"/>
    <mergeCell ref="P5:P18"/>
    <mergeCell ref="U3:U58"/>
    <mergeCell ref="R3:R49"/>
    <mergeCell ref="N28:N49"/>
  </mergeCells>
  <phoneticPr fontId="3"/>
  <pageMargins left="0.78740157480314965" right="0.39370078740157483" top="0.78740157480314965" bottom="0.78740157480314965" header="0.6692913385826772" footer="0.70866141732283472"/>
  <pageSetup paperSize="9" orientation="portrait" horizontalDpi="200" verticalDpi="200" r:id="rId1"/>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92D050"/>
  </sheetPr>
  <dimension ref="A1:AS144"/>
  <sheetViews>
    <sheetView showZeros="0" view="pageBreakPreview" topLeftCell="A31" zoomScale="90" zoomScaleNormal="75" zoomScaleSheetLayoutView="90" workbookViewId="0">
      <selection activeCell="G131" sqref="G131:G136"/>
    </sheetView>
  </sheetViews>
  <sheetFormatPr defaultColWidth="5.6328125" defaultRowHeight="13"/>
  <cols>
    <col min="1" max="2" width="4.08984375" style="233" customWidth="1"/>
    <col min="3" max="3" width="3.26953125" style="234" customWidth="1"/>
    <col min="4" max="4" width="2.6328125" style="485" customWidth="1"/>
    <col min="5" max="5" width="3.26953125" style="234" customWidth="1"/>
    <col min="6" max="6" width="2.6328125" style="485" customWidth="1"/>
    <col min="7" max="7" width="3.26953125" style="234" customWidth="1"/>
    <col min="8" max="8" width="2.6328125" style="485" customWidth="1"/>
    <col min="9" max="9" width="3.26953125" style="234" customWidth="1"/>
    <col min="10" max="10" width="2.6328125" style="485" customWidth="1"/>
    <col min="11" max="11" width="3.26953125" style="234" customWidth="1"/>
    <col min="12" max="12" width="2.6328125" style="485" customWidth="1"/>
    <col min="13" max="13" width="3.26953125" style="234" customWidth="1"/>
    <col min="14" max="14" width="2.6328125" style="485" customWidth="1"/>
    <col min="15" max="15" width="3.26953125" style="234" customWidth="1"/>
    <col min="16" max="16" width="2.6328125" style="483" customWidth="1"/>
    <col min="17" max="17" width="3.26953125" style="234" customWidth="1"/>
    <col min="18" max="18" width="2.6328125" style="485" customWidth="1"/>
    <col min="19" max="19" width="3.26953125" style="234" customWidth="1"/>
    <col min="20" max="20" width="2.6328125" style="485" customWidth="1"/>
    <col min="21" max="21" width="3.26953125" style="234" customWidth="1"/>
    <col min="22" max="22" width="2.6328125" style="485" customWidth="1"/>
    <col min="23" max="23" width="3.26953125" style="234" customWidth="1"/>
    <col min="24" max="24" width="2.6328125" style="485" customWidth="1"/>
    <col min="25" max="25" width="3.26953125" style="234" customWidth="1"/>
    <col min="26" max="26" width="2.6328125" style="485" customWidth="1"/>
    <col min="27" max="27" width="3.26953125" style="234" customWidth="1"/>
    <col min="28" max="28" width="2.6328125" style="485" customWidth="1"/>
    <col min="29" max="29" width="3.26953125" style="234" customWidth="1"/>
    <col min="30" max="30" width="2.6328125" style="485" customWidth="1"/>
    <col min="31" max="31" width="3.26953125" style="234" customWidth="1"/>
    <col min="32" max="32" width="2.6328125" style="485" customWidth="1"/>
    <col min="33" max="33" width="3.26953125" style="234" customWidth="1"/>
    <col min="34" max="34" width="2.7265625" style="485" customWidth="1"/>
    <col min="35" max="35" width="3.26953125" style="234" customWidth="1"/>
    <col min="36" max="36" width="2.6328125" style="485" customWidth="1"/>
    <col min="37" max="37" width="3.26953125" style="234" customWidth="1"/>
    <col min="38" max="38" width="2.6328125" style="485" customWidth="1"/>
    <col min="39" max="39" width="3.26953125" style="234" customWidth="1"/>
    <col min="40" max="40" width="2.6328125" style="485" customWidth="1"/>
    <col min="41" max="41" width="3.26953125" style="234" customWidth="1"/>
    <col min="42" max="42" width="2.6328125" style="483" customWidth="1"/>
    <col min="43" max="43" width="3.6328125" style="233" customWidth="1"/>
    <col min="44" max="45" width="2.6328125" style="233" customWidth="1"/>
    <col min="46" max="48" width="3.453125" style="233" customWidth="1"/>
    <col min="49" max="16384" width="5.6328125" style="233"/>
  </cols>
  <sheetData>
    <row r="1" spans="1:45" ht="15" customHeight="1">
      <c r="A1" s="479" t="s">
        <v>1112</v>
      </c>
      <c r="C1" s="1"/>
      <c r="D1" s="487" t="s">
        <v>1115</v>
      </c>
      <c r="AS1" s="1227" t="s">
        <v>1113</v>
      </c>
    </row>
    <row r="2" spans="1:45" ht="35.25" customHeight="1">
      <c r="A2" s="484"/>
      <c r="B2" s="484"/>
      <c r="C2" s="481"/>
      <c r="D2" s="486"/>
      <c r="E2" s="481"/>
      <c r="F2" s="486"/>
      <c r="G2" s="481"/>
      <c r="H2" s="486"/>
      <c r="I2" s="481"/>
      <c r="J2" s="486"/>
      <c r="K2" s="481"/>
      <c r="L2" s="486"/>
      <c r="M2" s="481"/>
      <c r="N2" s="486"/>
      <c r="O2" s="481"/>
      <c r="P2" s="486"/>
      <c r="Q2" s="481"/>
      <c r="R2" s="486"/>
      <c r="S2" s="481"/>
      <c r="T2" s="486"/>
      <c r="U2" s="481"/>
      <c r="V2" s="486"/>
      <c r="W2" s="481"/>
      <c r="X2" s="486"/>
      <c r="Y2" s="481"/>
      <c r="Z2" s="486"/>
      <c r="AA2" s="481"/>
      <c r="AB2" s="486"/>
      <c r="AC2" s="481"/>
      <c r="AD2" s="486"/>
      <c r="AE2" s="481"/>
      <c r="AF2" s="486"/>
      <c r="AG2" s="481"/>
      <c r="AH2" s="486"/>
      <c r="AI2" s="481"/>
      <c r="AJ2" s="486"/>
      <c r="AK2" s="481"/>
      <c r="AL2" s="486"/>
      <c r="AM2" s="481"/>
      <c r="AN2" s="486"/>
      <c r="AO2" s="481"/>
      <c r="AP2" s="486"/>
      <c r="AQ2" s="1216" t="s">
        <v>1378</v>
      </c>
      <c r="AR2" s="1227" t="s">
        <v>457</v>
      </c>
      <c r="AS2" s="1227"/>
    </row>
    <row r="3" spans="1:45" ht="35.25" customHeight="1">
      <c r="C3" s="481"/>
      <c r="D3" s="486"/>
      <c r="E3" s="481"/>
      <c r="F3" s="486"/>
      <c r="G3" s="481"/>
      <c r="H3" s="486"/>
      <c r="I3" s="481"/>
      <c r="J3" s="486"/>
      <c r="K3" s="481"/>
      <c r="L3" s="486"/>
      <c r="M3" s="481"/>
      <c r="N3" s="486"/>
      <c r="O3" s="481"/>
      <c r="P3" s="486"/>
      <c r="Q3" s="481"/>
      <c r="R3" s="486"/>
      <c r="S3" s="481"/>
      <c r="T3" s="486"/>
      <c r="U3" s="481"/>
      <c r="V3" s="486"/>
      <c r="W3" s="481"/>
      <c r="X3" s="486"/>
      <c r="Y3" s="481"/>
      <c r="Z3" s="486"/>
      <c r="AA3" s="481"/>
      <c r="AB3" s="486"/>
      <c r="AC3" s="481"/>
      <c r="AD3" s="486"/>
      <c r="AE3" s="481"/>
      <c r="AF3" s="486"/>
      <c r="AG3" s="481"/>
      <c r="AH3" s="486"/>
      <c r="AI3" s="481"/>
      <c r="AJ3" s="486"/>
      <c r="AK3" s="481"/>
      <c r="AL3" s="486"/>
      <c r="AM3" s="481"/>
      <c r="AN3" s="486"/>
      <c r="AO3" s="481"/>
      <c r="AP3" s="486"/>
      <c r="AQ3" s="1216"/>
      <c r="AR3" s="1227"/>
      <c r="AS3" s="1227"/>
    </row>
    <row r="4" spans="1:45" ht="35.25" customHeight="1">
      <c r="A4" s="1217" t="s">
        <v>1114</v>
      </c>
      <c r="B4" s="1217" t="s">
        <v>661</v>
      </c>
      <c r="C4" s="481"/>
      <c r="D4" s="486"/>
      <c r="E4" s="481"/>
      <c r="F4" s="486"/>
      <c r="G4" s="481"/>
      <c r="H4" s="486"/>
      <c r="I4" s="481"/>
      <c r="J4" s="486"/>
      <c r="K4" s="481"/>
      <c r="L4" s="486"/>
      <c r="M4" s="481"/>
      <c r="N4" s="486"/>
      <c r="O4" s="481"/>
      <c r="P4" s="486"/>
      <c r="Q4" s="481"/>
      <c r="R4" s="486"/>
      <c r="S4" s="481"/>
      <c r="T4" s="486"/>
      <c r="U4" s="481"/>
      <c r="V4" s="486"/>
      <c r="W4" s="481"/>
      <c r="X4" s="486"/>
      <c r="Y4" s="481"/>
      <c r="Z4" s="486"/>
      <c r="AA4" s="481"/>
      <c r="AB4" s="486"/>
      <c r="AC4" s="481"/>
      <c r="AD4" s="486"/>
      <c r="AE4" s="481"/>
      <c r="AF4" s="486"/>
      <c r="AG4" s="481"/>
      <c r="AH4" s="486"/>
      <c r="AI4" s="481"/>
      <c r="AJ4" s="486"/>
      <c r="AK4" s="481"/>
      <c r="AL4" s="486"/>
      <c r="AM4" s="481"/>
      <c r="AN4" s="486"/>
      <c r="AO4" s="481"/>
      <c r="AP4" s="486"/>
      <c r="AQ4" s="1216"/>
      <c r="AR4" s="482"/>
      <c r="AS4" s="1227"/>
    </row>
    <row r="5" spans="1:45" ht="35.25" customHeight="1">
      <c r="A5" s="1217"/>
      <c r="B5" s="1217"/>
      <c r="C5" s="481"/>
      <c r="D5" s="486"/>
      <c r="E5" s="481"/>
      <c r="F5" s="486"/>
      <c r="G5" s="481"/>
      <c r="H5" s="486"/>
      <c r="I5" s="481"/>
      <c r="J5" s="486"/>
      <c r="K5" s="481"/>
      <c r="L5" s="486"/>
      <c r="M5" s="481"/>
      <c r="N5" s="486"/>
      <c r="O5" s="481"/>
      <c r="P5" s="486"/>
      <c r="Q5" s="481"/>
      <c r="R5" s="486"/>
      <c r="S5" s="481"/>
      <c r="T5" s="486"/>
      <c r="U5" s="481"/>
      <c r="V5" s="486"/>
      <c r="W5" s="481"/>
      <c r="X5" s="486"/>
      <c r="Y5" s="481"/>
      <c r="Z5" s="486"/>
      <c r="AA5" s="481"/>
      <c r="AB5" s="486"/>
      <c r="AC5" s="481"/>
      <c r="AD5" s="486"/>
      <c r="AE5" s="481"/>
      <c r="AF5" s="486"/>
      <c r="AG5" s="481"/>
      <c r="AH5" s="486"/>
      <c r="AI5" s="481"/>
      <c r="AJ5" s="486"/>
      <c r="AK5" s="481"/>
      <c r="AL5" s="486"/>
      <c r="AM5" s="481"/>
      <c r="AN5" s="486"/>
      <c r="AO5" s="481"/>
      <c r="AP5" s="486"/>
      <c r="AQ5" s="1216"/>
      <c r="AR5" s="482"/>
      <c r="AS5" s="1227"/>
    </row>
    <row r="6" spans="1:45" ht="35.25" customHeight="1">
      <c r="A6" s="1217"/>
      <c r="B6" s="1217"/>
      <c r="C6" s="481"/>
      <c r="D6" s="486"/>
      <c r="E6" s="481"/>
      <c r="F6" s="486"/>
      <c r="G6" s="481"/>
      <c r="H6" s="486"/>
      <c r="I6" s="481"/>
      <c r="J6" s="486"/>
      <c r="K6" s="481"/>
      <c r="L6" s="486"/>
      <c r="M6" s="481"/>
      <c r="N6" s="486"/>
      <c r="O6" s="481"/>
      <c r="P6" s="486"/>
      <c r="Q6" s="481"/>
      <c r="R6" s="486"/>
      <c r="S6" s="481"/>
      <c r="T6" s="486"/>
      <c r="U6" s="481"/>
      <c r="V6" s="486"/>
      <c r="W6" s="481"/>
      <c r="X6" s="486"/>
      <c r="Y6" s="481"/>
      <c r="Z6" s="486"/>
      <c r="AA6" s="481"/>
      <c r="AB6" s="486"/>
      <c r="AC6" s="481"/>
      <c r="AD6" s="486"/>
      <c r="AE6" s="481"/>
      <c r="AF6" s="486"/>
      <c r="AG6" s="481"/>
      <c r="AH6" s="486"/>
      <c r="AI6" s="481"/>
      <c r="AJ6" s="486"/>
      <c r="AK6" s="481"/>
      <c r="AL6" s="486"/>
      <c r="AM6" s="481"/>
      <c r="AN6" s="486"/>
      <c r="AO6" s="481"/>
      <c r="AP6" s="486"/>
      <c r="AQ6" s="1216"/>
      <c r="AR6" s="482"/>
      <c r="AS6" s="1227"/>
    </row>
    <row r="7" spans="1:45" ht="35.25" customHeight="1">
      <c r="A7" s="1217"/>
      <c r="B7" s="1217"/>
      <c r="C7" s="481"/>
      <c r="D7" s="486"/>
      <c r="E7" s="481"/>
      <c r="F7" s="486"/>
      <c r="G7" s="481"/>
      <c r="H7" s="486"/>
      <c r="I7" s="481"/>
      <c r="J7" s="486"/>
      <c r="K7" s="481"/>
      <c r="L7" s="486"/>
      <c r="M7" s="481"/>
      <c r="N7" s="486"/>
      <c r="O7" s="481"/>
      <c r="P7" s="486"/>
      <c r="Q7" s="481"/>
      <c r="R7" s="486"/>
      <c r="S7" s="481"/>
      <c r="T7" s="486"/>
      <c r="U7" s="481"/>
      <c r="V7" s="486"/>
      <c r="W7" s="481"/>
      <c r="X7" s="486"/>
      <c r="Y7" s="481"/>
      <c r="Z7" s="486"/>
      <c r="AA7" s="481"/>
      <c r="AB7" s="486"/>
      <c r="AC7" s="481"/>
      <c r="AD7" s="486"/>
      <c r="AE7" s="481"/>
      <c r="AF7" s="486"/>
      <c r="AG7" s="481"/>
      <c r="AH7" s="486"/>
      <c r="AI7" s="481"/>
      <c r="AJ7" s="486"/>
      <c r="AK7" s="481"/>
      <c r="AL7" s="486"/>
      <c r="AM7" s="481"/>
      <c r="AN7" s="486"/>
      <c r="AO7" s="481"/>
      <c r="AP7" s="486"/>
      <c r="AQ7" s="1216"/>
      <c r="AR7" s="482"/>
      <c r="AS7" s="1227"/>
    </row>
    <row r="8" spans="1:45" ht="35.25" customHeight="1">
      <c r="A8" s="1217"/>
      <c r="B8" s="1217"/>
      <c r="C8" s="481"/>
      <c r="D8" s="486"/>
      <c r="E8" s="481"/>
      <c r="F8" s="486"/>
      <c r="G8" s="481"/>
      <c r="H8" s="486"/>
      <c r="I8" s="481"/>
      <c r="J8" s="486"/>
      <c r="K8" s="481"/>
      <c r="L8" s="486"/>
      <c r="M8" s="481"/>
      <c r="N8" s="486"/>
      <c r="O8" s="481"/>
      <c r="P8" s="486"/>
      <c r="Q8" s="481"/>
      <c r="R8" s="486"/>
      <c r="S8" s="481"/>
      <c r="T8" s="486"/>
      <c r="U8" s="481"/>
      <c r="V8" s="486"/>
      <c r="W8" s="481"/>
      <c r="X8" s="486"/>
      <c r="Y8" s="481"/>
      <c r="Z8" s="486"/>
      <c r="AA8" s="481"/>
      <c r="AB8" s="486"/>
      <c r="AC8" s="481"/>
      <c r="AD8" s="486"/>
      <c r="AE8" s="481"/>
      <c r="AF8" s="486"/>
      <c r="AG8" s="481"/>
      <c r="AH8" s="486"/>
      <c r="AI8" s="481"/>
      <c r="AJ8" s="486"/>
      <c r="AK8" s="481"/>
      <c r="AL8" s="486"/>
      <c r="AM8" s="481"/>
      <c r="AN8" s="486"/>
      <c r="AO8" s="481"/>
      <c r="AP8" s="486"/>
      <c r="AQ8" s="1216"/>
      <c r="AR8" s="482"/>
      <c r="AS8" s="1227"/>
    </row>
    <row r="9" spans="1:45" ht="35.25" customHeight="1">
      <c r="A9" s="1234"/>
      <c r="B9" s="1226">
        <f>入力シート!C9</f>
        <v>0</v>
      </c>
      <c r="C9" s="481"/>
      <c r="D9" s="486"/>
      <c r="E9" s="481"/>
      <c r="F9" s="486"/>
      <c r="G9" s="481"/>
      <c r="H9" s="486"/>
      <c r="I9" s="481"/>
      <c r="J9" s="486"/>
      <c r="K9" s="481"/>
      <c r="L9" s="486"/>
      <c r="M9" s="481"/>
      <c r="N9" s="486"/>
      <c r="O9" s="481"/>
      <c r="P9" s="486"/>
      <c r="Q9" s="481"/>
      <c r="R9" s="486"/>
      <c r="S9" s="481"/>
      <c r="T9" s="486"/>
      <c r="U9" s="481"/>
      <c r="V9" s="486"/>
      <c r="W9" s="481"/>
      <c r="X9" s="486"/>
      <c r="Y9" s="481"/>
      <c r="Z9" s="486"/>
      <c r="AA9" s="481"/>
      <c r="AB9" s="486"/>
      <c r="AC9" s="481"/>
      <c r="AD9" s="486"/>
      <c r="AE9" s="481"/>
      <c r="AF9" s="486"/>
      <c r="AG9" s="481"/>
      <c r="AH9" s="486"/>
      <c r="AI9" s="481"/>
      <c r="AJ9" s="486"/>
      <c r="AK9" s="481"/>
      <c r="AL9" s="486"/>
      <c r="AM9" s="481"/>
      <c r="AN9" s="486"/>
      <c r="AO9" s="481"/>
      <c r="AP9" s="486"/>
      <c r="AQ9" s="1216"/>
      <c r="AR9" s="482"/>
      <c r="AS9" s="1227"/>
    </row>
    <row r="10" spans="1:45" ht="35.25" customHeight="1">
      <c r="A10" s="1234"/>
      <c r="B10" s="1226"/>
      <c r="C10" s="481"/>
      <c r="D10" s="486"/>
      <c r="E10" s="481"/>
      <c r="F10" s="486"/>
      <c r="G10" s="481"/>
      <c r="H10" s="486"/>
      <c r="I10" s="481"/>
      <c r="J10" s="486"/>
      <c r="K10" s="481"/>
      <c r="L10" s="486"/>
      <c r="M10" s="481"/>
      <c r="N10" s="486"/>
      <c r="O10" s="481"/>
      <c r="P10" s="486"/>
      <c r="Q10" s="481"/>
      <c r="R10" s="486"/>
      <c r="S10" s="481"/>
      <c r="T10" s="486"/>
      <c r="U10" s="481"/>
      <c r="V10" s="486"/>
      <c r="W10" s="481"/>
      <c r="X10" s="486"/>
      <c r="Y10" s="481"/>
      <c r="Z10" s="486"/>
      <c r="AA10" s="481"/>
      <c r="AB10" s="486"/>
      <c r="AC10" s="481"/>
      <c r="AD10" s="486"/>
      <c r="AE10" s="481"/>
      <c r="AF10" s="486"/>
      <c r="AG10" s="481"/>
      <c r="AH10" s="486"/>
      <c r="AI10" s="481"/>
      <c r="AJ10" s="486"/>
      <c r="AK10" s="481"/>
      <c r="AL10" s="486"/>
      <c r="AM10" s="481"/>
      <c r="AN10" s="486"/>
      <c r="AO10" s="481"/>
      <c r="AP10" s="486"/>
      <c r="AQ10" s="1216"/>
      <c r="AR10" s="482"/>
      <c r="AS10" s="1227"/>
    </row>
    <row r="11" spans="1:45" ht="35.25" customHeight="1">
      <c r="A11" s="1234"/>
      <c r="B11" s="1226"/>
      <c r="C11" s="481"/>
      <c r="D11" s="486"/>
      <c r="E11" s="481"/>
      <c r="F11" s="486"/>
      <c r="G11" s="481"/>
      <c r="H11" s="486"/>
      <c r="I11" s="481"/>
      <c r="J11" s="486"/>
      <c r="K11" s="481"/>
      <c r="L11" s="486"/>
      <c r="M11" s="481"/>
      <c r="N11" s="486"/>
      <c r="O11" s="481"/>
      <c r="P11" s="486"/>
      <c r="Q11" s="481"/>
      <c r="R11" s="486"/>
      <c r="S11" s="481"/>
      <c r="T11" s="486"/>
      <c r="U11" s="481"/>
      <c r="V11" s="486"/>
      <c r="W11" s="481"/>
      <c r="X11" s="486"/>
      <c r="Y11" s="481"/>
      <c r="Z11" s="486"/>
      <c r="AA11" s="481"/>
      <c r="AB11" s="486"/>
      <c r="AC11" s="481"/>
      <c r="AD11" s="486"/>
      <c r="AE11" s="481"/>
      <c r="AF11" s="486"/>
      <c r="AG11" s="481"/>
      <c r="AH11" s="486"/>
      <c r="AI11" s="481"/>
      <c r="AJ11" s="486"/>
      <c r="AK11" s="481"/>
      <c r="AL11" s="486"/>
      <c r="AM11" s="481"/>
      <c r="AN11" s="486"/>
      <c r="AO11" s="481"/>
      <c r="AP11" s="486"/>
      <c r="AQ11" s="1216"/>
      <c r="AR11" s="482"/>
      <c r="AS11" s="1227"/>
    </row>
    <row r="12" spans="1:45" ht="35.25" customHeight="1">
      <c r="A12" s="1234"/>
      <c r="B12" s="1226"/>
      <c r="C12" s="481"/>
      <c r="D12" s="486"/>
      <c r="E12" s="481"/>
      <c r="F12" s="486"/>
      <c r="G12" s="481"/>
      <c r="H12" s="486"/>
      <c r="I12" s="481"/>
      <c r="J12" s="486"/>
      <c r="K12" s="481"/>
      <c r="L12" s="486"/>
      <c r="M12" s="481"/>
      <c r="N12" s="486"/>
      <c r="O12" s="481"/>
      <c r="P12" s="486"/>
      <c r="Q12" s="481"/>
      <c r="R12" s="486"/>
      <c r="S12" s="481"/>
      <c r="T12" s="486"/>
      <c r="U12" s="481"/>
      <c r="V12" s="486"/>
      <c r="W12" s="481"/>
      <c r="X12" s="486"/>
      <c r="Y12" s="481"/>
      <c r="Z12" s="486"/>
      <c r="AA12" s="481"/>
      <c r="AB12" s="486"/>
      <c r="AC12" s="481"/>
      <c r="AD12" s="486"/>
      <c r="AE12" s="481"/>
      <c r="AF12" s="486"/>
      <c r="AG12" s="481"/>
      <c r="AH12" s="486"/>
      <c r="AI12" s="481"/>
      <c r="AJ12" s="486"/>
      <c r="AK12" s="481"/>
      <c r="AL12" s="486"/>
      <c r="AM12" s="481"/>
      <c r="AN12" s="486"/>
      <c r="AO12" s="481"/>
      <c r="AP12" s="486"/>
      <c r="AQ12" s="1216"/>
      <c r="AR12" s="482"/>
      <c r="AS12" s="1227"/>
    </row>
    <row r="13" spans="1:45" ht="35.25" customHeight="1">
      <c r="A13" s="1234"/>
      <c r="B13" s="1226"/>
      <c r="C13" s="481"/>
      <c r="D13" s="486"/>
      <c r="E13" s="481"/>
      <c r="F13" s="486"/>
      <c r="G13" s="481"/>
      <c r="H13" s="486"/>
      <c r="I13" s="481"/>
      <c r="J13" s="486"/>
      <c r="K13" s="481"/>
      <c r="L13" s="486"/>
      <c r="M13" s="481"/>
      <c r="N13" s="486"/>
      <c r="O13" s="481"/>
      <c r="P13" s="486"/>
      <c r="Q13" s="481"/>
      <c r="R13" s="486"/>
      <c r="S13" s="481"/>
      <c r="T13" s="486"/>
      <c r="U13" s="481"/>
      <c r="V13" s="486"/>
      <c r="W13" s="481"/>
      <c r="X13" s="486"/>
      <c r="Y13" s="481"/>
      <c r="Z13" s="486"/>
      <c r="AA13" s="481"/>
      <c r="AB13" s="486"/>
      <c r="AC13" s="481"/>
      <c r="AD13" s="486"/>
      <c r="AE13" s="481"/>
      <c r="AF13" s="486"/>
      <c r="AG13" s="481"/>
      <c r="AH13" s="486"/>
      <c r="AI13" s="481"/>
      <c r="AJ13" s="486"/>
      <c r="AK13" s="481"/>
      <c r="AL13" s="486"/>
      <c r="AM13" s="481"/>
      <c r="AN13" s="486"/>
      <c r="AO13" s="481"/>
      <c r="AP13" s="486"/>
      <c r="AQ13" s="1216"/>
      <c r="AR13" s="482"/>
      <c r="AS13" s="1227"/>
    </row>
    <row r="14" spans="1:45" ht="35.25" customHeight="1">
      <c r="A14" s="1234"/>
      <c r="B14" s="1226"/>
      <c r="C14" s="481"/>
      <c r="D14" s="486"/>
      <c r="E14" s="481"/>
      <c r="F14" s="486"/>
      <c r="G14" s="481"/>
      <c r="H14" s="486"/>
      <c r="I14" s="481"/>
      <c r="J14" s="486"/>
      <c r="K14" s="481"/>
      <c r="L14" s="486"/>
      <c r="M14" s="481"/>
      <c r="N14" s="486"/>
      <c r="O14" s="481"/>
      <c r="P14" s="486"/>
      <c r="Q14" s="481"/>
      <c r="R14" s="486"/>
      <c r="S14" s="481"/>
      <c r="T14" s="486"/>
      <c r="U14" s="481"/>
      <c r="V14" s="486"/>
      <c r="W14" s="481"/>
      <c r="X14" s="486"/>
      <c r="Y14" s="481"/>
      <c r="Z14" s="486"/>
      <c r="AA14" s="481"/>
      <c r="AB14" s="486"/>
      <c r="AC14" s="481"/>
      <c r="AD14" s="486"/>
      <c r="AE14" s="481"/>
      <c r="AF14" s="486"/>
      <c r="AG14" s="481"/>
      <c r="AH14" s="486"/>
      <c r="AI14" s="481"/>
      <c r="AJ14" s="486"/>
      <c r="AK14" s="481"/>
      <c r="AL14" s="486"/>
      <c r="AM14" s="481"/>
      <c r="AN14" s="486"/>
      <c r="AO14" s="481"/>
      <c r="AP14" s="486"/>
      <c r="AQ14" s="1216"/>
      <c r="AR14" s="482"/>
      <c r="AS14" s="1227"/>
    </row>
    <row r="15" spans="1:45" ht="35.25" customHeight="1">
      <c r="A15" s="1234"/>
      <c r="B15" s="1226"/>
      <c r="C15" s="481"/>
      <c r="D15" s="486"/>
      <c r="E15" s="481"/>
      <c r="F15" s="486"/>
      <c r="G15" s="481"/>
      <c r="H15" s="486"/>
      <c r="I15" s="481"/>
      <c r="J15" s="486"/>
      <c r="K15" s="481"/>
      <c r="L15" s="486"/>
      <c r="M15" s="481"/>
      <c r="N15" s="486"/>
      <c r="O15" s="481"/>
      <c r="P15" s="486"/>
      <c r="Q15" s="481"/>
      <c r="R15" s="486"/>
      <c r="S15" s="481"/>
      <c r="T15" s="486"/>
      <c r="U15" s="481"/>
      <c r="V15" s="486"/>
      <c r="W15" s="481"/>
      <c r="X15" s="486"/>
      <c r="Y15" s="481"/>
      <c r="Z15" s="486"/>
      <c r="AA15" s="481"/>
      <c r="AB15" s="486"/>
      <c r="AC15" s="481"/>
      <c r="AD15" s="486"/>
      <c r="AE15" s="481"/>
      <c r="AF15" s="486"/>
      <c r="AG15" s="481"/>
      <c r="AH15" s="486"/>
      <c r="AI15" s="481"/>
      <c r="AJ15" s="486"/>
      <c r="AK15" s="481"/>
      <c r="AL15" s="486"/>
      <c r="AM15" s="481"/>
      <c r="AN15" s="486"/>
      <c r="AO15" s="481"/>
      <c r="AP15" s="486"/>
      <c r="AQ15" s="1216"/>
      <c r="AR15" s="482"/>
      <c r="AS15" s="1227"/>
    </row>
    <row r="16" spans="1:45" ht="35.25" customHeight="1">
      <c r="A16" s="1234"/>
      <c r="B16" s="1226"/>
      <c r="C16" s="481"/>
      <c r="D16" s="486"/>
      <c r="E16" s="481"/>
      <c r="F16" s="486"/>
      <c r="G16" s="481"/>
      <c r="H16" s="486"/>
      <c r="I16" s="481"/>
      <c r="J16" s="486"/>
      <c r="K16" s="481"/>
      <c r="L16" s="486"/>
      <c r="M16" s="481"/>
      <c r="N16" s="486"/>
      <c r="O16" s="481"/>
      <c r="P16" s="486"/>
      <c r="Q16" s="481"/>
      <c r="R16" s="486"/>
      <c r="S16" s="481"/>
      <c r="T16" s="486"/>
      <c r="U16" s="481"/>
      <c r="V16" s="486"/>
      <c r="W16" s="481"/>
      <c r="X16" s="486"/>
      <c r="Y16" s="481"/>
      <c r="Z16" s="486"/>
      <c r="AA16" s="481"/>
      <c r="AB16" s="486"/>
      <c r="AC16" s="481"/>
      <c r="AD16" s="486"/>
      <c r="AE16" s="481"/>
      <c r="AF16" s="486"/>
      <c r="AG16" s="481"/>
      <c r="AH16" s="486"/>
      <c r="AI16" s="481"/>
      <c r="AJ16" s="486"/>
      <c r="AK16" s="481"/>
      <c r="AL16" s="486"/>
      <c r="AM16" s="481"/>
      <c r="AN16" s="486"/>
      <c r="AO16" s="481"/>
      <c r="AP16" s="486"/>
      <c r="AQ16" s="1216"/>
      <c r="AR16" s="482"/>
      <c r="AS16" s="1227"/>
    </row>
    <row r="17" spans="1:45" ht="15" customHeight="1">
      <c r="A17" s="479" t="s">
        <v>1112</v>
      </c>
      <c r="C17" s="1"/>
      <c r="D17" s="487" t="s">
        <v>1116</v>
      </c>
      <c r="AS17" s="1227" t="s">
        <v>1113</v>
      </c>
    </row>
    <row r="18" spans="1:45" ht="35.25" customHeight="1">
      <c r="A18" s="484"/>
      <c r="B18" s="484"/>
      <c r="C18" s="481"/>
      <c r="D18" s="486"/>
      <c r="E18" s="481"/>
      <c r="F18" s="486"/>
      <c r="G18" s="481"/>
      <c r="H18" s="486"/>
      <c r="I18" s="481"/>
      <c r="J18" s="486"/>
      <c r="K18" s="481"/>
      <c r="L18" s="486"/>
      <c r="M18" s="481"/>
      <c r="N18" s="486"/>
      <c r="O18" s="481"/>
      <c r="P18" s="486"/>
      <c r="Q18" s="481"/>
      <c r="R18" s="486"/>
      <c r="S18" s="481"/>
      <c r="T18" s="486"/>
      <c r="U18" s="481"/>
      <c r="V18" s="486"/>
      <c r="W18" s="481"/>
      <c r="X18" s="486"/>
      <c r="Y18" s="481"/>
      <c r="Z18" s="486"/>
      <c r="AA18" s="481"/>
      <c r="AB18" s="486"/>
      <c r="AC18" s="481"/>
      <c r="AD18" s="486"/>
      <c r="AE18" s="481"/>
      <c r="AF18" s="486"/>
      <c r="AG18" s="481"/>
      <c r="AH18" s="486"/>
      <c r="AI18" s="481"/>
      <c r="AJ18" s="486"/>
      <c r="AK18" s="481"/>
      <c r="AL18" s="486"/>
      <c r="AM18" s="481"/>
      <c r="AN18" s="486"/>
      <c r="AO18" s="481"/>
      <c r="AP18" s="486"/>
      <c r="AQ18" s="1216" t="s">
        <v>1378</v>
      </c>
      <c r="AR18" s="1227" t="s">
        <v>457</v>
      </c>
      <c r="AS18" s="1227"/>
    </row>
    <row r="19" spans="1:45" ht="35.25" customHeight="1">
      <c r="C19" s="481"/>
      <c r="D19" s="486"/>
      <c r="E19" s="481"/>
      <c r="F19" s="486"/>
      <c r="G19" s="481"/>
      <c r="H19" s="486"/>
      <c r="I19" s="481"/>
      <c r="J19" s="486"/>
      <c r="K19" s="481"/>
      <c r="L19" s="486"/>
      <c r="M19" s="481"/>
      <c r="N19" s="486"/>
      <c r="O19" s="481"/>
      <c r="P19" s="486"/>
      <c r="Q19" s="481"/>
      <c r="R19" s="486"/>
      <c r="S19" s="481"/>
      <c r="T19" s="486"/>
      <c r="U19" s="481"/>
      <c r="V19" s="486"/>
      <c r="W19" s="481"/>
      <c r="X19" s="486"/>
      <c r="Y19" s="481"/>
      <c r="Z19" s="486"/>
      <c r="AA19" s="481"/>
      <c r="AB19" s="486"/>
      <c r="AC19" s="481"/>
      <c r="AD19" s="486"/>
      <c r="AE19" s="481"/>
      <c r="AF19" s="486"/>
      <c r="AG19" s="481"/>
      <c r="AH19" s="486"/>
      <c r="AI19" s="481"/>
      <c r="AJ19" s="486"/>
      <c r="AK19" s="481"/>
      <c r="AL19" s="486"/>
      <c r="AM19" s="481"/>
      <c r="AN19" s="486"/>
      <c r="AO19" s="481"/>
      <c r="AP19" s="486"/>
      <c r="AQ19" s="1216"/>
      <c r="AR19" s="1227"/>
      <c r="AS19" s="1227"/>
    </row>
    <row r="20" spans="1:45" ht="35.25" customHeight="1">
      <c r="A20" s="1217" t="s">
        <v>1114</v>
      </c>
      <c r="B20" s="1217" t="s">
        <v>661</v>
      </c>
      <c r="C20" s="481"/>
      <c r="D20" s="486"/>
      <c r="E20" s="481"/>
      <c r="F20" s="486"/>
      <c r="G20" s="481"/>
      <c r="H20" s="486"/>
      <c r="I20" s="481"/>
      <c r="J20" s="486"/>
      <c r="K20" s="481"/>
      <c r="L20" s="486"/>
      <c r="M20" s="481"/>
      <c r="N20" s="486"/>
      <c r="O20" s="481"/>
      <c r="P20" s="486"/>
      <c r="Q20" s="481"/>
      <c r="R20" s="486"/>
      <c r="S20" s="481"/>
      <c r="T20" s="486"/>
      <c r="U20" s="481"/>
      <c r="V20" s="486"/>
      <c r="W20" s="481"/>
      <c r="X20" s="486"/>
      <c r="Y20" s="481"/>
      <c r="Z20" s="486"/>
      <c r="AA20" s="481"/>
      <c r="AB20" s="486"/>
      <c r="AC20" s="481"/>
      <c r="AD20" s="486"/>
      <c r="AE20" s="481"/>
      <c r="AF20" s="486"/>
      <c r="AG20" s="481"/>
      <c r="AH20" s="486"/>
      <c r="AI20" s="481"/>
      <c r="AJ20" s="486"/>
      <c r="AK20" s="481"/>
      <c r="AL20" s="486"/>
      <c r="AM20" s="481"/>
      <c r="AN20" s="486"/>
      <c r="AO20" s="481"/>
      <c r="AP20" s="486"/>
      <c r="AQ20" s="1216"/>
      <c r="AR20" s="482"/>
      <c r="AS20" s="1227"/>
    </row>
    <row r="21" spans="1:45" ht="35.25" customHeight="1">
      <c r="A21" s="1217"/>
      <c r="B21" s="1217"/>
      <c r="C21" s="481"/>
      <c r="D21" s="486"/>
      <c r="E21" s="481"/>
      <c r="F21" s="486"/>
      <c r="G21" s="481"/>
      <c r="H21" s="486"/>
      <c r="I21" s="481"/>
      <c r="J21" s="486"/>
      <c r="K21" s="481"/>
      <c r="L21" s="486"/>
      <c r="M21" s="481"/>
      <c r="N21" s="486"/>
      <c r="O21" s="481"/>
      <c r="P21" s="486"/>
      <c r="Q21" s="481"/>
      <c r="R21" s="486"/>
      <c r="S21" s="481"/>
      <c r="T21" s="486"/>
      <c r="U21" s="481"/>
      <c r="V21" s="486"/>
      <c r="W21" s="481"/>
      <c r="X21" s="486"/>
      <c r="Y21" s="481"/>
      <c r="Z21" s="486"/>
      <c r="AA21" s="481"/>
      <c r="AB21" s="486"/>
      <c r="AC21" s="481"/>
      <c r="AD21" s="486"/>
      <c r="AE21" s="481"/>
      <c r="AF21" s="486"/>
      <c r="AG21" s="481"/>
      <c r="AH21" s="486"/>
      <c r="AI21" s="481"/>
      <c r="AJ21" s="486"/>
      <c r="AK21" s="481"/>
      <c r="AL21" s="486"/>
      <c r="AM21" s="481"/>
      <c r="AN21" s="486"/>
      <c r="AO21" s="481"/>
      <c r="AP21" s="486"/>
      <c r="AQ21" s="1216"/>
      <c r="AR21" s="482"/>
      <c r="AS21" s="1227"/>
    </row>
    <row r="22" spans="1:45" ht="35.25" customHeight="1">
      <c r="A22" s="1217"/>
      <c r="B22" s="1217"/>
      <c r="C22" s="481"/>
      <c r="D22" s="486"/>
      <c r="E22" s="481"/>
      <c r="F22" s="486"/>
      <c r="G22" s="481"/>
      <c r="H22" s="486"/>
      <c r="I22" s="481"/>
      <c r="J22" s="486"/>
      <c r="K22" s="481"/>
      <c r="L22" s="486"/>
      <c r="M22" s="481"/>
      <c r="N22" s="486"/>
      <c r="O22" s="481"/>
      <c r="P22" s="486"/>
      <c r="Q22" s="481"/>
      <c r="R22" s="486"/>
      <c r="S22" s="481"/>
      <c r="T22" s="486"/>
      <c r="U22" s="481"/>
      <c r="V22" s="486"/>
      <c r="W22" s="481"/>
      <c r="X22" s="486"/>
      <c r="Y22" s="481"/>
      <c r="Z22" s="486"/>
      <c r="AA22" s="481"/>
      <c r="AB22" s="486"/>
      <c r="AC22" s="481"/>
      <c r="AD22" s="486"/>
      <c r="AE22" s="481"/>
      <c r="AF22" s="486"/>
      <c r="AG22" s="481"/>
      <c r="AH22" s="486"/>
      <c r="AI22" s="481"/>
      <c r="AJ22" s="486"/>
      <c r="AK22" s="481"/>
      <c r="AL22" s="486"/>
      <c r="AM22" s="481"/>
      <c r="AN22" s="486"/>
      <c r="AO22" s="481"/>
      <c r="AP22" s="486"/>
      <c r="AQ22" s="1216"/>
      <c r="AR22" s="482"/>
      <c r="AS22" s="1227"/>
    </row>
    <row r="23" spans="1:45" ht="35.25" customHeight="1">
      <c r="A23" s="1217"/>
      <c r="B23" s="1217"/>
      <c r="C23" s="481"/>
      <c r="D23" s="486"/>
      <c r="E23" s="481"/>
      <c r="F23" s="486"/>
      <c r="G23" s="481"/>
      <c r="H23" s="486"/>
      <c r="I23" s="481"/>
      <c r="J23" s="486"/>
      <c r="K23" s="481"/>
      <c r="L23" s="486"/>
      <c r="M23" s="481"/>
      <c r="N23" s="486"/>
      <c r="O23" s="481"/>
      <c r="P23" s="486"/>
      <c r="Q23" s="481"/>
      <c r="R23" s="486"/>
      <c r="S23" s="481"/>
      <c r="T23" s="486"/>
      <c r="U23" s="481"/>
      <c r="V23" s="486"/>
      <c r="W23" s="481"/>
      <c r="X23" s="486"/>
      <c r="Y23" s="481"/>
      <c r="Z23" s="486"/>
      <c r="AA23" s="481"/>
      <c r="AB23" s="486"/>
      <c r="AC23" s="481"/>
      <c r="AD23" s="486"/>
      <c r="AE23" s="481"/>
      <c r="AF23" s="486"/>
      <c r="AG23" s="481"/>
      <c r="AH23" s="486"/>
      <c r="AI23" s="481"/>
      <c r="AJ23" s="486"/>
      <c r="AK23" s="481"/>
      <c r="AL23" s="486"/>
      <c r="AM23" s="481"/>
      <c r="AN23" s="486"/>
      <c r="AO23" s="481"/>
      <c r="AP23" s="486"/>
      <c r="AQ23" s="1216"/>
      <c r="AR23" s="482"/>
      <c r="AS23" s="1227"/>
    </row>
    <row r="24" spans="1:45" ht="35.25" customHeight="1">
      <c r="A24" s="1217"/>
      <c r="B24" s="1217"/>
      <c r="C24" s="481"/>
      <c r="D24" s="486"/>
      <c r="E24" s="481"/>
      <c r="F24" s="486"/>
      <c r="G24" s="481"/>
      <c r="H24" s="486"/>
      <c r="I24" s="481"/>
      <c r="J24" s="486"/>
      <c r="K24" s="481"/>
      <c r="L24" s="486"/>
      <c r="M24" s="481"/>
      <c r="N24" s="486"/>
      <c r="O24" s="481"/>
      <c r="P24" s="486"/>
      <c r="Q24" s="481"/>
      <c r="R24" s="486"/>
      <c r="S24" s="481"/>
      <c r="T24" s="486"/>
      <c r="U24" s="481"/>
      <c r="V24" s="486"/>
      <c r="W24" s="481"/>
      <c r="X24" s="486"/>
      <c r="Y24" s="481"/>
      <c r="Z24" s="486"/>
      <c r="AA24" s="481"/>
      <c r="AB24" s="486"/>
      <c r="AC24" s="481"/>
      <c r="AD24" s="486"/>
      <c r="AE24" s="481"/>
      <c r="AF24" s="486"/>
      <c r="AG24" s="481"/>
      <c r="AH24" s="486"/>
      <c r="AI24" s="481"/>
      <c r="AJ24" s="486"/>
      <c r="AK24" s="481"/>
      <c r="AL24" s="486"/>
      <c r="AM24" s="481"/>
      <c r="AN24" s="486"/>
      <c r="AO24" s="481"/>
      <c r="AP24" s="486"/>
      <c r="AQ24" s="1216"/>
      <c r="AR24" s="482"/>
      <c r="AS24" s="1227"/>
    </row>
    <row r="25" spans="1:45" ht="35.25" customHeight="1">
      <c r="A25" s="1234"/>
      <c r="B25" s="1226">
        <f>入力シート!C9</f>
        <v>0</v>
      </c>
      <c r="C25" s="481"/>
      <c r="D25" s="486"/>
      <c r="E25" s="481"/>
      <c r="F25" s="486"/>
      <c r="G25" s="481"/>
      <c r="H25" s="486"/>
      <c r="I25" s="481"/>
      <c r="J25" s="486"/>
      <c r="K25" s="481"/>
      <c r="L25" s="486"/>
      <c r="M25" s="481"/>
      <c r="N25" s="486"/>
      <c r="O25" s="481"/>
      <c r="P25" s="486"/>
      <c r="Q25" s="481"/>
      <c r="R25" s="486"/>
      <c r="S25" s="481"/>
      <c r="T25" s="486"/>
      <c r="U25" s="481"/>
      <c r="V25" s="486"/>
      <c r="W25" s="481"/>
      <c r="X25" s="486"/>
      <c r="Y25" s="481"/>
      <c r="Z25" s="486"/>
      <c r="AA25" s="481"/>
      <c r="AB25" s="486"/>
      <c r="AC25" s="481"/>
      <c r="AD25" s="486"/>
      <c r="AE25" s="481"/>
      <c r="AF25" s="486"/>
      <c r="AG25" s="481"/>
      <c r="AH25" s="486"/>
      <c r="AI25" s="481"/>
      <c r="AJ25" s="486"/>
      <c r="AK25" s="481"/>
      <c r="AL25" s="486"/>
      <c r="AM25" s="481"/>
      <c r="AN25" s="486"/>
      <c r="AO25" s="481"/>
      <c r="AP25" s="486"/>
      <c r="AQ25" s="1216"/>
      <c r="AR25" s="482"/>
      <c r="AS25" s="1227"/>
    </row>
    <row r="26" spans="1:45" ht="35.25" customHeight="1">
      <c r="A26" s="1234"/>
      <c r="B26" s="1226"/>
      <c r="C26" s="481"/>
      <c r="D26" s="486"/>
      <c r="E26" s="481"/>
      <c r="F26" s="486"/>
      <c r="G26" s="481"/>
      <c r="H26" s="486"/>
      <c r="I26" s="481"/>
      <c r="J26" s="486"/>
      <c r="K26" s="481"/>
      <c r="L26" s="486"/>
      <c r="M26" s="481"/>
      <c r="N26" s="486"/>
      <c r="O26" s="481"/>
      <c r="P26" s="486"/>
      <c r="Q26" s="481"/>
      <c r="R26" s="486"/>
      <c r="S26" s="481"/>
      <c r="T26" s="486"/>
      <c r="U26" s="481"/>
      <c r="V26" s="486"/>
      <c r="W26" s="481"/>
      <c r="X26" s="486"/>
      <c r="Y26" s="481"/>
      <c r="Z26" s="486"/>
      <c r="AA26" s="481"/>
      <c r="AB26" s="486"/>
      <c r="AC26" s="481"/>
      <c r="AD26" s="486"/>
      <c r="AE26" s="481"/>
      <c r="AF26" s="486"/>
      <c r="AG26" s="481"/>
      <c r="AH26" s="486"/>
      <c r="AI26" s="481"/>
      <c r="AJ26" s="486"/>
      <c r="AK26" s="481"/>
      <c r="AL26" s="486"/>
      <c r="AM26" s="481"/>
      <c r="AN26" s="486"/>
      <c r="AO26" s="481"/>
      <c r="AP26" s="486"/>
      <c r="AQ26" s="1216"/>
      <c r="AR26" s="482"/>
      <c r="AS26" s="1227"/>
    </row>
    <row r="27" spans="1:45" ht="35.25" customHeight="1">
      <c r="A27" s="1234"/>
      <c r="B27" s="1226"/>
      <c r="C27" s="481"/>
      <c r="D27" s="486"/>
      <c r="E27" s="481"/>
      <c r="F27" s="486"/>
      <c r="G27" s="481"/>
      <c r="H27" s="486"/>
      <c r="I27" s="481"/>
      <c r="J27" s="486"/>
      <c r="K27" s="481"/>
      <c r="L27" s="486"/>
      <c r="M27" s="481"/>
      <c r="N27" s="486"/>
      <c r="O27" s="481"/>
      <c r="P27" s="486"/>
      <c r="Q27" s="481"/>
      <c r="R27" s="486"/>
      <c r="S27" s="481"/>
      <c r="T27" s="486"/>
      <c r="U27" s="481"/>
      <c r="V27" s="486"/>
      <c r="W27" s="481"/>
      <c r="X27" s="486"/>
      <c r="Y27" s="481"/>
      <c r="Z27" s="486"/>
      <c r="AA27" s="481"/>
      <c r="AB27" s="486"/>
      <c r="AC27" s="481"/>
      <c r="AD27" s="486"/>
      <c r="AE27" s="481"/>
      <c r="AF27" s="486"/>
      <c r="AG27" s="481"/>
      <c r="AH27" s="486"/>
      <c r="AI27" s="481"/>
      <c r="AJ27" s="486"/>
      <c r="AK27" s="481"/>
      <c r="AL27" s="486"/>
      <c r="AM27" s="481"/>
      <c r="AN27" s="486"/>
      <c r="AO27" s="481"/>
      <c r="AP27" s="486"/>
      <c r="AQ27" s="1216"/>
      <c r="AR27" s="482"/>
      <c r="AS27" s="1227"/>
    </row>
    <row r="28" spans="1:45" ht="35.25" customHeight="1">
      <c r="A28" s="1234"/>
      <c r="B28" s="1226"/>
      <c r="C28" s="481"/>
      <c r="D28" s="486"/>
      <c r="E28" s="481"/>
      <c r="F28" s="486"/>
      <c r="G28" s="481"/>
      <c r="H28" s="486"/>
      <c r="I28" s="481"/>
      <c r="J28" s="486"/>
      <c r="K28" s="481"/>
      <c r="L28" s="486"/>
      <c r="M28" s="481"/>
      <c r="N28" s="486"/>
      <c r="O28" s="481"/>
      <c r="P28" s="486"/>
      <c r="Q28" s="481"/>
      <c r="R28" s="486"/>
      <c r="S28" s="481"/>
      <c r="T28" s="486"/>
      <c r="U28" s="481"/>
      <c r="V28" s="486"/>
      <c r="W28" s="481"/>
      <c r="X28" s="486"/>
      <c r="Y28" s="481"/>
      <c r="Z28" s="486"/>
      <c r="AA28" s="481"/>
      <c r="AB28" s="486"/>
      <c r="AC28" s="481"/>
      <c r="AD28" s="486"/>
      <c r="AE28" s="481"/>
      <c r="AF28" s="486"/>
      <c r="AG28" s="481"/>
      <c r="AH28" s="486"/>
      <c r="AI28" s="481"/>
      <c r="AJ28" s="486"/>
      <c r="AK28" s="481"/>
      <c r="AL28" s="486"/>
      <c r="AM28" s="481"/>
      <c r="AN28" s="486"/>
      <c r="AO28" s="481"/>
      <c r="AP28" s="486"/>
      <c r="AQ28" s="1216"/>
      <c r="AR28" s="482"/>
      <c r="AS28" s="1227"/>
    </row>
    <row r="29" spans="1:45" ht="35.25" customHeight="1">
      <c r="A29" s="1234"/>
      <c r="B29" s="1226"/>
      <c r="C29" s="481"/>
      <c r="D29" s="486"/>
      <c r="E29" s="481"/>
      <c r="F29" s="486"/>
      <c r="G29" s="481"/>
      <c r="H29" s="486"/>
      <c r="I29" s="481"/>
      <c r="J29" s="486"/>
      <c r="K29" s="481"/>
      <c r="L29" s="486"/>
      <c r="M29" s="481"/>
      <c r="N29" s="486"/>
      <c r="O29" s="481"/>
      <c r="P29" s="486"/>
      <c r="Q29" s="481"/>
      <c r="R29" s="486"/>
      <c r="S29" s="481"/>
      <c r="T29" s="486"/>
      <c r="U29" s="481"/>
      <c r="V29" s="486"/>
      <c r="W29" s="481"/>
      <c r="X29" s="486"/>
      <c r="Y29" s="481"/>
      <c r="Z29" s="486"/>
      <c r="AA29" s="481"/>
      <c r="AB29" s="486"/>
      <c r="AC29" s="481"/>
      <c r="AD29" s="486"/>
      <c r="AE29" s="481"/>
      <c r="AF29" s="486"/>
      <c r="AG29" s="481"/>
      <c r="AH29" s="486"/>
      <c r="AI29" s="481"/>
      <c r="AJ29" s="486"/>
      <c r="AK29" s="481"/>
      <c r="AL29" s="486"/>
      <c r="AM29" s="481"/>
      <c r="AN29" s="486"/>
      <c r="AO29" s="481"/>
      <c r="AP29" s="486"/>
      <c r="AQ29" s="1216"/>
      <c r="AR29" s="482"/>
      <c r="AS29" s="1227"/>
    </row>
    <row r="30" spans="1:45" ht="35.25" customHeight="1">
      <c r="A30" s="1234"/>
      <c r="B30" s="1226"/>
      <c r="C30" s="481"/>
      <c r="D30" s="486"/>
      <c r="E30" s="481"/>
      <c r="F30" s="486"/>
      <c r="G30" s="481"/>
      <c r="H30" s="486"/>
      <c r="I30" s="481"/>
      <c r="J30" s="486"/>
      <c r="K30" s="481"/>
      <c r="L30" s="486"/>
      <c r="M30" s="481"/>
      <c r="N30" s="486"/>
      <c r="O30" s="481"/>
      <c r="P30" s="486"/>
      <c r="Q30" s="481"/>
      <c r="R30" s="486"/>
      <c r="S30" s="481"/>
      <c r="T30" s="486"/>
      <c r="U30" s="481"/>
      <c r="V30" s="486"/>
      <c r="W30" s="481"/>
      <c r="X30" s="486"/>
      <c r="Y30" s="481"/>
      <c r="Z30" s="486"/>
      <c r="AA30" s="481"/>
      <c r="AB30" s="486"/>
      <c r="AC30" s="481"/>
      <c r="AD30" s="486"/>
      <c r="AE30" s="481"/>
      <c r="AF30" s="486"/>
      <c r="AG30" s="481"/>
      <c r="AH30" s="486"/>
      <c r="AI30" s="481"/>
      <c r="AJ30" s="486"/>
      <c r="AK30" s="481"/>
      <c r="AL30" s="486"/>
      <c r="AM30" s="481"/>
      <c r="AN30" s="486"/>
      <c r="AO30" s="481"/>
      <c r="AP30" s="486"/>
      <c r="AQ30" s="1216"/>
      <c r="AR30" s="482"/>
      <c r="AS30" s="1227"/>
    </row>
    <row r="31" spans="1:45" ht="35.25" customHeight="1">
      <c r="A31" s="1234"/>
      <c r="B31" s="1226"/>
      <c r="C31" s="481"/>
      <c r="D31" s="486"/>
      <c r="E31" s="481"/>
      <c r="F31" s="486"/>
      <c r="G31" s="481"/>
      <c r="H31" s="486"/>
      <c r="I31" s="481"/>
      <c r="J31" s="486"/>
      <c r="K31" s="481"/>
      <c r="L31" s="486"/>
      <c r="M31" s="481"/>
      <c r="N31" s="486"/>
      <c r="O31" s="481"/>
      <c r="P31" s="486"/>
      <c r="Q31" s="481"/>
      <c r="R31" s="486"/>
      <c r="S31" s="481"/>
      <c r="T31" s="486"/>
      <c r="U31" s="481"/>
      <c r="V31" s="486"/>
      <c r="W31" s="481"/>
      <c r="X31" s="486"/>
      <c r="Y31" s="481"/>
      <c r="Z31" s="486"/>
      <c r="AA31" s="481"/>
      <c r="AB31" s="486"/>
      <c r="AC31" s="481"/>
      <c r="AD31" s="486"/>
      <c r="AE31" s="481"/>
      <c r="AF31" s="486"/>
      <c r="AG31" s="481"/>
      <c r="AH31" s="486"/>
      <c r="AI31" s="481"/>
      <c r="AJ31" s="486"/>
      <c r="AK31" s="481"/>
      <c r="AL31" s="486"/>
      <c r="AM31" s="481"/>
      <c r="AN31" s="486"/>
      <c r="AO31" s="481"/>
      <c r="AP31" s="486"/>
      <c r="AQ31" s="1216"/>
      <c r="AR31" s="482"/>
      <c r="AS31" s="1227"/>
    </row>
    <row r="32" spans="1:45" ht="35.25" customHeight="1">
      <c r="A32" s="1234"/>
      <c r="B32" s="1226"/>
      <c r="C32" s="481"/>
      <c r="D32" s="486"/>
      <c r="E32" s="481"/>
      <c r="F32" s="486"/>
      <c r="G32" s="481"/>
      <c r="H32" s="486"/>
      <c r="I32" s="481"/>
      <c r="J32" s="486"/>
      <c r="K32" s="481"/>
      <c r="L32" s="486"/>
      <c r="M32" s="481"/>
      <c r="N32" s="486"/>
      <c r="O32" s="481"/>
      <c r="P32" s="486"/>
      <c r="Q32" s="481"/>
      <c r="R32" s="486"/>
      <c r="S32" s="481"/>
      <c r="T32" s="486"/>
      <c r="U32" s="481"/>
      <c r="V32" s="486"/>
      <c r="W32" s="481"/>
      <c r="X32" s="486"/>
      <c r="Y32" s="481"/>
      <c r="Z32" s="486"/>
      <c r="AA32" s="481"/>
      <c r="AB32" s="486"/>
      <c r="AC32" s="481"/>
      <c r="AD32" s="486"/>
      <c r="AE32" s="481"/>
      <c r="AF32" s="486"/>
      <c r="AG32" s="481"/>
      <c r="AH32" s="486"/>
      <c r="AI32" s="481"/>
      <c r="AJ32" s="486"/>
      <c r="AK32" s="481"/>
      <c r="AL32" s="486"/>
      <c r="AM32" s="481"/>
      <c r="AN32" s="486"/>
      <c r="AO32" s="481"/>
      <c r="AP32" s="486"/>
      <c r="AQ32" s="1216"/>
      <c r="AR32" s="482"/>
      <c r="AS32" s="1227"/>
    </row>
    <row r="33" spans="1:45" ht="15" customHeight="1">
      <c r="A33" s="479" t="s">
        <v>1112</v>
      </c>
      <c r="C33" s="1"/>
      <c r="D33" s="487" t="s">
        <v>1117</v>
      </c>
      <c r="AS33" s="1227" t="s">
        <v>1113</v>
      </c>
    </row>
    <row r="34" spans="1:45" ht="35.25" customHeight="1">
      <c r="A34" s="484"/>
      <c r="B34" s="484"/>
      <c r="C34" s="481"/>
      <c r="D34" s="486"/>
      <c r="E34" s="481"/>
      <c r="F34" s="486"/>
      <c r="G34" s="481"/>
      <c r="H34" s="486"/>
      <c r="I34" s="481"/>
      <c r="J34" s="486"/>
      <c r="K34" s="481"/>
      <c r="L34" s="486"/>
      <c r="M34" s="481"/>
      <c r="N34" s="486"/>
      <c r="O34" s="481"/>
      <c r="P34" s="486"/>
      <c r="Q34" s="481"/>
      <c r="R34" s="486"/>
      <c r="S34" s="481"/>
      <c r="T34" s="486"/>
      <c r="U34" s="481"/>
      <c r="V34" s="486"/>
      <c r="W34" s="481"/>
      <c r="X34" s="486"/>
      <c r="Y34" s="481"/>
      <c r="Z34" s="486"/>
      <c r="AA34" s="481"/>
      <c r="AB34" s="486"/>
      <c r="AC34" s="481"/>
      <c r="AD34" s="486"/>
      <c r="AE34" s="481"/>
      <c r="AF34" s="486"/>
      <c r="AG34" s="481"/>
      <c r="AH34" s="486"/>
      <c r="AI34" s="481"/>
      <c r="AJ34" s="486"/>
      <c r="AK34" s="481"/>
      <c r="AL34" s="486"/>
      <c r="AM34" s="481"/>
      <c r="AN34" s="486"/>
      <c r="AO34" s="481"/>
      <c r="AP34" s="486"/>
      <c r="AQ34" s="1216" t="s">
        <v>1378</v>
      </c>
      <c r="AR34" s="1227" t="s">
        <v>457</v>
      </c>
      <c r="AS34" s="1227"/>
    </row>
    <row r="35" spans="1:45" ht="35.25" customHeight="1">
      <c r="C35" s="481"/>
      <c r="D35" s="486"/>
      <c r="E35" s="481"/>
      <c r="F35" s="486"/>
      <c r="G35" s="481"/>
      <c r="H35" s="486"/>
      <c r="I35" s="481"/>
      <c r="J35" s="486"/>
      <c r="K35" s="481"/>
      <c r="L35" s="486"/>
      <c r="M35" s="481"/>
      <c r="N35" s="486"/>
      <c r="O35" s="481"/>
      <c r="P35" s="486"/>
      <c r="Q35" s="481"/>
      <c r="R35" s="486"/>
      <c r="S35" s="481"/>
      <c r="T35" s="486"/>
      <c r="U35" s="481"/>
      <c r="V35" s="486"/>
      <c r="W35" s="481"/>
      <c r="X35" s="486"/>
      <c r="Y35" s="481"/>
      <c r="Z35" s="486"/>
      <c r="AA35" s="481"/>
      <c r="AB35" s="486"/>
      <c r="AC35" s="481"/>
      <c r="AD35" s="486"/>
      <c r="AE35" s="481"/>
      <c r="AF35" s="486"/>
      <c r="AG35" s="481"/>
      <c r="AH35" s="486"/>
      <c r="AI35" s="481"/>
      <c r="AJ35" s="486"/>
      <c r="AK35" s="481"/>
      <c r="AL35" s="486"/>
      <c r="AM35" s="481"/>
      <c r="AN35" s="486"/>
      <c r="AO35" s="481"/>
      <c r="AP35" s="486"/>
      <c r="AQ35" s="1216"/>
      <c r="AR35" s="1227"/>
      <c r="AS35" s="1227"/>
    </row>
    <row r="36" spans="1:45" ht="35.25" customHeight="1">
      <c r="A36" s="1217" t="s">
        <v>1114</v>
      </c>
      <c r="B36" s="1217" t="s">
        <v>661</v>
      </c>
      <c r="C36" s="481"/>
      <c r="D36" s="486"/>
      <c r="E36" s="481"/>
      <c r="F36" s="486"/>
      <c r="G36" s="481"/>
      <c r="H36" s="486"/>
      <c r="I36" s="481"/>
      <c r="J36" s="486"/>
      <c r="K36" s="481"/>
      <c r="L36" s="486"/>
      <c r="M36" s="481"/>
      <c r="N36" s="486"/>
      <c r="O36" s="481"/>
      <c r="P36" s="486"/>
      <c r="Q36" s="481"/>
      <c r="R36" s="486"/>
      <c r="S36" s="481"/>
      <c r="T36" s="486"/>
      <c r="U36" s="481"/>
      <c r="V36" s="486"/>
      <c r="W36" s="481"/>
      <c r="X36" s="486"/>
      <c r="Y36" s="481"/>
      <c r="Z36" s="486"/>
      <c r="AA36" s="481"/>
      <c r="AB36" s="486"/>
      <c r="AC36" s="481"/>
      <c r="AD36" s="486"/>
      <c r="AE36" s="481"/>
      <c r="AF36" s="486"/>
      <c r="AG36" s="481"/>
      <c r="AH36" s="486"/>
      <c r="AI36" s="481"/>
      <c r="AJ36" s="486"/>
      <c r="AK36" s="481"/>
      <c r="AL36" s="486"/>
      <c r="AM36" s="481"/>
      <c r="AN36" s="486"/>
      <c r="AO36" s="481"/>
      <c r="AP36" s="486"/>
      <c r="AQ36" s="1216"/>
      <c r="AR36" s="482"/>
      <c r="AS36" s="1227"/>
    </row>
    <row r="37" spans="1:45" ht="35.25" customHeight="1">
      <c r="A37" s="1217"/>
      <c r="B37" s="1217"/>
      <c r="C37" s="481"/>
      <c r="D37" s="486"/>
      <c r="E37" s="481"/>
      <c r="F37" s="486"/>
      <c r="G37" s="481"/>
      <c r="H37" s="486"/>
      <c r="I37" s="481"/>
      <c r="J37" s="486"/>
      <c r="K37" s="481"/>
      <c r="L37" s="486"/>
      <c r="M37" s="481"/>
      <c r="N37" s="486"/>
      <c r="O37" s="481"/>
      <c r="P37" s="486"/>
      <c r="Q37" s="481"/>
      <c r="R37" s="486"/>
      <c r="S37" s="481"/>
      <c r="T37" s="486"/>
      <c r="U37" s="481"/>
      <c r="V37" s="486"/>
      <c r="W37" s="481"/>
      <c r="X37" s="486"/>
      <c r="Y37" s="481"/>
      <c r="Z37" s="486"/>
      <c r="AA37" s="481"/>
      <c r="AB37" s="486"/>
      <c r="AC37" s="481"/>
      <c r="AD37" s="486"/>
      <c r="AE37" s="481"/>
      <c r="AF37" s="486"/>
      <c r="AG37" s="481"/>
      <c r="AH37" s="486"/>
      <c r="AI37" s="481"/>
      <c r="AJ37" s="486"/>
      <c r="AK37" s="481"/>
      <c r="AL37" s="486"/>
      <c r="AM37" s="481"/>
      <c r="AN37" s="486"/>
      <c r="AO37" s="481"/>
      <c r="AP37" s="486"/>
      <c r="AQ37" s="1216"/>
      <c r="AR37" s="482"/>
      <c r="AS37" s="1227"/>
    </row>
    <row r="38" spans="1:45" ht="35.25" customHeight="1">
      <c r="A38" s="1217"/>
      <c r="B38" s="1217"/>
      <c r="C38" s="481"/>
      <c r="D38" s="486"/>
      <c r="E38" s="481"/>
      <c r="F38" s="486"/>
      <c r="G38" s="481"/>
      <c r="H38" s="486"/>
      <c r="I38" s="481"/>
      <c r="J38" s="486"/>
      <c r="K38" s="481"/>
      <c r="L38" s="486"/>
      <c r="M38" s="481"/>
      <c r="N38" s="486"/>
      <c r="O38" s="481"/>
      <c r="P38" s="486"/>
      <c r="Q38" s="481"/>
      <c r="R38" s="486"/>
      <c r="S38" s="481"/>
      <c r="T38" s="486"/>
      <c r="U38" s="481"/>
      <c r="V38" s="486"/>
      <c r="W38" s="481"/>
      <c r="X38" s="486"/>
      <c r="Y38" s="481"/>
      <c r="Z38" s="486"/>
      <c r="AA38" s="481"/>
      <c r="AB38" s="486"/>
      <c r="AC38" s="481"/>
      <c r="AD38" s="486"/>
      <c r="AE38" s="481"/>
      <c r="AF38" s="486"/>
      <c r="AG38" s="481"/>
      <c r="AH38" s="486"/>
      <c r="AI38" s="481"/>
      <c r="AJ38" s="486"/>
      <c r="AK38" s="481"/>
      <c r="AL38" s="486"/>
      <c r="AM38" s="481"/>
      <c r="AN38" s="486"/>
      <c r="AO38" s="481"/>
      <c r="AP38" s="486"/>
      <c r="AQ38" s="1216"/>
      <c r="AR38" s="482"/>
      <c r="AS38" s="1227"/>
    </row>
    <row r="39" spans="1:45" ht="35.25" customHeight="1">
      <c r="A39" s="1217"/>
      <c r="B39" s="1217"/>
      <c r="C39" s="481"/>
      <c r="D39" s="486"/>
      <c r="E39" s="481"/>
      <c r="F39" s="486"/>
      <c r="G39" s="481"/>
      <c r="H39" s="486"/>
      <c r="I39" s="481"/>
      <c r="J39" s="486"/>
      <c r="K39" s="481"/>
      <c r="L39" s="486"/>
      <c r="M39" s="481"/>
      <c r="N39" s="486"/>
      <c r="O39" s="481"/>
      <c r="P39" s="486"/>
      <c r="Q39" s="481"/>
      <c r="R39" s="486"/>
      <c r="S39" s="481"/>
      <c r="T39" s="486"/>
      <c r="U39" s="481"/>
      <c r="V39" s="486"/>
      <c r="W39" s="481"/>
      <c r="X39" s="486"/>
      <c r="Y39" s="481"/>
      <c r="Z39" s="486"/>
      <c r="AA39" s="481"/>
      <c r="AB39" s="486"/>
      <c r="AC39" s="481"/>
      <c r="AD39" s="486"/>
      <c r="AE39" s="481"/>
      <c r="AF39" s="486"/>
      <c r="AG39" s="481"/>
      <c r="AH39" s="486"/>
      <c r="AI39" s="481"/>
      <c r="AJ39" s="486"/>
      <c r="AK39" s="481"/>
      <c r="AL39" s="486"/>
      <c r="AM39" s="481"/>
      <c r="AN39" s="486"/>
      <c r="AO39" s="481"/>
      <c r="AP39" s="486"/>
      <c r="AQ39" s="1216"/>
      <c r="AR39" s="482"/>
      <c r="AS39" s="1227"/>
    </row>
    <row r="40" spans="1:45" ht="35.25" customHeight="1">
      <c r="A40" s="1217"/>
      <c r="B40" s="1217"/>
      <c r="C40" s="481"/>
      <c r="D40" s="486"/>
      <c r="E40" s="481"/>
      <c r="F40" s="486"/>
      <c r="G40" s="481"/>
      <c r="H40" s="486"/>
      <c r="I40" s="481"/>
      <c r="J40" s="486"/>
      <c r="K40" s="481"/>
      <c r="L40" s="486"/>
      <c r="M40" s="481"/>
      <c r="N40" s="486"/>
      <c r="O40" s="481"/>
      <c r="P40" s="486"/>
      <c r="Q40" s="481"/>
      <c r="R40" s="486"/>
      <c r="S40" s="481"/>
      <c r="T40" s="486"/>
      <c r="U40" s="481"/>
      <c r="V40" s="486"/>
      <c r="W40" s="481"/>
      <c r="X40" s="486"/>
      <c r="Y40" s="481"/>
      <c r="Z40" s="486"/>
      <c r="AA40" s="481"/>
      <c r="AB40" s="486"/>
      <c r="AC40" s="481"/>
      <c r="AD40" s="486"/>
      <c r="AE40" s="481"/>
      <c r="AF40" s="486"/>
      <c r="AG40" s="481"/>
      <c r="AH40" s="486"/>
      <c r="AI40" s="481"/>
      <c r="AJ40" s="486"/>
      <c r="AK40" s="481"/>
      <c r="AL40" s="486"/>
      <c r="AM40" s="481"/>
      <c r="AN40" s="486"/>
      <c r="AO40" s="481"/>
      <c r="AP40" s="486"/>
      <c r="AQ40" s="1216"/>
      <c r="AR40" s="482"/>
      <c r="AS40" s="1227"/>
    </row>
    <row r="41" spans="1:45" ht="35.25" customHeight="1">
      <c r="A41" s="1234"/>
      <c r="B41" s="1226">
        <f>入力シート!C9</f>
        <v>0</v>
      </c>
      <c r="C41" s="481"/>
      <c r="D41" s="486"/>
      <c r="E41" s="481"/>
      <c r="F41" s="486"/>
      <c r="G41" s="481"/>
      <c r="H41" s="486"/>
      <c r="I41" s="481"/>
      <c r="J41" s="486"/>
      <c r="K41" s="481"/>
      <c r="L41" s="486"/>
      <c r="M41" s="481"/>
      <c r="N41" s="486"/>
      <c r="O41" s="481"/>
      <c r="P41" s="486"/>
      <c r="Q41" s="481"/>
      <c r="R41" s="486"/>
      <c r="S41" s="481"/>
      <c r="T41" s="486"/>
      <c r="U41" s="481"/>
      <c r="V41" s="486"/>
      <c r="W41" s="481"/>
      <c r="X41" s="486"/>
      <c r="Y41" s="481"/>
      <c r="Z41" s="486"/>
      <c r="AA41" s="481"/>
      <c r="AB41" s="486"/>
      <c r="AC41" s="481"/>
      <c r="AD41" s="486"/>
      <c r="AE41" s="481"/>
      <c r="AF41" s="486"/>
      <c r="AG41" s="481"/>
      <c r="AH41" s="486"/>
      <c r="AI41" s="481"/>
      <c r="AJ41" s="486"/>
      <c r="AK41" s="481"/>
      <c r="AL41" s="486"/>
      <c r="AM41" s="481"/>
      <c r="AN41" s="486"/>
      <c r="AO41" s="481"/>
      <c r="AP41" s="486"/>
      <c r="AQ41" s="1216"/>
      <c r="AR41" s="482"/>
      <c r="AS41" s="1227"/>
    </row>
    <row r="42" spans="1:45" ht="35.25" customHeight="1">
      <c r="A42" s="1234"/>
      <c r="B42" s="1226"/>
      <c r="C42" s="481"/>
      <c r="D42" s="486"/>
      <c r="E42" s="481"/>
      <c r="F42" s="486"/>
      <c r="G42" s="481"/>
      <c r="H42" s="486"/>
      <c r="I42" s="481"/>
      <c r="J42" s="486"/>
      <c r="K42" s="481"/>
      <c r="L42" s="486"/>
      <c r="M42" s="481"/>
      <c r="N42" s="486"/>
      <c r="O42" s="481"/>
      <c r="P42" s="486"/>
      <c r="Q42" s="481"/>
      <c r="R42" s="486"/>
      <c r="S42" s="481"/>
      <c r="T42" s="486"/>
      <c r="U42" s="481"/>
      <c r="V42" s="486"/>
      <c r="W42" s="481"/>
      <c r="X42" s="486"/>
      <c r="Y42" s="481"/>
      <c r="Z42" s="486"/>
      <c r="AA42" s="481"/>
      <c r="AB42" s="486"/>
      <c r="AC42" s="481"/>
      <c r="AD42" s="486"/>
      <c r="AE42" s="481"/>
      <c r="AF42" s="486"/>
      <c r="AG42" s="481"/>
      <c r="AH42" s="486"/>
      <c r="AI42" s="481"/>
      <c r="AJ42" s="486"/>
      <c r="AK42" s="481"/>
      <c r="AL42" s="486"/>
      <c r="AM42" s="481"/>
      <c r="AN42" s="486"/>
      <c r="AO42" s="481"/>
      <c r="AP42" s="486"/>
      <c r="AQ42" s="1216"/>
      <c r="AR42" s="482"/>
      <c r="AS42" s="1227"/>
    </row>
    <row r="43" spans="1:45" ht="35.25" customHeight="1">
      <c r="A43" s="1234"/>
      <c r="B43" s="1226"/>
      <c r="C43" s="481"/>
      <c r="D43" s="486"/>
      <c r="E43" s="481"/>
      <c r="F43" s="486"/>
      <c r="G43" s="481"/>
      <c r="H43" s="486"/>
      <c r="I43" s="481"/>
      <c r="J43" s="486"/>
      <c r="K43" s="481"/>
      <c r="L43" s="486"/>
      <c r="M43" s="481"/>
      <c r="N43" s="486"/>
      <c r="O43" s="481"/>
      <c r="P43" s="486"/>
      <c r="Q43" s="481"/>
      <c r="R43" s="486"/>
      <c r="S43" s="481"/>
      <c r="T43" s="486"/>
      <c r="U43" s="481"/>
      <c r="V43" s="486"/>
      <c r="W43" s="481"/>
      <c r="X43" s="486"/>
      <c r="Y43" s="481"/>
      <c r="Z43" s="486"/>
      <c r="AA43" s="481"/>
      <c r="AB43" s="486"/>
      <c r="AC43" s="481"/>
      <c r="AD43" s="486"/>
      <c r="AE43" s="481"/>
      <c r="AF43" s="486"/>
      <c r="AG43" s="481"/>
      <c r="AH43" s="486"/>
      <c r="AI43" s="481"/>
      <c r="AJ43" s="486"/>
      <c r="AK43" s="481"/>
      <c r="AL43" s="486"/>
      <c r="AM43" s="481"/>
      <c r="AN43" s="486"/>
      <c r="AO43" s="481"/>
      <c r="AP43" s="486"/>
      <c r="AQ43" s="1216"/>
      <c r="AR43" s="482"/>
      <c r="AS43" s="1227"/>
    </row>
    <row r="44" spans="1:45" ht="35.25" customHeight="1">
      <c r="A44" s="1234"/>
      <c r="B44" s="1226"/>
      <c r="C44" s="481"/>
      <c r="D44" s="486"/>
      <c r="E44" s="481"/>
      <c r="F44" s="486"/>
      <c r="G44" s="481"/>
      <c r="H44" s="486"/>
      <c r="I44" s="481"/>
      <c r="J44" s="486"/>
      <c r="K44" s="481"/>
      <c r="L44" s="486"/>
      <c r="M44" s="481"/>
      <c r="N44" s="486"/>
      <c r="O44" s="481"/>
      <c r="P44" s="486"/>
      <c r="Q44" s="481"/>
      <c r="R44" s="486"/>
      <c r="S44" s="481"/>
      <c r="T44" s="486"/>
      <c r="U44" s="481"/>
      <c r="V44" s="486"/>
      <c r="W44" s="481"/>
      <c r="X44" s="486"/>
      <c r="Y44" s="481"/>
      <c r="Z44" s="486"/>
      <c r="AA44" s="481"/>
      <c r="AB44" s="486"/>
      <c r="AC44" s="481"/>
      <c r="AD44" s="486"/>
      <c r="AE44" s="481"/>
      <c r="AF44" s="486"/>
      <c r="AG44" s="481"/>
      <c r="AH44" s="486"/>
      <c r="AI44" s="481"/>
      <c r="AJ44" s="486"/>
      <c r="AK44" s="481"/>
      <c r="AL44" s="486"/>
      <c r="AM44" s="481"/>
      <c r="AN44" s="486"/>
      <c r="AO44" s="481"/>
      <c r="AP44" s="486"/>
      <c r="AQ44" s="1216"/>
      <c r="AR44" s="482"/>
      <c r="AS44" s="1227"/>
    </row>
    <row r="45" spans="1:45" ht="35.25" customHeight="1">
      <c r="A45" s="1234"/>
      <c r="B45" s="1226"/>
      <c r="C45" s="481"/>
      <c r="D45" s="486"/>
      <c r="E45" s="481"/>
      <c r="F45" s="486"/>
      <c r="G45" s="481"/>
      <c r="H45" s="486"/>
      <c r="I45" s="481"/>
      <c r="J45" s="486"/>
      <c r="K45" s="481"/>
      <c r="L45" s="486"/>
      <c r="M45" s="481"/>
      <c r="N45" s="486"/>
      <c r="O45" s="481"/>
      <c r="P45" s="486"/>
      <c r="Q45" s="481"/>
      <c r="R45" s="486"/>
      <c r="S45" s="481"/>
      <c r="T45" s="486"/>
      <c r="U45" s="481"/>
      <c r="V45" s="486"/>
      <c r="W45" s="481"/>
      <c r="X45" s="486"/>
      <c r="Y45" s="481"/>
      <c r="Z45" s="486"/>
      <c r="AA45" s="481"/>
      <c r="AB45" s="486"/>
      <c r="AC45" s="481"/>
      <c r="AD45" s="486"/>
      <c r="AE45" s="481"/>
      <c r="AF45" s="486"/>
      <c r="AG45" s="481"/>
      <c r="AH45" s="486"/>
      <c r="AI45" s="481"/>
      <c r="AJ45" s="486"/>
      <c r="AK45" s="481"/>
      <c r="AL45" s="486"/>
      <c r="AM45" s="481"/>
      <c r="AN45" s="486"/>
      <c r="AO45" s="481"/>
      <c r="AP45" s="486"/>
      <c r="AQ45" s="1216"/>
      <c r="AR45" s="482"/>
      <c r="AS45" s="1227"/>
    </row>
    <row r="46" spans="1:45" ht="35.25" customHeight="1">
      <c r="A46" s="1234"/>
      <c r="B46" s="1226"/>
      <c r="C46" s="481"/>
      <c r="D46" s="486"/>
      <c r="E46" s="481"/>
      <c r="F46" s="486"/>
      <c r="G46" s="481"/>
      <c r="H46" s="486"/>
      <c r="I46" s="481"/>
      <c r="J46" s="486"/>
      <c r="K46" s="481"/>
      <c r="L46" s="486"/>
      <c r="M46" s="481"/>
      <c r="N46" s="486"/>
      <c r="O46" s="481"/>
      <c r="P46" s="486"/>
      <c r="Q46" s="481"/>
      <c r="R46" s="486"/>
      <c r="S46" s="481"/>
      <c r="T46" s="486"/>
      <c r="U46" s="481"/>
      <c r="V46" s="486"/>
      <c r="W46" s="481"/>
      <c r="X46" s="486"/>
      <c r="Y46" s="481"/>
      <c r="Z46" s="486"/>
      <c r="AA46" s="481"/>
      <c r="AB46" s="486"/>
      <c r="AC46" s="481"/>
      <c r="AD46" s="486"/>
      <c r="AE46" s="481"/>
      <c r="AF46" s="486"/>
      <c r="AG46" s="481"/>
      <c r="AH46" s="486"/>
      <c r="AI46" s="481"/>
      <c r="AJ46" s="486"/>
      <c r="AK46" s="481"/>
      <c r="AL46" s="486"/>
      <c r="AM46" s="481"/>
      <c r="AN46" s="486"/>
      <c r="AO46" s="481"/>
      <c r="AP46" s="486"/>
      <c r="AQ46" s="1216"/>
      <c r="AR46" s="482"/>
      <c r="AS46" s="1227"/>
    </row>
    <row r="47" spans="1:45" ht="35.25" customHeight="1">
      <c r="A47" s="1234"/>
      <c r="B47" s="1226"/>
      <c r="C47" s="481"/>
      <c r="D47" s="486"/>
      <c r="E47" s="481"/>
      <c r="F47" s="486"/>
      <c r="G47" s="481"/>
      <c r="H47" s="486"/>
      <c r="I47" s="481"/>
      <c r="J47" s="486"/>
      <c r="K47" s="481"/>
      <c r="L47" s="486"/>
      <c r="M47" s="481"/>
      <c r="N47" s="486"/>
      <c r="O47" s="481"/>
      <c r="P47" s="486"/>
      <c r="Q47" s="481"/>
      <c r="R47" s="486"/>
      <c r="S47" s="481"/>
      <c r="T47" s="486"/>
      <c r="U47" s="481"/>
      <c r="V47" s="486"/>
      <c r="W47" s="481"/>
      <c r="X47" s="486"/>
      <c r="Y47" s="481"/>
      <c r="Z47" s="486"/>
      <c r="AA47" s="481"/>
      <c r="AB47" s="486"/>
      <c r="AC47" s="481"/>
      <c r="AD47" s="486"/>
      <c r="AE47" s="481"/>
      <c r="AF47" s="486"/>
      <c r="AG47" s="481"/>
      <c r="AH47" s="486"/>
      <c r="AI47" s="481"/>
      <c r="AJ47" s="486"/>
      <c r="AK47" s="481"/>
      <c r="AL47" s="486"/>
      <c r="AM47" s="481"/>
      <c r="AN47" s="486"/>
      <c r="AO47" s="481"/>
      <c r="AP47" s="486"/>
      <c r="AQ47" s="1216"/>
      <c r="AR47" s="482"/>
      <c r="AS47" s="1227"/>
    </row>
    <row r="48" spans="1:45" ht="35.25" customHeight="1">
      <c r="A48" s="1234"/>
      <c r="B48" s="1226"/>
      <c r="C48" s="481"/>
      <c r="D48" s="486"/>
      <c r="E48" s="481"/>
      <c r="F48" s="486"/>
      <c r="G48" s="481"/>
      <c r="H48" s="486"/>
      <c r="I48" s="481"/>
      <c r="J48" s="486"/>
      <c r="K48" s="481"/>
      <c r="L48" s="486"/>
      <c r="M48" s="481"/>
      <c r="N48" s="486"/>
      <c r="O48" s="481"/>
      <c r="P48" s="486"/>
      <c r="Q48" s="481"/>
      <c r="R48" s="486"/>
      <c r="S48" s="481"/>
      <c r="T48" s="486"/>
      <c r="U48" s="481"/>
      <c r="V48" s="486"/>
      <c r="W48" s="481"/>
      <c r="X48" s="486"/>
      <c r="Y48" s="481"/>
      <c r="Z48" s="486"/>
      <c r="AA48" s="481"/>
      <c r="AB48" s="486"/>
      <c r="AC48" s="481"/>
      <c r="AD48" s="486"/>
      <c r="AE48" s="481"/>
      <c r="AF48" s="486"/>
      <c r="AG48" s="481"/>
      <c r="AH48" s="486"/>
      <c r="AI48" s="481"/>
      <c r="AJ48" s="486"/>
      <c r="AK48" s="481"/>
      <c r="AL48" s="486"/>
      <c r="AM48" s="481"/>
      <c r="AN48" s="486"/>
      <c r="AO48" s="481"/>
      <c r="AP48" s="486"/>
      <c r="AQ48" s="1216"/>
      <c r="AR48" s="482"/>
      <c r="AS48" s="1227"/>
    </row>
    <row r="49" spans="1:45" ht="15" customHeight="1">
      <c r="A49" s="479" t="s">
        <v>1112</v>
      </c>
      <c r="C49" s="1"/>
      <c r="D49" s="487" t="s">
        <v>1118</v>
      </c>
      <c r="AS49" s="1227" t="s">
        <v>1113</v>
      </c>
    </row>
    <row r="50" spans="1:45" ht="35.25" customHeight="1">
      <c r="A50" s="484"/>
      <c r="B50" s="484"/>
      <c r="C50" s="481"/>
      <c r="D50" s="486"/>
      <c r="E50" s="481"/>
      <c r="F50" s="486"/>
      <c r="G50" s="481"/>
      <c r="H50" s="486"/>
      <c r="I50" s="481"/>
      <c r="J50" s="486"/>
      <c r="K50" s="481"/>
      <c r="L50" s="486"/>
      <c r="M50" s="481"/>
      <c r="N50" s="486"/>
      <c r="O50" s="481"/>
      <c r="P50" s="486"/>
      <c r="Q50" s="481"/>
      <c r="R50" s="486"/>
      <c r="S50" s="481"/>
      <c r="T50" s="486"/>
      <c r="U50" s="481"/>
      <c r="V50" s="486"/>
      <c r="W50" s="481"/>
      <c r="X50" s="486"/>
      <c r="Y50" s="481"/>
      <c r="Z50" s="486"/>
      <c r="AA50" s="481"/>
      <c r="AB50" s="486"/>
      <c r="AC50" s="481"/>
      <c r="AD50" s="486"/>
      <c r="AE50" s="481"/>
      <c r="AF50" s="486"/>
      <c r="AG50" s="481"/>
      <c r="AH50" s="486"/>
      <c r="AI50" s="481"/>
      <c r="AJ50" s="486"/>
      <c r="AK50" s="481"/>
      <c r="AL50" s="486"/>
      <c r="AM50" s="481"/>
      <c r="AN50" s="486"/>
      <c r="AO50" s="481"/>
      <c r="AP50" s="486"/>
      <c r="AQ50" s="1216" t="s">
        <v>1378</v>
      </c>
      <c r="AR50" s="1227" t="s">
        <v>457</v>
      </c>
      <c r="AS50" s="1227"/>
    </row>
    <row r="51" spans="1:45" ht="35.25" customHeight="1">
      <c r="C51" s="481"/>
      <c r="D51" s="486"/>
      <c r="E51" s="481"/>
      <c r="F51" s="486"/>
      <c r="G51" s="481"/>
      <c r="H51" s="486"/>
      <c r="I51" s="481"/>
      <c r="J51" s="486"/>
      <c r="K51" s="481"/>
      <c r="L51" s="486"/>
      <c r="M51" s="481"/>
      <c r="N51" s="486"/>
      <c r="O51" s="481"/>
      <c r="P51" s="486"/>
      <c r="Q51" s="481"/>
      <c r="R51" s="486"/>
      <c r="S51" s="481"/>
      <c r="T51" s="486"/>
      <c r="U51" s="481"/>
      <c r="V51" s="486"/>
      <c r="W51" s="481"/>
      <c r="X51" s="486"/>
      <c r="Y51" s="481"/>
      <c r="Z51" s="486"/>
      <c r="AA51" s="481"/>
      <c r="AB51" s="486"/>
      <c r="AC51" s="481"/>
      <c r="AD51" s="486"/>
      <c r="AE51" s="481"/>
      <c r="AF51" s="486"/>
      <c r="AG51" s="481"/>
      <c r="AH51" s="486"/>
      <c r="AI51" s="481"/>
      <c r="AJ51" s="486"/>
      <c r="AK51" s="481"/>
      <c r="AL51" s="486"/>
      <c r="AM51" s="481"/>
      <c r="AN51" s="486"/>
      <c r="AO51" s="481"/>
      <c r="AP51" s="486"/>
      <c r="AQ51" s="1216"/>
      <c r="AR51" s="1227"/>
      <c r="AS51" s="1227"/>
    </row>
    <row r="52" spans="1:45" ht="35.25" customHeight="1">
      <c r="A52" s="1217" t="s">
        <v>1114</v>
      </c>
      <c r="B52" s="1217" t="s">
        <v>661</v>
      </c>
      <c r="C52" s="481"/>
      <c r="D52" s="486"/>
      <c r="E52" s="481"/>
      <c r="F52" s="486"/>
      <c r="G52" s="481"/>
      <c r="H52" s="486"/>
      <c r="I52" s="481"/>
      <c r="J52" s="486"/>
      <c r="K52" s="481"/>
      <c r="L52" s="486"/>
      <c r="M52" s="481"/>
      <c r="N52" s="486"/>
      <c r="O52" s="481"/>
      <c r="P52" s="486"/>
      <c r="Q52" s="481"/>
      <c r="R52" s="486"/>
      <c r="S52" s="481"/>
      <c r="T52" s="486"/>
      <c r="U52" s="481"/>
      <c r="V52" s="486"/>
      <c r="W52" s="481"/>
      <c r="X52" s="486"/>
      <c r="Y52" s="481"/>
      <c r="Z52" s="486"/>
      <c r="AA52" s="481"/>
      <c r="AB52" s="486"/>
      <c r="AC52" s="481"/>
      <c r="AD52" s="486"/>
      <c r="AE52" s="481"/>
      <c r="AF52" s="486"/>
      <c r="AG52" s="481"/>
      <c r="AH52" s="486"/>
      <c r="AI52" s="481"/>
      <c r="AJ52" s="486"/>
      <c r="AK52" s="481"/>
      <c r="AL52" s="486"/>
      <c r="AM52" s="481"/>
      <c r="AN52" s="486"/>
      <c r="AO52" s="481"/>
      <c r="AP52" s="486"/>
      <c r="AQ52" s="1216"/>
      <c r="AR52" s="482"/>
      <c r="AS52" s="1227"/>
    </row>
    <row r="53" spans="1:45" ht="35.25" customHeight="1">
      <c r="A53" s="1217"/>
      <c r="B53" s="1217"/>
      <c r="C53" s="481"/>
      <c r="D53" s="486"/>
      <c r="E53" s="481"/>
      <c r="F53" s="486"/>
      <c r="G53" s="481"/>
      <c r="H53" s="486"/>
      <c r="I53" s="481"/>
      <c r="J53" s="486"/>
      <c r="K53" s="481"/>
      <c r="L53" s="486"/>
      <c r="M53" s="481"/>
      <c r="N53" s="486"/>
      <c r="O53" s="481"/>
      <c r="P53" s="486"/>
      <c r="Q53" s="481"/>
      <c r="R53" s="486"/>
      <c r="S53" s="481"/>
      <c r="T53" s="486"/>
      <c r="U53" s="481"/>
      <c r="V53" s="486"/>
      <c r="W53" s="481"/>
      <c r="X53" s="486"/>
      <c r="Y53" s="481"/>
      <c r="Z53" s="486"/>
      <c r="AA53" s="481"/>
      <c r="AB53" s="486"/>
      <c r="AC53" s="481"/>
      <c r="AD53" s="486"/>
      <c r="AE53" s="481"/>
      <c r="AF53" s="486"/>
      <c r="AG53" s="481"/>
      <c r="AH53" s="486"/>
      <c r="AI53" s="481"/>
      <c r="AJ53" s="486"/>
      <c r="AK53" s="481"/>
      <c r="AL53" s="486"/>
      <c r="AM53" s="481"/>
      <c r="AN53" s="486"/>
      <c r="AO53" s="481"/>
      <c r="AP53" s="486"/>
      <c r="AQ53" s="1216"/>
      <c r="AR53" s="482"/>
      <c r="AS53" s="1227"/>
    </row>
    <row r="54" spans="1:45" ht="35.25" customHeight="1">
      <c r="A54" s="1217"/>
      <c r="B54" s="1217"/>
      <c r="C54" s="481"/>
      <c r="D54" s="486"/>
      <c r="E54" s="481"/>
      <c r="F54" s="486"/>
      <c r="G54" s="481"/>
      <c r="H54" s="486"/>
      <c r="I54" s="481"/>
      <c r="J54" s="486"/>
      <c r="K54" s="481"/>
      <c r="L54" s="486"/>
      <c r="M54" s="481"/>
      <c r="N54" s="486"/>
      <c r="O54" s="481"/>
      <c r="P54" s="486"/>
      <c r="Q54" s="481"/>
      <c r="R54" s="486"/>
      <c r="S54" s="481"/>
      <c r="T54" s="486"/>
      <c r="U54" s="481"/>
      <c r="V54" s="486"/>
      <c r="W54" s="481"/>
      <c r="X54" s="486"/>
      <c r="Y54" s="481"/>
      <c r="Z54" s="486"/>
      <c r="AA54" s="481"/>
      <c r="AB54" s="486"/>
      <c r="AC54" s="481"/>
      <c r="AD54" s="486"/>
      <c r="AE54" s="481"/>
      <c r="AF54" s="486"/>
      <c r="AG54" s="481"/>
      <c r="AH54" s="486"/>
      <c r="AI54" s="481"/>
      <c r="AJ54" s="486"/>
      <c r="AK54" s="481"/>
      <c r="AL54" s="486"/>
      <c r="AM54" s="481"/>
      <c r="AN54" s="486"/>
      <c r="AO54" s="481"/>
      <c r="AP54" s="486"/>
      <c r="AQ54" s="1216"/>
      <c r="AR54" s="482"/>
      <c r="AS54" s="1227"/>
    </row>
    <row r="55" spans="1:45" ht="35.25" customHeight="1">
      <c r="A55" s="1217"/>
      <c r="B55" s="1217"/>
      <c r="C55" s="481"/>
      <c r="D55" s="486"/>
      <c r="E55" s="481"/>
      <c r="F55" s="486"/>
      <c r="G55" s="481"/>
      <c r="H55" s="486"/>
      <c r="I55" s="481"/>
      <c r="J55" s="486"/>
      <c r="K55" s="481"/>
      <c r="L55" s="486"/>
      <c r="M55" s="481"/>
      <c r="N55" s="486"/>
      <c r="O55" s="481"/>
      <c r="P55" s="486"/>
      <c r="Q55" s="481"/>
      <c r="R55" s="486"/>
      <c r="S55" s="481"/>
      <c r="T55" s="486"/>
      <c r="U55" s="481"/>
      <c r="V55" s="486"/>
      <c r="W55" s="481"/>
      <c r="X55" s="486"/>
      <c r="Y55" s="481"/>
      <c r="Z55" s="486"/>
      <c r="AA55" s="481"/>
      <c r="AB55" s="486"/>
      <c r="AC55" s="481"/>
      <c r="AD55" s="486"/>
      <c r="AE55" s="481"/>
      <c r="AF55" s="486"/>
      <c r="AG55" s="481"/>
      <c r="AH55" s="486"/>
      <c r="AI55" s="481"/>
      <c r="AJ55" s="486"/>
      <c r="AK55" s="481"/>
      <c r="AL55" s="486"/>
      <c r="AM55" s="481"/>
      <c r="AN55" s="486"/>
      <c r="AO55" s="481"/>
      <c r="AP55" s="486"/>
      <c r="AQ55" s="1216"/>
      <c r="AR55" s="482"/>
      <c r="AS55" s="1227"/>
    </row>
    <row r="56" spans="1:45" ht="35.25" customHeight="1">
      <c r="A56" s="1217"/>
      <c r="B56" s="1217"/>
      <c r="C56" s="481"/>
      <c r="D56" s="486"/>
      <c r="E56" s="481"/>
      <c r="F56" s="486"/>
      <c r="G56" s="481"/>
      <c r="H56" s="486"/>
      <c r="I56" s="481"/>
      <c r="J56" s="486"/>
      <c r="K56" s="481"/>
      <c r="L56" s="486"/>
      <c r="M56" s="481"/>
      <c r="N56" s="486"/>
      <c r="O56" s="481"/>
      <c r="P56" s="486"/>
      <c r="Q56" s="481"/>
      <c r="R56" s="486"/>
      <c r="S56" s="481"/>
      <c r="T56" s="486"/>
      <c r="U56" s="481"/>
      <c r="V56" s="486"/>
      <c r="W56" s="481"/>
      <c r="X56" s="486"/>
      <c r="Y56" s="481"/>
      <c r="Z56" s="486"/>
      <c r="AA56" s="481"/>
      <c r="AB56" s="486"/>
      <c r="AC56" s="481"/>
      <c r="AD56" s="486"/>
      <c r="AE56" s="481"/>
      <c r="AF56" s="486"/>
      <c r="AG56" s="481"/>
      <c r="AH56" s="486"/>
      <c r="AI56" s="481"/>
      <c r="AJ56" s="486"/>
      <c r="AK56" s="481"/>
      <c r="AL56" s="486"/>
      <c r="AM56" s="481"/>
      <c r="AN56" s="486"/>
      <c r="AO56" s="481"/>
      <c r="AP56" s="486"/>
      <c r="AQ56" s="1216"/>
      <c r="AR56" s="482"/>
      <c r="AS56" s="1227"/>
    </row>
    <row r="57" spans="1:45" ht="35.25" customHeight="1">
      <c r="A57" s="1234"/>
      <c r="B57" s="1226">
        <f>入力シート!C9</f>
        <v>0</v>
      </c>
      <c r="C57" s="481"/>
      <c r="D57" s="486"/>
      <c r="E57" s="481"/>
      <c r="F57" s="486"/>
      <c r="G57" s="481"/>
      <c r="H57" s="486"/>
      <c r="I57" s="481"/>
      <c r="J57" s="486"/>
      <c r="K57" s="481"/>
      <c r="L57" s="486"/>
      <c r="M57" s="481"/>
      <c r="N57" s="486"/>
      <c r="O57" s="481"/>
      <c r="P57" s="486"/>
      <c r="Q57" s="481"/>
      <c r="R57" s="486"/>
      <c r="S57" s="481"/>
      <c r="T57" s="486"/>
      <c r="U57" s="481"/>
      <c r="V57" s="486"/>
      <c r="W57" s="481"/>
      <c r="X57" s="486"/>
      <c r="Y57" s="481"/>
      <c r="Z57" s="486"/>
      <c r="AA57" s="481"/>
      <c r="AB57" s="486"/>
      <c r="AC57" s="481"/>
      <c r="AD57" s="486"/>
      <c r="AE57" s="481"/>
      <c r="AF57" s="486"/>
      <c r="AG57" s="481"/>
      <c r="AH57" s="486"/>
      <c r="AI57" s="481"/>
      <c r="AJ57" s="486"/>
      <c r="AK57" s="481"/>
      <c r="AL57" s="486"/>
      <c r="AM57" s="481"/>
      <c r="AN57" s="486"/>
      <c r="AO57" s="481"/>
      <c r="AP57" s="486"/>
      <c r="AQ57" s="1216"/>
      <c r="AR57" s="482"/>
      <c r="AS57" s="1227"/>
    </row>
    <row r="58" spans="1:45" ht="35.25" customHeight="1">
      <c r="A58" s="1234"/>
      <c r="B58" s="1226"/>
      <c r="C58" s="481"/>
      <c r="D58" s="486"/>
      <c r="E58" s="481"/>
      <c r="F58" s="486"/>
      <c r="G58" s="481"/>
      <c r="H58" s="486"/>
      <c r="I58" s="481"/>
      <c r="J58" s="486"/>
      <c r="K58" s="481"/>
      <c r="L58" s="486"/>
      <c r="M58" s="481"/>
      <c r="N58" s="486"/>
      <c r="O58" s="481"/>
      <c r="P58" s="486"/>
      <c r="Q58" s="481"/>
      <c r="R58" s="486"/>
      <c r="S58" s="481"/>
      <c r="T58" s="486"/>
      <c r="U58" s="481"/>
      <c r="V58" s="486"/>
      <c r="W58" s="481"/>
      <c r="X58" s="486"/>
      <c r="Y58" s="481"/>
      <c r="Z58" s="486"/>
      <c r="AA58" s="481"/>
      <c r="AB58" s="486"/>
      <c r="AC58" s="481"/>
      <c r="AD58" s="486"/>
      <c r="AE58" s="481"/>
      <c r="AF58" s="486"/>
      <c r="AG58" s="481"/>
      <c r="AH58" s="486"/>
      <c r="AI58" s="481"/>
      <c r="AJ58" s="486"/>
      <c r="AK58" s="481"/>
      <c r="AL58" s="486"/>
      <c r="AM58" s="481"/>
      <c r="AN58" s="486"/>
      <c r="AO58" s="481"/>
      <c r="AP58" s="486"/>
      <c r="AQ58" s="1216"/>
      <c r="AR58" s="482"/>
      <c r="AS58" s="1227"/>
    </row>
    <row r="59" spans="1:45" ht="35.25" customHeight="1">
      <c r="A59" s="1234"/>
      <c r="B59" s="1226"/>
      <c r="C59" s="481"/>
      <c r="D59" s="486"/>
      <c r="E59" s="481"/>
      <c r="F59" s="486"/>
      <c r="G59" s="481"/>
      <c r="H59" s="486"/>
      <c r="I59" s="481"/>
      <c r="J59" s="486"/>
      <c r="K59" s="481"/>
      <c r="L59" s="486"/>
      <c r="M59" s="481"/>
      <c r="N59" s="486"/>
      <c r="O59" s="481"/>
      <c r="P59" s="486"/>
      <c r="Q59" s="481"/>
      <c r="R59" s="486"/>
      <c r="S59" s="481"/>
      <c r="T59" s="486"/>
      <c r="U59" s="481"/>
      <c r="V59" s="486"/>
      <c r="W59" s="481"/>
      <c r="X59" s="486"/>
      <c r="Y59" s="481"/>
      <c r="Z59" s="486"/>
      <c r="AA59" s="481"/>
      <c r="AB59" s="486"/>
      <c r="AC59" s="481"/>
      <c r="AD59" s="486"/>
      <c r="AE59" s="481"/>
      <c r="AF59" s="486"/>
      <c r="AG59" s="481"/>
      <c r="AH59" s="486"/>
      <c r="AI59" s="481"/>
      <c r="AJ59" s="486"/>
      <c r="AK59" s="481"/>
      <c r="AL59" s="486"/>
      <c r="AM59" s="481"/>
      <c r="AN59" s="486"/>
      <c r="AO59" s="481"/>
      <c r="AP59" s="486"/>
      <c r="AQ59" s="1216"/>
      <c r="AR59" s="482"/>
      <c r="AS59" s="1227"/>
    </row>
    <row r="60" spans="1:45" ht="35.25" customHeight="1">
      <c r="A60" s="1234"/>
      <c r="B60" s="1226"/>
      <c r="C60" s="481"/>
      <c r="D60" s="486"/>
      <c r="E60" s="481"/>
      <c r="F60" s="486"/>
      <c r="G60" s="481"/>
      <c r="H60" s="486"/>
      <c r="I60" s="481"/>
      <c r="J60" s="486"/>
      <c r="K60" s="481"/>
      <c r="L60" s="486"/>
      <c r="M60" s="481"/>
      <c r="N60" s="486"/>
      <c r="O60" s="481"/>
      <c r="P60" s="486"/>
      <c r="Q60" s="481"/>
      <c r="R60" s="486"/>
      <c r="S60" s="481"/>
      <c r="T60" s="486"/>
      <c r="U60" s="481"/>
      <c r="V60" s="486"/>
      <c r="W60" s="481"/>
      <c r="X60" s="486"/>
      <c r="Y60" s="481"/>
      <c r="Z60" s="486"/>
      <c r="AA60" s="481"/>
      <c r="AB60" s="486"/>
      <c r="AC60" s="481"/>
      <c r="AD60" s="486"/>
      <c r="AE60" s="481"/>
      <c r="AF60" s="486"/>
      <c r="AG60" s="481"/>
      <c r="AH60" s="486"/>
      <c r="AI60" s="481"/>
      <c r="AJ60" s="486"/>
      <c r="AK60" s="481"/>
      <c r="AL60" s="486"/>
      <c r="AM60" s="481"/>
      <c r="AN60" s="486"/>
      <c r="AO60" s="481"/>
      <c r="AP60" s="486"/>
      <c r="AQ60" s="1216"/>
      <c r="AR60" s="482"/>
      <c r="AS60" s="1227"/>
    </row>
    <row r="61" spans="1:45" ht="35.25" customHeight="1">
      <c r="A61" s="1234"/>
      <c r="B61" s="1226"/>
      <c r="C61" s="481"/>
      <c r="D61" s="486"/>
      <c r="E61" s="481"/>
      <c r="F61" s="486"/>
      <c r="G61" s="481"/>
      <c r="H61" s="486"/>
      <c r="I61" s="481"/>
      <c r="J61" s="486"/>
      <c r="K61" s="481"/>
      <c r="L61" s="486"/>
      <c r="M61" s="481"/>
      <c r="N61" s="486"/>
      <c r="O61" s="481"/>
      <c r="P61" s="486"/>
      <c r="Q61" s="481"/>
      <c r="R61" s="486"/>
      <c r="S61" s="481"/>
      <c r="T61" s="486"/>
      <c r="U61" s="481"/>
      <c r="V61" s="486"/>
      <c r="W61" s="481"/>
      <c r="X61" s="486"/>
      <c r="Y61" s="481"/>
      <c r="Z61" s="486"/>
      <c r="AA61" s="481"/>
      <c r="AB61" s="486"/>
      <c r="AC61" s="481"/>
      <c r="AD61" s="486"/>
      <c r="AE61" s="481"/>
      <c r="AF61" s="486"/>
      <c r="AG61" s="481"/>
      <c r="AH61" s="486"/>
      <c r="AI61" s="481"/>
      <c r="AJ61" s="486"/>
      <c r="AK61" s="481"/>
      <c r="AL61" s="486"/>
      <c r="AM61" s="481"/>
      <c r="AN61" s="486"/>
      <c r="AO61" s="481"/>
      <c r="AP61" s="486"/>
      <c r="AQ61" s="1216"/>
      <c r="AR61" s="482"/>
      <c r="AS61" s="1227"/>
    </row>
    <row r="62" spans="1:45" ht="35.25" customHeight="1">
      <c r="A62" s="1234"/>
      <c r="B62" s="1226"/>
      <c r="C62" s="481"/>
      <c r="D62" s="486"/>
      <c r="E62" s="481"/>
      <c r="F62" s="486"/>
      <c r="G62" s="481"/>
      <c r="H62" s="486"/>
      <c r="I62" s="481"/>
      <c r="J62" s="486"/>
      <c r="K62" s="481"/>
      <c r="L62" s="486"/>
      <c r="M62" s="481"/>
      <c r="N62" s="486"/>
      <c r="O62" s="481"/>
      <c r="P62" s="486"/>
      <c r="Q62" s="481"/>
      <c r="R62" s="486"/>
      <c r="S62" s="481"/>
      <c r="T62" s="486"/>
      <c r="U62" s="481"/>
      <c r="V62" s="486"/>
      <c r="W62" s="481"/>
      <c r="X62" s="486"/>
      <c r="Y62" s="481"/>
      <c r="Z62" s="486"/>
      <c r="AA62" s="481"/>
      <c r="AB62" s="486"/>
      <c r="AC62" s="481"/>
      <c r="AD62" s="486"/>
      <c r="AE62" s="481"/>
      <c r="AF62" s="486"/>
      <c r="AG62" s="481"/>
      <c r="AH62" s="486"/>
      <c r="AI62" s="481"/>
      <c r="AJ62" s="486"/>
      <c r="AK62" s="481"/>
      <c r="AL62" s="486"/>
      <c r="AM62" s="481"/>
      <c r="AN62" s="486"/>
      <c r="AO62" s="481"/>
      <c r="AP62" s="486"/>
      <c r="AQ62" s="1216"/>
      <c r="AR62" s="482"/>
      <c r="AS62" s="1227"/>
    </row>
    <row r="63" spans="1:45" ht="35.25" customHeight="1">
      <c r="A63" s="1234"/>
      <c r="B63" s="1226"/>
      <c r="C63" s="481"/>
      <c r="D63" s="486"/>
      <c r="E63" s="481"/>
      <c r="F63" s="486"/>
      <c r="G63" s="481"/>
      <c r="H63" s="486"/>
      <c r="I63" s="481"/>
      <c r="J63" s="486"/>
      <c r="K63" s="481"/>
      <c r="L63" s="486"/>
      <c r="M63" s="481"/>
      <c r="N63" s="486"/>
      <c r="O63" s="481"/>
      <c r="P63" s="486"/>
      <c r="Q63" s="481"/>
      <c r="R63" s="486"/>
      <c r="S63" s="481"/>
      <c r="T63" s="486"/>
      <c r="U63" s="481"/>
      <c r="V63" s="486"/>
      <c r="W63" s="481"/>
      <c r="X63" s="486"/>
      <c r="Y63" s="481"/>
      <c r="Z63" s="486"/>
      <c r="AA63" s="481"/>
      <c r="AB63" s="486"/>
      <c r="AC63" s="481"/>
      <c r="AD63" s="486"/>
      <c r="AE63" s="481"/>
      <c r="AF63" s="486"/>
      <c r="AG63" s="481"/>
      <c r="AH63" s="486"/>
      <c r="AI63" s="481"/>
      <c r="AJ63" s="486"/>
      <c r="AK63" s="481"/>
      <c r="AL63" s="486"/>
      <c r="AM63" s="481"/>
      <c r="AN63" s="486"/>
      <c r="AO63" s="481"/>
      <c r="AP63" s="486"/>
      <c r="AQ63" s="1216"/>
      <c r="AR63" s="482"/>
      <c r="AS63" s="1227"/>
    </row>
    <row r="64" spans="1:45" ht="35.25" customHeight="1">
      <c r="A64" s="1234"/>
      <c r="B64" s="1226"/>
      <c r="C64" s="481"/>
      <c r="D64" s="486"/>
      <c r="E64" s="481"/>
      <c r="F64" s="486"/>
      <c r="G64" s="481"/>
      <c r="H64" s="486"/>
      <c r="I64" s="481"/>
      <c r="J64" s="486"/>
      <c r="K64" s="481"/>
      <c r="L64" s="486"/>
      <c r="M64" s="481"/>
      <c r="N64" s="486"/>
      <c r="O64" s="481"/>
      <c r="P64" s="486"/>
      <c r="Q64" s="481"/>
      <c r="R64" s="486"/>
      <c r="S64" s="481"/>
      <c r="T64" s="486"/>
      <c r="U64" s="481"/>
      <c r="V64" s="486"/>
      <c r="W64" s="481"/>
      <c r="X64" s="486"/>
      <c r="Y64" s="481"/>
      <c r="Z64" s="486"/>
      <c r="AA64" s="481"/>
      <c r="AB64" s="486"/>
      <c r="AC64" s="481"/>
      <c r="AD64" s="486"/>
      <c r="AE64" s="481"/>
      <c r="AF64" s="486"/>
      <c r="AG64" s="481"/>
      <c r="AH64" s="486"/>
      <c r="AI64" s="481"/>
      <c r="AJ64" s="486"/>
      <c r="AK64" s="481"/>
      <c r="AL64" s="486"/>
      <c r="AM64" s="481"/>
      <c r="AN64" s="486"/>
      <c r="AO64" s="481"/>
      <c r="AP64" s="486"/>
      <c r="AQ64" s="1216"/>
      <c r="AR64" s="482"/>
      <c r="AS64" s="1227"/>
    </row>
    <row r="65" spans="1:45" ht="15" customHeight="1">
      <c r="A65" s="479" t="s">
        <v>1112</v>
      </c>
      <c r="C65" s="1"/>
      <c r="D65" s="487" t="s">
        <v>1119</v>
      </c>
      <c r="AS65" s="663" t="s">
        <v>1113</v>
      </c>
    </row>
    <row r="66" spans="1:45" ht="35.25" customHeight="1">
      <c r="A66" s="484"/>
      <c r="B66" s="484"/>
      <c r="C66" s="481"/>
      <c r="D66" s="486"/>
      <c r="E66" s="481"/>
      <c r="F66" s="486"/>
      <c r="G66" s="481"/>
      <c r="H66" s="486"/>
      <c r="I66" s="481"/>
      <c r="J66" s="486"/>
      <c r="K66" s="481"/>
      <c r="L66" s="486"/>
      <c r="M66" s="481"/>
      <c r="N66" s="486"/>
      <c r="O66" s="481"/>
      <c r="P66" s="486"/>
      <c r="Q66" s="481"/>
      <c r="R66" s="486"/>
      <c r="S66" s="481"/>
      <c r="T66" s="486"/>
      <c r="U66" s="481"/>
      <c r="V66" s="486"/>
      <c r="W66" s="481"/>
      <c r="X66" s="486"/>
      <c r="Y66" s="481"/>
      <c r="Z66" s="486"/>
      <c r="AA66" s="481"/>
      <c r="AB66" s="486"/>
      <c r="AC66" s="481"/>
      <c r="AD66" s="486"/>
      <c r="AE66" s="481"/>
      <c r="AF66" s="486"/>
      <c r="AG66" s="481"/>
      <c r="AH66" s="486"/>
      <c r="AI66" s="481"/>
      <c r="AJ66" s="486"/>
      <c r="AK66" s="481"/>
      <c r="AL66" s="486"/>
      <c r="AM66" s="481"/>
      <c r="AN66" s="486"/>
      <c r="AO66" s="481"/>
      <c r="AP66" s="486"/>
      <c r="AQ66" s="1216" t="s">
        <v>1378</v>
      </c>
      <c r="AR66" s="1227" t="s">
        <v>457</v>
      </c>
      <c r="AS66" s="663"/>
    </row>
    <row r="67" spans="1:45" ht="35.25" customHeight="1">
      <c r="C67" s="481"/>
      <c r="D67" s="486"/>
      <c r="E67" s="481"/>
      <c r="F67" s="486"/>
      <c r="G67" s="481"/>
      <c r="H67" s="486"/>
      <c r="I67" s="481"/>
      <c r="J67" s="486"/>
      <c r="K67" s="481"/>
      <c r="L67" s="486"/>
      <c r="M67" s="481"/>
      <c r="N67" s="486"/>
      <c r="O67" s="481"/>
      <c r="P67" s="486"/>
      <c r="Q67" s="481"/>
      <c r="R67" s="486"/>
      <c r="S67" s="481"/>
      <c r="T67" s="486"/>
      <c r="U67" s="481"/>
      <c r="V67" s="486"/>
      <c r="W67" s="481"/>
      <c r="X67" s="486"/>
      <c r="Y67" s="481"/>
      <c r="Z67" s="486"/>
      <c r="AA67" s="481"/>
      <c r="AB67" s="486"/>
      <c r="AC67" s="481"/>
      <c r="AD67" s="486"/>
      <c r="AE67" s="481"/>
      <c r="AF67" s="486"/>
      <c r="AG67" s="481"/>
      <c r="AH67" s="486"/>
      <c r="AI67" s="481"/>
      <c r="AJ67" s="486"/>
      <c r="AK67" s="481"/>
      <c r="AL67" s="486"/>
      <c r="AM67" s="481"/>
      <c r="AN67" s="486"/>
      <c r="AO67" s="481"/>
      <c r="AP67" s="486"/>
      <c r="AQ67" s="1216"/>
      <c r="AR67" s="1227"/>
      <c r="AS67" s="663"/>
    </row>
    <row r="68" spans="1:45" ht="35.25" customHeight="1">
      <c r="A68" s="1217" t="s">
        <v>1114</v>
      </c>
      <c r="B68" s="1217" t="s">
        <v>661</v>
      </c>
      <c r="C68" s="481"/>
      <c r="D68" s="486"/>
      <c r="E68" s="481"/>
      <c r="F68" s="486"/>
      <c r="G68" s="481"/>
      <c r="H68" s="486"/>
      <c r="I68" s="481"/>
      <c r="J68" s="486"/>
      <c r="K68" s="481"/>
      <c r="L68" s="486"/>
      <c r="M68" s="481"/>
      <c r="N68" s="486"/>
      <c r="O68" s="481"/>
      <c r="P68" s="486"/>
      <c r="Q68" s="481"/>
      <c r="R68" s="486"/>
      <c r="S68" s="481"/>
      <c r="T68" s="486"/>
      <c r="U68" s="481"/>
      <c r="V68" s="486"/>
      <c r="W68" s="481"/>
      <c r="X68" s="486"/>
      <c r="Y68" s="481"/>
      <c r="Z68" s="486"/>
      <c r="AA68" s="481"/>
      <c r="AB68" s="486"/>
      <c r="AC68" s="481"/>
      <c r="AD68" s="486"/>
      <c r="AE68" s="481"/>
      <c r="AF68" s="486"/>
      <c r="AG68" s="481"/>
      <c r="AH68" s="486"/>
      <c r="AI68" s="481"/>
      <c r="AJ68" s="486"/>
      <c r="AK68" s="481"/>
      <c r="AL68" s="486"/>
      <c r="AM68" s="481"/>
      <c r="AN68" s="486"/>
      <c r="AO68" s="481"/>
      <c r="AP68" s="486"/>
      <c r="AQ68" s="1216"/>
      <c r="AR68" s="482"/>
      <c r="AS68" s="663"/>
    </row>
    <row r="69" spans="1:45" ht="35.25" customHeight="1">
      <c r="A69" s="1217"/>
      <c r="B69" s="1217"/>
      <c r="C69" s="481"/>
      <c r="D69" s="486"/>
      <c r="E69" s="481"/>
      <c r="F69" s="486"/>
      <c r="G69" s="481"/>
      <c r="H69" s="486"/>
      <c r="I69" s="481"/>
      <c r="J69" s="486"/>
      <c r="K69" s="481"/>
      <c r="L69" s="486"/>
      <c r="M69" s="481"/>
      <c r="N69" s="486"/>
      <c r="O69" s="481"/>
      <c r="P69" s="486"/>
      <c r="Q69" s="481"/>
      <c r="R69" s="486"/>
      <c r="S69" s="481"/>
      <c r="T69" s="486"/>
      <c r="U69" s="481"/>
      <c r="V69" s="486"/>
      <c r="W69" s="481"/>
      <c r="X69" s="486"/>
      <c r="Y69" s="481"/>
      <c r="Z69" s="486"/>
      <c r="AA69" s="481"/>
      <c r="AB69" s="486"/>
      <c r="AC69" s="481"/>
      <c r="AD69" s="486"/>
      <c r="AE69" s="481"/>
      <c r="AF69" s="486"/>
      <c r="AG69" s="481"/>
      <c r="AH69" s="486"/>
      <c r="AI69" s="481"/>
      <c r="AJ69" s="486"/>
      <c r="AK69" s="481"/>
      <c r="AL69" s="486"/>
      <c r="AM69" s="481"/>
      <c r="AN69" s="486"/>
      <c r="AO69" s="481"/>
      <c r="AP69" s="486"/>
      <c r="AQ69" s="1216"/>
      <c r="AR69" s="482"/>
      <c r="AS69" s="663"/>
    </row>
    <row r="70" spans="1:45" ht="35.25" customHeight="1">
      <c r="A70" s="1217"/>
      <c r="B70" s="1217"/>
      <c r="C70" s="481"/>
      <c r="D70" s="486"/>
      <c r="E70" s="481"/>
      <c r="F70" s="486"/>
      <c r="G70" s="481"/>
      <c r="H70" s="486"/>
      <c r="I70" s="481"/>
      <c r="J70" s="486"/>
      <c r="K70" s="481"/>
      <c r="L70" s="486"/>
      <c r="M70" s="481"/>
      <c r="N70" s="486"/>
      <c r="O70" s="481"/>
      <c r="P70" s="486"/>
      <c r="Q70" s="481"/>
      <c r="R70" s="486"/>
      <c r="S70" s="481"/>
      <c r="T70" s="486"/>
      <c r="U70" s="481"/>
      <c r="V70" s="486"/>
      <c r="W70" s="481"/>
      <c r="X70" s="486"/>
      <c r="Y70" s="481"/>
      <c r="Z70" s="486"/>
      <c r="AA70" s="481"/>
      <c r="AB70" s="486"/>
      <c r="AC70" s="481"/>
      <c r="AD70" s="486"/>
      <c r="AE70" s="481"/>
      <c r="AF70" s="486"/>
      <c r="AG70" s="481"/>
      <c r="AH70" s="486"/>
      <c r="AI70" s="481"/>
      <c r="AJ70" s="486"/>
      <c r="AK70" s="481"/>
      <c r="AL70" s="486"/>
      <c r="AM70" s="481"/>
      <c r="AN70" s="486"/>
      <c r="AO70" s="481"/>
      <c r="AP70" s="486"/>
      <c r="AQ70" s="1216"/>
      <c r="AR70" s="482"/>
      <c r="AS70" s="663"/>
    </row>
    <row r="71" spans="1:45" ht="35.25" customHeight="1">
      <c r="A71" s="1217"/>
      <c r="B71" s="1217"/>
      <c r="C71" s="481"/>
      <c r="D71" s="486"/>
      <c r="E71" s="481"/>
      <c r="F71" s="486"/>
      <c r="G71" s="481"/>
      <c r="H71" s="486"/>
      <c r="I71" s="481"/>
      <c r="J71" s="486"/>
      <c r="K71" s="481"/>
      <c r="L71" s="486"/>
      <c r="M71" s="481"/>
      <c r="N71" s="486"/>
      <c r="O71" s="481"/>
      <c r="P71" s="486"/>
      <c r="Q71" s="481"/>
      <c r="R71" s="486"/>
      <c r="S71" s="481"/>
      <c r="T71" s="486"/>
      <c r="U71" s="481"/>
      <c r="V71" s="486"/>
      <c r="W71" s="481"/>
      <c r="X71" s="486"/>
      <c r="Y71" s="481"/>
      <c r="Z71" s="486"/>
      <c r="AA71" s="481"/>
      <c r="AB71" s="486"/>
      <c r="AC71" s="481"/>
      <c r="AD71" s="486"/>
      <c r="AE71" s="481"/>
      <c r="AF71" s="486"/>
      <c r="AG71" s="481"/>
      <c r="AH71" s="486"/>
      <c r="AI71" s="481"/>
      <c r="AJ71" s="486"/>
      <c r="AK71" s="481"/>
      <c r="AL71" s="486"/>
      <c r="AM71" s="481"/>
      <c r="AN71" s="486"/>
      <c r="AO71" s="481"/>
      <c r="AP71" s="486"/>
      <c r="AQ71" s="1216"/>
      <c r="AR71" s="482"/>
      <c r="AS71" s="663"/>
    </row>
    <row r="72" spans="1:45" ht="35.25" customHeight="1">
      <c r="A72" s="1217"/>
      <c r="B72" s="1217"/>
      <c r="C72" s="481"/>
      <c r="D72" s="486"/>
      <c r="E72" s="481"/>
      <c r="F72" s="486"/>
      <c r="G72" s="481"/>
      <c r="H72" s="486"/>
      <c r="I72" s="481"/>
      <c r="J72" s="486"/>
      <c r="K72" s="481"/>
      <c r="L72" s="486"/>
      <c r="M72" s="481"/>
      <c r="N72" s="486"/>
      <c r="O72" s="481"/>
      <c r="P72" s="486"/>
      <c r="Q72" s="481"/>
      <c r="R72" s="486"/>
      <c r="S72" s="481"/>
      <c r="T72" s="486"/>
      <c r="U72" s="481"/>
      <c r="V72" s="486"/>
      <c r="W72" s="481"/>
      <c r="X72" s="486"/>
      <c r="Y72" s="481"/>
      <c r="Z72" s="486"/>
      <c r="AA72" s="481"/>
      <c r="AB72" s="486"/>
      <c r="AC72" s="481"/>
      <c r="AD72" s="486"/>
      <c r="AE72" s="481"/>
      <c r="AF72" s="486"/>
      <c r="AG72" s="481"/>
      <c r="AH72" s="486"/>
      <c r="AI72" s="481"/>
      <c r="AJ72" s="486"/>
      <c r="AK72" s="481"/>
      <c r="AL72" s="486"/>
      <c r="AM72" s="481"/>
      <c r="AN72" s="486"/>
      <c r="AO72" s="481"/>
      <c r="AP72" s="486"/>
      <c r="AQ72" s="1216"/>
      <c r="AR72" s="482"/>
      <c r="AS72" s="663"/>
    </row>
    <row r="73" spans="1:45" ht="35.25" customHeight="1">
      <c r="A73" s="1234"/>
      <c r="B73" s="1226">
        <f>入力シート!C9</f>
        <v>0</v>
      </c>
      <c r="C73" s="481"/>
      <c r="D73" s="486"/>
      <c r="E73" s="481"/>
      <c r="F73" s="486"/>
      <c r="G73" s="481"/>
      <c r="H73" s="486"/>
      <c r="I73" s="481"/>
      <c r="J73" s="486"/>
      <c r="K73" s="481"/>
      <c r="L73" s="486"/>
      <c r="M73" s="481"/>
      <c r="N73" s="486"/>
      <c r="O73" s="481"/>
      <c r="P73" s="486"/>
      <c r="Q73" s="481"/>
      <c r="R73" s="486"/>
      <c r="S73" s="481"/>
      <c r="T73" s="486"/>
      <c r="U73" s="481"/>
      <c r="V73" s="486"/>
      <c r="W73" s="481"/>
      <c r="X73" s="486"/>
      <c r="Y73" s="481"/>
      <c r="Z73" s="486"/>
      <c r="AA73" s="481"/>
      <c r="AB73" s="486"/>
      <c r="AC73" s="481"/>
      <c r="AD73" s="486"/>
      <c r="AE73" s="481"/>
      <c r="AF73" s="486"/>
      <c r="AG73" s="481"/>
      <c r="AH73" s="486"/>
      <c r="AI73" s="481"/>
      <c r="AJ73" s="486"/>
      <c r="AK73" s="481"/>
      <c r="AL73" s="486"/>
      <c r="AM73" s="481"/>
      <c r="AN73" s="486"/>
      <c r="AO73" s="481"/>
      <c r="AP73" s="486"/>
      <c r="AQ73" s="1216"/>
      <c r="AR73" s="482"/>
      <c r="AS73" s="663"/>
    </row>
    <row r="74" spans="1:45" ht="35.25" customHeight="1">
      <c r="A74" s="1234"/>
      <c r="B74" s="1226"/>
      <c r="C74" s="481"/>
      <c r="D74" s="486"/>
      <c r="E74" s="481"/>
      <c r="F74" s="486"/>
      <c r="G74" s="481"/>
      <c r="H74" s="486"/>
      <c r="I74" s="481"/>
      <c r="J74" s="486"/>
      <c r="K74" s="481"/>
      <c r="L74" s="486"/>
      <c r="M74" s="481"/>
      <c r="N74" s="486"/>
      <c r="O74" s="481"/>
      <c r="P74" s="486"/>
      <c r="Q74" s="481"/>
      <c r="R74" s="486"/>
      <c r="S74" s="481"/>
      <c r="T74" s="486"/>
      <c r="U74" s="481"/>
      <c r="V74" s="486"/>
      <c r="W74" s="481"/>
      <c r="X74" s="486"/>
      <c r="Y74" s="481"/>
      <c r="Z74" s="486"/>
      <c r="AA74" s="481"/>
      <c r="AB74" s="486"/>
      <c r="AC74" s="481"/>
      <c r="AD74" s="486"/>
      <c r="AE74" s="481"/>
      <c r="AF74" s="486"/>
      <c r="AG74" s="481"/>
      <c r="AH74" s="486"/>
      <c r="AI74" s="481"/>
      <c r="AJ74" s="486"/>
      <c r="AK74" s="481"/>
      <c r="AL74" s="486"/>
      <c r="AM74" s="481"/>
      <c r="AN74" s="486"/>
      <c r="AO74" s="481"/>
      <c r="AP74" s="486"/>
      <c r="AQ74" s="1216"/>
      <c r="AR74" s="482"/>
      <c r="AS74" s="663"/>
    </row>
    <row r="75" spans="1:45" ht="35.25" customHeight="1">
      <c r="A75" s="1234"/>
      <c r="B75" s="1226"/>
      <c r="C75" s="481"/>
      <c r="D75" s="486"/>
      <c r="E75" s="481"/>
      <c r="F75" s="486"/>
      <c r="G75" s="481"/>
      <c r="H75" s="486"/>
      <c r="I75" s="481"/>
      <c r="J75" s="486"/>
      <c r="K75" s="481"/>
      <c r="L75" s="486"/>
      <c r="M75" s="481"/>
      <c r="N75" s="486"/>
      <c r="O75" s="481"/>
      <c r="P75" s="486"/>
      <c r="Q75" s="481"/>
      <c r="R75" s="486"/>
      <c r="S75" s="481"/>
      <c r="T75" s="486"/>
      <c r="U75" s="481"/>
      <c r="V75" s="486"/>
      <c r="W75" s="481"/>
      <c r="X75" s="486"/>
      <c r="Y75" s="481"/>
      <c r="Z75" s="486"/>
      <c r="AA75" s="481"/>
      <c r="AB75" s="486"/>
      <c r="AC75" s="481"/>
      <c r="AD75" s="486"/>
      <c r="AE75" s="481"/>
      <c r="AF75" s="486"/>
      <c r="AG75" s="481"/>
      <c r="AH75" s="486"/>
      <c r="AI75" s="481"/>
      <c r="AJ75" s="486"/>
      <c r="AK75" s="481"/>
      <c r="AL75" s="486"/>
      <c r="AM75" s="481"/>
      <c r="AN75" s="486"/>
      <c r="AO75" s="481"/>
      <c r="AP75" s="486"/>
      <c r="AQ75" s="1216"/>
      <c r="AR75" s="482"/>
      <c r="AS75" s="663"/>
    </row>
    <row r="76" spans="1:45" ht="35.25" customHeight="1">
      <c r="A76" s="1234"/>
      <c r="B76" s="1226"/>
      <c r="C76" s="481"/>
      <c r="D76" s="486"/>
      <c r="E76" s="481"/>
      <c r="F76" s="486"/>
      <c r="G76" s="481"/>
      <c r="H76" s="486"/>
      <c r="I76" s="481"/>
      <c r="J76" s="486"/>
      <c r="K76" s="481"/>
      <c r="L76" s="486"/>
      <c r="M76" s="481"/>
      <c r="N76" s="486"/>
      <c r="O76" s="481"/>
      <c r="P76" s="486"/>
      <c r="Q76" s="481"/>
      <c r="R76" s="486"/>
      <c r="S76" s="481"/>
      <c r="T76" s="486"/>
      <c r="U76" s="481"/>
      <c r="V76" s="486"/>
      <c r="W76" s="481"/>
      <c r="X76" s="486"/>
      <c r="Y76" s="481"/>
      <c r="Z76" s="486"/>
      <c r="AA76" s="481"/>
      <c r="AB76" s="486"/>
      <c r="AC76" s="481"/>
      <c r="AD76" s="486"/>
      <c r="AE76" s="481"/>
      <c r="AF76" s="486"/>
      <c r="AG76" s="481"/>
      <c r="AH76" s="486"/>
      <c r="AI76" s="481"/>
      <c r="AJ76" s="486"/>
      <c r="AK76" s="481"/>
      <c r="AL76" s="486"/>
      <c r="AM76" s="481"/>
      <c r="AN76" s="486"/>
      <c r="AO76" s="481"/>
      <c r="AP76" s="486"/>
      <c r="AQ76" s="1216"/>
      <c r="AR76" s="482"/>
      <c r="AS76" s="663"/>
    </row>
    <row r="77" spans="1:45" ht="35.25" customHeight="1">
      <c r="A77" s="1234"/>
      <c r="B77" s="1226"/>
      <c r="C77" s="481"/>
      <c r="D77" s="486"/>
      <c r="E77" s="481"/>
      <c r="F77" s="486"/>
      <c r="G77" s="481"/>
      <c r="H77" s="486"/>
      <c r="I77" s="481"/>
      <c r="J77" s="486"/>
      <c r="K77" s="481"/>
      <c r="L77" s="486"/>
      <c r="M77" s="481"/>
      <c r="N77" s="486"/>
      <c r="O77" s="481"/>
      <c r="P77" s="486"/>
      <c r="Q77" s="481"/>
      <c r="R77" s="486"/>
      <c r="S77" s="481"/>
      <c r="T77" s="486"/>
      <c r="U77" s="481"/>
      <c r="V77" s="486"/>
      <c r="W77" s="481"/>
      <c r="X77" s="486"/>
      <c r="Y77" s="481"/>
      <c r="Z77" s="486"/>
      <c r="AA77" s="481"/>
      <c r="AB77" s="486"/>
      <c r="AC77" s="481"/>
      <c r="AD77" s="486"/>
      <c r="AE77" s="481"/>
      <c r="AF77" s="486"/>
      <c r="AG77" s="481"/>
      <c r="AH77" s="486"/>
      <c r="AI77" s="481"/>
      <c r="AJ77" s="486"/>
      <c r="AK77" s="481"/>
      <c r="AL77" s="486"/>
      <c r="AM77" s="481"/>
      <c r="AN77" s="486"/>
      <c r="AO77" s="481"/>
      <c r="AP77" s="486"/>
      <c r="AQ77" s="1216"/>
      <c r="AR77" s="482"/>
      <c r="AS77" s="663"/>
    </row>
    <row r="78" spans="1:45" ht="35.25" customHeight="1">
      <c r="A78" s="1234"/>
      <c r="B78" s="1226"/>
      <c r="C78" s="481"/>
      <c r="D78" s="486"/>
      <c r="E78" s="481"/>
      <c r="F78" s="486"/>
      <c r="G78" s="481"/>
      <c r="H78" s="486"/>
      <c r="I78" s="481"/>
      <c r="J78" s="486"/>
      <c r="K78" s="481"/>
      <c r="L78" s="486"/>
      <c r="M78" s="481"/>
      <c r="N78" s="486"/>
      <c r="O78" s="481"/>
      <c r="P78" s="486"/>
      <c r="Q78" s="481"/>
      <c r="R78" s="486"/>
      <c r="S78" s="481"/>
      <c r="T78" s="486"/>
      <c r="U78" s="481"/>
      <c r="V78" s="486"/>
      <c r="W78" s="481"/>
      <c r="X78" s="486"/>
      <c r="Y78" s="481"/>
      <c r="Z78" s="486"/>
      <c r="AA78" s="481"/>
      <c r="AB78" s="486"/>
      <c r="AC78" s="481"/>
      <c r="AD78" s="486"/>
      <c r="AE78" s="481"/>
      <c r="AF78" s="486"/>
      <c r="AG78" s="481"/>
      <c r="AH78" s="486"/>
      <c r="AI78" s="481"/>
      <c r="AJ78" s="486"/>
      <c r="AK78" s="481"/>
      <c r="AL78" s="486"/>
      <c r="AM78" s="481"/>
      <c r="AN78" s="486"/>
      <c r="AO78" s="481"/>
      <c r="AP78" s="486"/>
      <c r="AQ78" s="1216"/>
      <c r="AR78" s="482"/>
      <c r="AS78" s="663"/>
    </row>
    <row r="79" spans="1:45" ht="35.25" customHeight="1">
      <c r="A79" s="1234"/>
      <c r="B79" s="1226"/>
      <c r="C79" s="481"/>
      <c r="D79" s="486"/>
      <c r="E79" s="481"/>
      <c r="F79" s="486"/>
      <c r="G79" s="481"/>
      <c r="H79" s="486"/>
      <c r="I79" s="481"/>
      <c r="J79" s="486"/>
      <c r="K79" s="481"/>
      <c r="L79" s="486"/>
      <c r="M79" s="481"/>
      <c r="N79" s="486"/>
      <c r="O79" s="481"/>
      <c r="P79" s="486"/>
      <c r="Q79" s="481"/>
      <c r="R79" s="486"/>
      <c r="S79" s="481"/>
      <c r="T79" s="486"/>
      <c r="U79" s="481"/>
      <c r="V79" s="486"/>
      <c r="W79" s="481"/>
      <c r="X79" s="486"/>
      <c r="Y79" s="481"/>
      <c r="Z79" s="486"/>
      <c r="AA79" s="481"/>
      <c r="AB79" s="486"/>
      <c r="AC79" s="481"/>
      <c r="AD79" s="486"/>
      <c r="AE79" s="481"/>
      <c r="AF79" s="486"/>
      <c r="AG79" s="481"/>
      <c r="AH79" s="486"/>
      <c r="AI79" s="481"/>
      <c r="AJ79" s="486"/>
      <c r="AK79" s="481"/>
      <c r="AL79" s="486"/>
      <c r="AM79" s="481"/>
      <c r="AN79" s="486"/>
      <c r="AO79" s="481"/>
      <c r="AP79" s="486"/>
      <c r="AQ79" s="1216"/>
      <c r="AR79" s="482"/>
      <c r="AS79" s="663"/>
    </row>
    <row r="80" spans="1:45" ht="35.25" customHeight="1">
      <c r="A80" s="1234"/>
      <c r="B80" s="1226"/>
      <c r="C80" s="481"/>
      <c r="D80" s="486"/>
      <c r="E80" s="481"/>
      <c r="F80" s="486"/>
      <c r="G80" s="481"/>
      <c r="H80" s="486"/>
      <c r="I80" s="481"/>
      <c r="J80" s="486"/>
      <c r="K80" s="481"/>
      <c r="L80" s="486"/>
      <c r="M80" s="481"/>
      <c r="N80" s="486"/>
      <c r="O80" s="481"/>
      <c r="P80" s="486"/>
      <c r="Q80" s="481"/>
      <c r="R80" s="486"/>
      <c r="S80" s="481"/>
      <c r="T80" s="486"/>
      <c r="U80" s="481"/>
      <c r="V80" s="486"/>
      <c r="W80" s="481"/>
      <c r="X80" s="486"/>
      <c r="Y80" s="481"/>
      <c r="Z80" s="486"/>
      <c r="AA80" s="481"/>
      <c r="AB80" s="486"/>
      <c r="AC80" s="481"/>
      <c r="AD80" s="486"/>
      <c r="AE80" s="481"/>
      <c r="AF80" s="486"/>
      <c r="AG80" s="481"/>
      <c r="AH80" s="486"/>
      <c r="AI80" s="481"/>
      <c r="AJ80" s="486"/>
      <c r="AK80" s="481"/>
      <c r="AL80" s="486"/>
      <c r="AM80" s="481"/>
      <c r="AN80" s="486"/>
      <c r="AO80" s="481"/>
      <c r="AP80" s="486"/>
      <c r="AQ80" s="1216"/>
      <c r="AR80" s="482"/>
      <c r="AS80" s="663"/>
    </row>
    <row r="81" spans="1:45" ht="15" customHeight="1">
      <c r="A81" s="479" t="s">
        <v>1112</v>
      </c>
      <c r="C81" s="1"/>
      <c r="D81" s="487" t="s">
        <v>1120</v>
      </c>
      <c r="AS81" s="1227" t="s">
        <v>1113</v>
      </c>
    </row>
    <row r="82" spans="1:45" ht="35.25" customHeight="1">
      <c r="A82" s="484"/>
      <c r="B82" s="484"/>
      <c r="C82" s="481"/>
      <c r="D82" s="486"/>
      <c r="E82" s="481"/>
      <c r="F82" s="486"/>
      <c r="G82" s="481"/>
      <c r="H82" s="486"/>
      <c r="I82" s="481"/>
      <c r="J82" s="486"/>
      <c r="K82" s="481"/>
      <c r="L82" s="486"/>
      <c r="M82" s="481"/>
      <c r="N82" s="486"/>
      <c r="O82" s="481"/>
      <c r="P82" s="486"/>
      <c r="Q82" s="481"/>
      <c r="R82" s="486"/>
      <c r="S82" s="481"/>
      <c r="T82" s="486"/>
      <c r="U82" s="481"/>
      <c r="V82" s="486"/>
      <c r="W82" s="481"/>
      <c r="X82" s="486"/>
      <c r="Y82" s="481"/>
      <c r="Z82" s="486"/>
      <c r="AA82" s="481"/>
      <c r="AB82" s="486"/>
      <c r="AC82" s="481"/>
      <c r="AD82" s="486"/>
      <c r="AE82" s="481"/>
      <c r="AF82" s="486"/>
      <c r="AG82" s="481"/>
      <c r="AH82" s="486"/>
      <c r="AI82" s="481"/>
      <c r="AJ82" s="486"/>
      <c r="AK82" s="481"/>
      <c r="AL82" s="486"/>
      <c r="AM82" s="481"/>
      <c r="AN82" s="486"/>
      <c r="AO82" s="481"/>
      <c r="AP82" s="486"/>
      <c r="AQ82" s="1216" t="s">
        <v>1378</v>
      </c>
      <c r="AR82" s="1227" t="s">
        <v>457</v>
      </c>
      <c r="AS82" s="1227"/>
    </row>
    <row r="83" spans="1:45" ht="35.25" customHeight="1">
      <c r="C83" s="481"/>
      <c r="D83" s="486"/>
      <c r="E83" s="481"/>
      <c r="F83" s="486"/>
      <c r="G83" s="481"/>
      <c r="H83" s="486"/>
      <c r="I83" s="481"/>
      <c r="J83" s="486"/>
      <c r="K83" s="481"/>
      <c r="L83" s="486"/>
      <c r="M83" s="481"/>
      <c r="N83" s="486"/>
      <c r="O83" s="481"/>
      <c r="P83" s="486"/>
      <c r="Q83" s="481"/>
      <c r="R83" s="486"/>
      <c r="S83" s="481"/>
      <c r="T83" s="486"/>
      <c r="U83" s="481"/>
      <c r="V83" s="486"/>
      <c r="W83" s="481"/>
      <c r="X83" s="486"/>
      <c r="Y83" s="481"/>
      <c r="Z83" s="486"/>
      <c r="AA83" s="481"/>
      <c r="AB83" s="486"/>
      <c r="AC83" s="481"/>
      <c r="AD83" s="486"/>
      <c r="AE83" s="481"/>
      <c r="AF83" s="486"/>
      <c r="AG83" s="481"/>
      <c r="AH83" s="486"/>
      <c r="AI83" s="481"/>
      <c r="AJ83" s="486"/>
      <c r="AK83" s="481"/>
      <c r="AL83" s="486"/>
      <c r="AM83" s="481"/>
      <c r="AN83" s="486"/>
      <c r="AO83" s="481"/>
      <c r="AP83" s="486"/>
      <c r="AQ83" s="1216"/>
      <c r="AR83" s="1227"/>
      <c r="AS83" s="1227"/>
    </row>
    <row r="84" spans="1:45" ht="35.25" customHeight="1">
      <c r="A84" s="1217" t="s">
        <v>1114</v>
      </c>
      <c r="B84" s="1217" t="s">
        <v>661</v>
      </c>
      <c r="C84" s="481"/>
      <c r="D84" s="486"/>
      <c r="E84" s="481"/>
      <c r="F84" s="486"/>
      <c r="G84" s="481"/>
      <c r="H84" s="486"/>
      <c r="I84" s="481"/>
      <c r="J84" s="486"/>
      <c r="K84" s="481"/>
      <c r="L84" s="486"/>
      <c r="M84" s="481"/>
      <c r="N84" s="486"/>
      <c r="O84" s="481"/>
      <c r="P84" s="486"/>
      <c r="Q84" s="481"/>
      <c r="R84" s="486"/>
      <c r="S84" s="481"/>
      <c r="T84" s="486"/>
      <c r="U84" s="481"/>
      <c r="V84" s="486"/>
      <c r="W84" s="481"/>
      <c r="X84" s="486"/>
      <c r="Y84" s="481"/>
      <c r="Z84" s="486"/>
      <c r="AA84" s="481"/>
      <c r="AB84" s="486"/>
      <c r="AC84" s="481"/>
      <c r="AD84" s="486"/>
      <c r="AE84" s="481"/>
      <c r="AF84" s="486"/>
      <c r="AG84" s="481"/>
      <c r="AH84" s="486"/>
      <c r="AI84" s="481"/>
      <c r="AJ84" s="486"/>
      <c r="AK84" s="481"/>
      <c r="AL84" s="486"/>
      <c r="AM84" s="481"/>
      <c r="AN84" s="486"/>
      <c r="AO84" s="481"/>
      <c r="AP84" s="486"/>
      <c r="AQ84" s="1216"/>
      <c r="AR84" s="482"/>
      <c r="AS84" s="1227"/>
    </row>
    <row r="85" spans="1:45" ht="35.25" customHeight="1">
      <c r="A85" s="1217"/>
      <c r="B85" s="1217"/>
      <c r="C85" s="481"/>
      <c r="D85" s="486"/>
      <c r="E85" s="481"/>
      <c r="F85" s="486"/>
      <c r="G85" s="481"/>
      <c r="H85" s="486"/>
      <c r="I85" s="481"/>
      <c r="J85" s="486"/>
      <c r="K85" s="481"/>
      <c r="L85" s="486"/>
      <c r="M85" s="481"/>
      <c r="N85" s="486"/>
      <c r="O85" s="481"/>
      <c r="P85" s="486"/>
      <c r="Q85" s="481"/>
      <c r="R85" s="486"/>
      <c r="S85" s="481"/>
      <c r="T85" s="486"/>
      <c r="U85" s="481"/>
      <c r="V85" s="486"/>
      <c r="W85" s="481"/>
      <c r="X85" s="486"/>
      <c r="Y85" s="481"/>
      <c r="Z85" s="486"/>
      <c r="AA85" s="481"/>
      <c r="AB85" s="486"/>
      <c r="AC85" s="481"/>
      <c r="AD85" s="486"/>
      <c r="AE85" s="481"/>
      <c r="AF85" s="486"/>
      <c r="AG85" s="481"/>
      <c r="AH85" s="486"/>
      <c r="AI85" s="481"/>
      <c r="AJ85" s="486"/>
      <c r="AK85" s="481"/>
      <c r="AL85" s="486"/>
      <c r="AM85" s="481"/>
      <c r="AN85" s="486"/>
      <c r="AO85" s="481"/>
      <c r="AP85" s="486"/>
      <c r="AQ85" s="1216"/>
      <c r="AR85" s="482"/>
      <c r="AS85" s="1227"/>
    </row>
    <row r="86" spans="1:45" ht="35.25" customHeight="1">
      <c r="A86" s="1217"/>
      <c r="B86" s="1217"/>
      <c r="C86" s="481"/>
      <c r="D86" s="486"/>
      <c r="E86" s="481"/>
      <c r="F86" s="486"/>
      <c r="G86" s="481"/>
      <c r="H86" s="486"/>
      <c r="I86" s="481"/>
      <c r="J86" s="486"/>
      <c r="K86" s="481"/>
      <c r="L86" s="486"/>
      <c r="M86" s="481"/>
      <c r="N86" s="486"/>
      <c r="O86" s="481"/>
      <c r="P86" s="486"/>
      <c r="Q86" s="481"/>
      <c r="R86" s="486"/>
      <c r="S86" s="481"/>
      <c r="T86" s="486"/>
      <c r="U86" s="481"/>
      <c r="V86" s="486"/>
      <c r="W86" s="481"/>
      <c r="X86" s="486"/>
      <c r="Y86" s="481"/>
      <c r="Z86" s="486"/>
      <c r="AA86" s="481"/>
      <c r="AB86" s="486"/>
      <c r="AC86" s="481"/>
      <c r="AD86" s="486"/>
      <c r="AE86" s="481"/>
      <c r="AF86" s="486"/>
      <c r="AG86" s="481"/>
      <c r="AH86" s="486"/>
      <c r="AI86" s="481"/>
      <c r="AJ86" s="486"/>
      <c r="AK86" s="481"/>
      <c r="AL86" s="486"/>
      <c r="AM86" s="481"/>
      <c r="AN86" s="486"/>
      <c r="AO86" s="481"/>
      <c r="AP86" s="486"/>
      <c r="AQ86" s="1216"/>
      <c r="AR86" s="482"/>
      <c r="AS86" s="1227"/>
    </row>
    <row r="87" spans="1:45" ht="35.25" customHeight="1">
      <c r="A87" s="1217"/>
      <c r="B87" s="1217"/>
      <c r="C87" s="481"/>
      <c r="D87" s="486"/>
      <c r="E87" s="481"/>
      <c r="F87" s="486"/>
      <c r="G87" s="481"/>
      <c r="H87" s="486"/>
      <c r="I87" s="481"/>
      <c r="J87" s="486"/>
      <c r="K87" s="481"/>
      <c r="L87" s="486"/>
      <c r="M87" s="481"/>
      <c r="N87" s="486"/>
      <c r="O87" s="481"/>
      <c r="P87" s="486"/>
      <c r="Q87" s="481"/>
      <c r="R87" s="486"/>
      <c r="S87" s="481"/>
      <c r="T87" s="486"/>
      <c r="U87" s="481"/>
      <c r="V87" s="486"/>
      <c r="W87" s="481"/>
      <c r="X87" s="486"/>
      <c r="Y87" s="481"/>
      <c r="Z87" s="486"/>
      <c r="AA87" s="481"/>
      <c r="AB87" s="486"/>
      <c r="AC87" s="481"/>
      <c r="AD87" s="486"/>
      <c r="AE87" s="481"/>
      <c r="AF87" s="486"/>
      <c r="AG87" s="481"/>
      <c r="AH87" s="486"/>
      <c r="AI87" s="481"/>
      <c r="AJ87" s="486"/>
      <c r="AK87" s="481"/>
      <c r="AL87" s="486"/>
      <c r="AM87" s="481"/>
      <c r="AN87" s="486"/>
      <c r="AO87" s="481"/>
      <c r="AP87" s="486"/>
      <c r="AQ87" s="1216"/>
      <c r="AR87" s="482"/>
      <c r="AS87" s="1227"/>
    </row>
    <row r="88" spans="1:45" ht="35.25" customHeight="1">
      <c r="A88" s="1217"/>
      <c r="B88" s="1217"/>
      <c r="C88" s="481"/>
      <c r="D88" s="486"/>
      <c r="E88" s="481"/>
      <c r="F88" s="486"/>
      <c r="G88" s="481"/>
      <c r="H88" s="486"/>
      <c r="I88" s="481"/>
      <c r="J88" s="486"/>
      <c r="K88" s="481"/>
      <c r="L88" s="486"/>
      <c r="M88" s="481"/>
      <c r="N88" s="486"/>
      <c r="O88" s="481"/>
      <c r="P88" s="486"/>
      <c r="Q88" s="481"/>
      <c r="R88" s="486"/>
      <c r="S88" s="481"/>
      <c r="T88" s="486"/>
      <c r="U88" s="481"/>
      <c r="V88" s="486"/>
      <c r="W88" s="481"/>
      <c r="X88" s="486"/>
      <c r="Y88" s="481"/>
      <c r="Z88" s="486"/>
      <c r="AA88" s="481"/>
      <c r="AB88" s="486"/>
      <c r="AC88" s="481"/>
      <c r="AD88" s="486"/>
      <c r="AE88" s="481"/>
      <c r="AF88" s="486"/>
      <c r="AG88" s="481"/>
      <c r="AH88" s="486"/>
      <c r="AI88" s="481"/>
      <c r="AJ88" s="486"/>
      <c r="AK88" s="481"/>
      <c r="AL88" s="486"/>
      <c r="AM88" s="481"/>
      <c r="AN88" s="486"/>
      <c r="AO88" s="481"/>
      <c r="AP88" s="486"/>
      <c r="AQ88" s="1216"/>
      <c r="AR88" s="482"/>
      <c r="AS88" s="1227"/>
    </row>
    <row r="89" spans="1:45" ht="35.25" customHeight="1">
      <c r="A89" s="1234"/>
      <c r="B89" s="1226">
        <f>入力シート!C9</f>
        <v>0</v>
      </c>
      <c r="C89" s="481"/>
      <c r="D89" s="486"/>
      <c r="E89" s="481"/>
      <c r="F89" s="486"/>
      <c r="G89" s="481"/>
      <c r="H89" s="486"/>
      <c r="I89" s="481"/>
      <c r="J89" s="486"/>
      <c r="K89" s="481"/>
      <c r="L89" s="486"/>
      <c r="M89" s="481"/>
      <c r="N89" s="486"/>
      <c r="O89" s="481"/>
      <c r="P89" s="486"/>
      <c r="Q89" s="481"/>
      <c r="R89" s="486"/>
      <c r="S89" s="481"/>
      <c r="T89" s="486"/>
      <c r="U89" s="481"/>
      <c r="V89" s="486"/>
      <c r="W89" s="481"/>
      <c r="X89" s="486"/>
      <c r="Y89" s="481"/>
      <c r="Z89" s="486"/>
      <c r="AA89" s="481"/>
      <c r="AB89" s="486"/>
      <c r="AC89" s="481"/>
      <c r="AD89" s="486"/>
      <c r="AE89" s="481"/>
      <c r="AF89" s="486"/>
      <c r="AG89" s="481"/>
      <c r="AH89" s="486"/>
      <c r="AI89" s="481"/>
      <c r="AJ89" s="486"/>
      <c r="AK89" s="481"/>
      <c r="AL89" s="486"/>
      <c r="AM89" s="481"/>
      <c r="AN89" s="486"/>
      <c r="AO89" s="481"/>
      <c r="AP89" s="486"/>
      <c r="AQ89" s="1216"/>
      <c r="AR89" s="482"/>
      <c r="AS89" s="1227"/>
    </row>
    <row r="90" spans="1:45" ht="35.25" customHeight="1">
      <c r="A90" s="1234"/>
      <c r="B90" s="1226"/>
      <c r="C90" s="481"/>
      <c r="D90" s="486"/>
      <c r="E90" s="481"/>
      <c r="F90" s="486"/>
      <c r="G90" s="481"/>
      <c r="H90" s="486"/>
      <c r="I90" s="481"/>
      <c r="J90" s="486"/>
      <c r="K90" s="481"/>
      <c r="L90" s="486"/>
      <c r="M90" s="481"/>
      <c r="N90" s="486"/>
      <c r="O90" s="481"/>
      <c r="P90" s="486"/>
      <c r="Q90" s="481"/>
      <c r="R90" s="486"/>
      <c r="S90" s="481"/>
      <c r="T90" s="486"/>
      <c r="U90" s="481"/>
      <c r="V90" s="486"/>
      <c r="W90" s="481"/>
      <c r="X90" s="486"/>
      <c r="Y90" s="481"/>
      <c r="Z90" s="486"/>
      <c r="AA90" s="481"/>
      <c r="AB90" s="486"/>
      <c r="AC90" s="481"/>
      <c r="AD90" s="486"/>
      <c r="AE90" s="481"/>
      <c r="AF90" s="486"/>
      <c r="AG90" s="481"/>
      <c r="AH90" s="486"/>
      <c r="AI90" s="481"/>
      <c r="AJ90" s="486"/>
      <c r="AK90" s="481"/>
      <c r="AL90" s="486"/>
      <c r="AM90" s="481"/>
      <c r="AN90" s="486"/>
      <c r="AO90" s="481"/>
      <c r="AP90" s="486"/>
      <c r="AQ90" s="1216"/>
      <c r="AR90" s="482"/>
      <c r="AS90" s="1227"/>
    </row>
    <row r="91" spans="1:45" ht="35.25" customHeight="1">
      <c r="A91" s="1234"/>
      <c r="B91" s="1226"/>
      <c r="C91" s="481"/>
      <c r="D91" s="486"/>
      <c r="E91" s="481"/>
      <c r="F91" s="486"/>
      <c r="G91" s="481"/>
      <c r="H91" s="486"/>
      <c r="I91" s="481"/>
      <c r="J91" s="486"/>
      <c r="K91" s="481"/>
      <c r="L91" s="486"/>
      <c r="M91" s="481"/>
      <c r="N91" s="486"/>
      <c r="O91" s="481"/>
      <c r="P91" s="486"/>
      <c r="Q91" s="481"/>
      <c r="R91" s="486"/>
      <c r="S91" s="481"/>
      <c r="T91" s="486"/>
      <c r="U91" s="481"/>
      <c r="V91" s="486"/>
      <c r="W91" s="481"/>
      <c r="X91" s="486"/>
      <c r="Y91" s="481"/>
      <c r="Z91" s="486"/>
      <c r="AA91" s="481"/>
      <c r="AB91" s="486"/>
      <c r="AC91" s="481"/>
      <c r="AD91" s="486"/>
      <c r="AE91" s="481"/>
      <c r="AF91" s="486"/>
      <c r="AG91" s="481"/>
      <c r="AH91" s="486"/>
      <c r="AI91" s="481"/>
      <c r="AJ91" s="486"/>
      <c r="AK91" s="481"/>
      <c r="AL91" s="486"/>
      <c r="AM91" s="481"/>
      <c r="AN91" s="486"/>
      <c r="AO91" s="481"/>
      <c r="AP91" s="486"/>
      <c r="AQ91" s="1216"/>
      <c r="AR91" s="482"/>
      <c r="AS91" s="1227"/>
    </row>
    <row r="92" spans="1:45" ht="35.25" customHeight="1">
      <c r="A92" s="1234"/>
      <c r="B92" s="1226"/>
      <c r="C92" s="481"/>
      <c r="D92" s="486"/>
      <c r="E92" s="481"/>
      <c r="F92" s="486"/>
      <c r="G92" s="481"/>
      <c r="H92" s="486"/>
      <c r="I92" s="481"/>
      <c r="J92" s="486"/>
      <c r="K92" s="481"/>
      <c r="L92" s="486"/>
      <c r="M92" s="481"/>
      <c r="N92" s="486"/>
      <c r="O92" s="481"/>
      <c r="P92" s="486"/>
      <c r="Q92" s="481"/>
      <c r="R92" s="486"/>
      <c r="S92" s="481"/>
      <c r="T92" s="486"/>
      <c r="U92" s="481"/>
      <c r="V92" s="486"/>
      <c r="W92" s="481"/>
      <c r="X92" s="486"/>
      <c r="Y92" s="481"/>
      <c r="Z92" s="486"/>
      <c r="AA92" s="481"/>
      <c r="AB92" s="486"/>
      <c r="AC92" s="481"/>
      <c r="AD92" s="486"/>
      <c r="AE92" s="481"/>
      <c r="AF92" s="486"/>
      <c r="AG92" s="481"/>
      <c r="AH92" s="486"/>
      <c r="AI92" s="481"/>
      <c r="AJ92" s="486"/>
      <c r="AK92" s="481"/>
      <c r="AL92" s="486"/>
      <c r="AM92" s="481"/>
      <c r="AN92" s="486"/>
      <c r="AO92" s="481"/>
      <c r="AP92" s="486"/>
      <c r="AQ92" s="1216"/>
      <c r="AR92" s="482"/>
      <c r="AS92" s="1227"/>
    </row>
    <row r="93" spans="1:45" ht="35.25" customHeight="1">
      <c r="A93" s="1234"/>
      <c r="B93" s="1226"/>
      <c r="C93" s="481"/>
      <c r="D93" s="486"/>
      <c r="E93" s="481"/>
      <c r="F93" s="486"/>
      <c r="G93" s="481"/>
      <c r="H93" s="486"/>
      <c r="I93" s="481"/>
      <c r="J93" s="486"/>
      <c r="K93" s="481"/>
      <c r="L93" s="486"/>
      <c r="M93" s="481"/>
      <c r="N93" s="486"/>
      <c r="O93" s="481"/>
      <c r="P93" s="486"/>
      <c r="Q93" s="481"/>
      <c r="R93" s="486"/>
      <c r="S93" s="481"/>
      <c r="T93" s="486"/>
      <c r="U93" s="481"/>
      <c r="V93" s="486"/>
      <c r="W93" s="481"/>
      <c r="X93" s="486"/>
      <c r="Y93" s="481"/>
      <c r="Z93" s="486"/>
      <c r="AA93" s="481"/>
      <c r="AB93" s="486"/>
      <c r="AC93" s="481"/>
      <c r="AD93" s="486"/>
      <c r="AE93" s="481"/>
      <c r="AF93" s="486"/>
      <c r="AG93" s="481"/>
      <c r="AH93" s="486"/>
      <c r="AI93" s="481"/>
      <c r="AJ93" s="486"/>
      <c r="AK93" s="481"/>
      <c r="AL93" s="486"/>
      <c r="AM93" s="481"/>
      <c r="AN93" s="486"/>
      <c r="AO93" s="481"/>
      <c r="AP93" s="486"/>
      <c r="AQ93" s="1216"/>
      <c r="AR93" s="482"/>
      <c r="AS93" s="1227"/>
    </row>
    <row r="94" spans="1:45" ht="35.25" customHeight="1">
      <c r="A94" s="1234"/>
      <c r="B94" s="1226"/>
      <c r="C94" s="481"/>
      <c r="D94" s="486"/>
      <c r="E94" s="481"/>
      <c r="F94" s="486"/>
      <c r="G94" s="481"/>
      <c r="H94" s="486"/>
      <c r="I94" s="481"/>
      <c r="J94" s="486"/>
      <c r="K94" s="481"/>
      <c r="L94" s="486"/>
      <c r="M94" s="481"/>
      <c r="N94" s="486"/>
      <c r="O94" s="481"/>
      <c r="P94" s="486"/>
      <c r="Q94" s="481"/>
      <c r="R94" s="486"/>
      <c r="S94" s="481"/>
      <c r="T94" s="486"/>
      <c r="U94" s="481"/>
      <c r="V94" s="486"/>
      <c r="W94" s="481"/>
      <c r="X94" s="486"/>
      <c r="Y94" s="481"/>
      <c r="Z94" s="486"/>
      <c r="AA94" s="481"/>
      <c r="AB94" s="486"/>
      <c r="AC94" s="481"/>
      <c r="AD94" s="486"/>
      <c r="AE94" s="481"/>
      <c r="AF94" s="486"/>
      <c r="AG94" s="481"/>
      <c r="AH94" s="486"/>
      <c r="AI94" s="481"/>
      <c r="AJ94" s="486"/>
      <c r="AK94" s="481"/>
      <c r="AL94" s="486"/>
      <c r="AM94" s="481"/>
      <c r="AN94" s="486"/>
      <c r="AO94" s="481"/>
      <c r="AP94" s="486"/>
      <c r="AQ94" s="1216"/>
      <c r="AR94" s="482"/>
      <c r="AS94" s="1227"/>
    </row>
    <row r="95" spans="1:45" ht="35.25" customHeight="1">
      <c r="A95" s="1234"/>
      <c r="B95" s="1226"/>
      <c r="C95" s="481"/>
      <c r="D95" s="486"/>
      <c r="E95" s="481"/>
      <c r="F95" s="486"/>
      <c r="G95" s="481"/>
      <c r="H95" s="486"/>
      <c r="I95" s="481"/>
      <c r="J95" s="486"/>
      <c r="K95" s="481"/>
      <c r="L95" s="486"/>
      <c r="M95" s="481"/>
      <c r="N95" s="486"/>
      <c r="O95" s="481"/>
      <c r="P95" s="486"/>
      <c r="Q95" s="481"/>
      <c r="R95" s="486"/>
      <c r="S95" s="481"/>
      <c r="T95" s="486"/>
      <c r="U95" s="481"/>
      <c r="V95" s="486"/>
      <c r="W95" s="481"/>
      <c r="X95" s="486"/>
      <c r="Y95" s="481"/>
      <c r="Z95" s="486"/>
      <c r="AA95" s="481"/>
      <c r="AB95" s="486"/>
      <c r="AC95" s="481"/>
      <c r="AD95" s="486"/>
      <c r="AE95" s="481"/>
      <c r="AF95" s="486"/>
      <c r="AG95" s="481"/>
      <c r="AH95" s="486"/>
      <c r="AI95" s="481"/>
      <c r="AJ95" s="486"/>
      <c r="AK95" s="481"/>
      <c r="AL95" s="486"/>
      <c r="AM95" s="481"/>
      <c r="AN95" s="486"/>
      <c r="AO95" s="481"/>
      <c r="AP95" s="486"/>
      <c r="AQ95" s="1216"/>
      <c r="AR95" s="482"/>
      <c r="AS95" s="1227"/>
    </row>
    <row r="96" spans="1:45" ht="35.25" customHeight="1">
      <c r="A96" s="1234"/>
      <c r="B96" s="1226"/>
      <c r="C96" s="481"/>
      <c r="D96" s="486"/>
      <c r="E96" s="481"/>
      <c r="F96" s="486"/>
      <c r="G96" s="481"/>
      <c r="H96" s="486"/>
      <c r="I96" s="481"/>
      <c r="J96" s="486"/>
      <c r="K96" s="481"/>
      <c r="L96" s="486"/>
      <c r="M96" s="481"/>
      <c r="N96" s="486"/>
      <c r="O96" s="481"/>
      <c r="P96" s="486"/>
      <c r="Q96" s="481"/>
      <c r="R96" s="486"/>
      <c r="S96" s="481"/>
      <c r="T96" s="486"/>
      <c r="U96" s="481"/>
      <c r="V96" s="486"/>
      <c r="W96" s="481"/>
      <c r="X96" s="486"/>
      <c r="Y96" s="481"/>
      <c r="Z96" s="486"/>
      <c r="AA96" s="481"/>
      <c r="AB96" s="486"/>
      <c r="AC96" s="481"/>
      <c r="AD96" s="486"/>
      <c r="AE96" s="481"/>
      <c r="AF96" s="486"/>
      <c r="AG96" s="481"/>
      <c r="AH96" s="486"/>
      <c r="AI96" s="481"/>
      <c r="AJ96" s="486"/>
      <c r="AK96" s="481"/>
      <c r="AL96" s="486"/>
      <c r="AM96" s="481"/>
      <c r="AN96" s="486"/>
      <c r="AO96" s="481"/>
      <c r="AP96" s="486"/>
      <c r="AQ96" s="1216"/>
      <c r="AR96" s="482"/>
      <c r="AS96" s="1227"/>
    </row>
    <row r="97" spans="1:45" ht="15" customHeight="1">
      <c r="A97" s="479" t="s">
        <v>1112</v>
      </c>
      <c r="C97" s="1"/>
      <c r="D97" s="487" t="s">
        <v>1121</v>
      </c>
      <c r="AS97" s="1227" t="s">
        <v>1113</v>
      </c>
    </row>
    <row r="98" spans="1:45" ht="35.25" customHeight="1">
      <c r="A98" s="484"/>
      <c r="B98" s="484"/>
      <c r="C98" s="481"/>
      <c r="D98" s="486"/>
      <c r="E98" s="481"/>
      <c r="F98" s="486"/>
      <c r="G98" s="481"/>
      <c r="H98" s="486"/>
      <c r="I98" s="481"/>
      <c r="J98" s="486"/>
      <c r="K98" s="481"/>
      <c r="L98" s="486"/>
      <c r="M98" s="481"/>
      <c r="N98" s="486"/>
      <c r="O98" s="481"/>
      <c r="P98" s="486"/>
      <c r="Q98" s="481"/>
      <c r="R98" s="486"/>
      <c r="S98" s="481"/>
      <c r="T98" s="486"/>
      <c r="U98" s="481"/>
      <c r="V98" s="486"/>
      <c r="W98" s="481"/>
      <c r="X98" s="486"/>
      <c r="Y98" s="481"/>
      <c r="Z98" s="486"/>
      <c r="AA98" s="481"/>
      <c r="AB98" s="486"/>
      <c r="AC98" s="481"/>
      <c r="AD98" s="486"/>
      <c r="AE98" s="481"/>
      <c r="AF98" s="486"/>
      <c r="AG98" s="481"/>
      <c r="AH98" s="486"/>
      <c r="AI98" s="481"/>
      <c r="AJ98" s="486"/>
      <c r="AK98" s="481"/>
      <c r="AL98" s="486"/>
      <c r="AM98" s="481"/>
      <c r="AN98" s="486"/>
      <c r="AO98" s="481"/>
      <c r="AP98" s="486"/>
      <c r="AQ98" s="1216" t="s">
        <v>1378</v>
      </c>
      <c r="AR98" s="1227" t="s">
        <v>457</v>
      </c>
      <c r="AS98" s="1227"/>
    </row>
    <row r="99" spans="1:45" ht="35.25" customHeight="1">
      <c r="C99" s="481"/>
      <c r="D99" s="486"/>
      <c r="E99" s="481"/>
      <c r="F99" s="486"/>
      <c r="G99" s="481"/>
      <c r="H99" s="486"/>
      <c r="I99" s="481"/>
      <c r="J99" s="486"/>
      <c r="K99" s="481"/>
      <c r="L99" s="486"/>
      <c r="M99" s="481"/>
      <c r="N99" s="486"/>
      <c r="O99" s="481"/>
      <c r="P99" s="486"/>
      <c r="Q99" s="481"/>
      <c r="R99" s="486"/>
      <c r="S99" s="481"/>
      <c r="T99" s="486"/>
      <c r="U99" s="481"/>
      <c r="V99" s="486"/>
      <c r="W99" s="481"/>
      <c r="X99" s="486"/>
      <c r="Y99" s="481"/>
      <c r="Z99" s="486"/>
      <c r="AA99" s="481"/>
      <c r="AB99" s="486"/>
      <c r="AC99" s="481"/>
      <c r="AD99" s="486"/>
      <c r="AE99" s="481"/>
      <c r="AF99" s="486"/>
      <c r="AG99" s="481"/>
      <c r="AH99" s="486"/>
      <c r="AI99" s="481"/>
      <c r="AJ99" s="486"/>
      <c r="AK99" s="481"/>
      <c r="AL99" s="486"/>
      <c r="AM99" s="481"/>
      <c r="AN99" s="486"/>
      <c r="AO99" s="481"/>
      <c r="AP99" s="486"/>
      <c r="AQ99" s="1216"/>
      <c r="AR99" s="1227"/>
      <c r="AS99" s="1227"/>
    </row>
    <row r="100" spans="1:45" ht="35.25" customHeight="1">
      <c r="A100" s="1217" t="s">
        <v>1114</v>
      </c>
      <c r="B100" s="1217" t="s">
        <v>661</v>
      </c>
      <c r="C100" s="481"/>
      <c r="D100" s="486"/>
      <c r="E100" s="481"/>
      <c r="F100" s="486"/>
      <c r="G100" s="481"/>
      <c r="H100" s="486"/>
      <c r="I100" s="481"/>
      <c r="J100" s="486"/>
      <c r="K100" s="481"/>
      <c r="L100" s="486"/>
      <c r="M100" s="481"/>
      <c r="N100" s="486"/>
      <c r="O100" s="481"/>
      <c r="P100" s="486"/>
      <c r="Q100" s="481"/>
      <c r="R100" s="486"/>
      <c r="S100" s="481"/>
      <c r="T100" s="486"/>
      <c r="U100" s="481"/>
      <c r="V100" s="486"/>
      <c r="W100" s="481"/>
      <c r="X100" s="486"/>
      <c r="Y100" s="481"/>
      <c r="Z100" s="486"/>
      <c r="AA100" s="481"/>
      <c r="AB100" s="486"/>
      <c r="AC100" s="481"/>
      <c r="AD100" s="486"/>
      <c r="AE100" s="481"/>
      <c r="AF100" s="486"/>
      <c r="AG100" s="481"/>
      <c r="AH100" s="486"/>
      <c r="AI100" s="481"/>
      <c r="AJ100" s="486"/>
      <c r="AK100" s="481"/>
      <c r="AL100" s="486"/>
      <c r="AM100" s="481"/>
      <c r="AN100" s="486"/>
      <c r="AO100" s="481"/>
      <c r="AP100" s="486"/>
      <c r="AQ100" s="1216"/>
      <c r="AR100" s="482"/>
      <c r="AS100" s="1227"/>
    </row>
    <row r="101" spans="1:45" ht="35.25" customHeight="1">
      <c r="A101" s="1217"/>
      <c r="B101" s="1217"/>
      <c r="C101" s="481"/>
      <c r="D101" s="486"/>
      <c r="E101" s="481"/>
      <c r="F101" s="486"/>
      <c r="G101" s="481"/>
      <c r="H101" s="486"/>
      <c r="I101" s="481"/>
      <c r="J101" s="486"/>
      <c r="K101" s="481"/>
      <c r="L101" s="486"/>
      <c r="M101" s="481"/>
      <c r="N101" s="486"/>
      <c r="O101" s="481"/>
      <c r="P101" s="486"/>
      <c r="Q101" s="481"/>
      <c r="R101" s="486"/>
      <c r="S101" s="481"/>
      <c r="T101" s="486"/>
      <c r="U101" s="481"/>
      <c r="V101" s="486"/>
      <c r="W101" s="481"/>
      <c r="X101" s="486"/>
      <c r="Y101" s="481"/>
      <c r="Z101" s="486"/>
      <c r="AA101" s="481"/>
      <c r="AB101" s="486"/>
      <c r="AC101" s="481"/>
      <c r="AD101" s="486"/>
      <c r="AE101" s="481"/>
      <c r="AF101" s="486"/>
      <c r="AG101" s="481"/>
      <c r="AH101" s="486"/>
      <c r="AI101" s="481"/>
      <c r="AJ101" s="486"/>
      <c r="AK101" s="481"/>
      <c r="AL101" s="486"/>
      <c r="AM101" s="481"/>
      <c r="AN101" s="486"/>
      <c r="AO101" s="481"/>
      <c r="AP101" s="486"/>
      <c r="AQ101" s="1216"/>
      <c r="AR101" s="482"/>
      <c r="AS101" s="1227"/>
    </row>
    <row r="102" spans="1:45" ht="35.25" customHeight="1">
      <c r="A102" s="1217"/>
      <c r="B102" s="1217"/>
      <c r="C102" s="481"/>
      <c r="D102" s="486"/>
      <c r="E102" s="481"/>
      <c r="F102" s="486"/>
      <c r="G102" s="481"/>
      <c r="H102" s="486"/>
      <c r="I102" s="481"/>
      <c r="J102" s="486"/>
      <c r="K102" s="481"/>
      <c r="L102" s="486"/>
      <c r="M102" s="481"/>
      <c r="N102" s="486"/>
      <c r="O102" s="481"/>
      <c r="P102" s="486"/>
      <c r="Q102" s="481"/>
      <c r="R102" s="486"/>
      <c r="S102" s="481"/>
      <c r="T102" s="486"/>
      <c r="U102" s="481"/>
      <c r="V102" s="486"/>
      <c r="W102" s="481"/>
      <c r="X102" s="486"/>
      <c r="Y102" s="481"/>
      <c r="Z102" s="486"/>
      <c r="AA102" s="481"/>
      <c r="AB102" s="486"/>
      <c r="AC102" s="481"/>
      <c r="AD102" s="486"/>
      <c r="AE102" s="481"/>
      <c r="AF102" s="486"/>
      <c r="AG102" s="481"/>
      <c r="AH102" s="486"/>
      <c r="AI102" s="481"/>
      <c r="AJ102" s="486"/>
      <c r="AK102" s="481"/>
      <c r="AL102" s="486"/>
      <c r="AM102" s="481"/>
      <c r="AN102" s="486"/>
      <c r="AO102" s="481"/>
      <c r="AP102" s="486"/>
      <c r="AQ102" s="1216"/>
      <c r="AR102" s="482"/>
      <c r="AS102" s="1227"/>
    </row>
    <row r="103" spans="1:45" ht="35.25" customHeight="1">
      <c r="A103" s="1217"/>
      <c r="B103" s="1217"/>
      <c r="C103" s="481"/>
      <c r="D103" s="486"/>
      <c r="E103" s="481"/>
      <c r="F103" s="486"/>
      <c r="G103" s="481"/>
      <c r="H103" s="486"/>
      <c r="I103" s="481"/>
      <c r="J103" s="486"/>
      <c r="K103" s="481"/>
      <c r="L103" s="486"/>
      <c r="M103" s="481"/>
      <c r="N103" s="486"/>
      <c r="O103" s="481"/>
      <c r="P103" s="486"/>
      <c r="Q103" s="481"/>
      <c r="R103" s="486"/>
      <c r="S103" s="481"/>
      <c r="T103" s="486"/>
      <c r="U103" s="481"/>
      <c r="V103" s="486"/>
      <c r="W103" s="481"/>
      <c r="X103" s="486"/>
      <c r="Y103" s="481"/>
      <c r="Z103" s="486"/>
      <c r="AA103" s="481"/>
      <c r="AB103" s="486"/>
      <c r="AC103" s="481"/>
      <c r="AD103" s="486"/>
      <c r="AE103" s="481"/>
      <c r="AF103" s="486"/>
      <c r="AG103" s="481"/>
      <c r="AH103" s="486"/>
      <c r="AI103" s="481"/>
      <c r="AJ103" s="486"/>
      <c r="AK103" s="481"/>
      <c r="AL103" s="486"/>
      <c r="AM103" s="481"/>
      <c r="AN103" s="486"/>
      <c r="AO103" s="481"/>
      <c r="AP103" s="486"/>
      <c r="AQ103" s="1216"/>
      <c r="AR103" s="482"/>
      <c r="AS103" s="1227"/>
    </row>
    <row r="104" spans="1:45" ht="35.25" customHeight="1">
      <c r="A104" s="1217"/>
      <c r="B104" s="1217"/>
      <c r="C104" s="481"/>
      <c r="D104" s="486"/>
      <c r="E104" s="481"/>
      <c r="F104" s="486"/>
      <c r="G104" s="481"/>
      <c r="H104" s="486"/>
      <c r="I104" s="481"/>
      <c r="J104" s="486"/>
      <c r="K104" s="481"/>
      <c r="L104" s="486"/>
      <c r="M104" s="481"/>
      <c r="N104" s="486"/>
      <c r="O104" s="481"/>
      <c r="P104" s="486"/>
      <c r="Q104" s="481"/>
      <c r="R104" s="486"/>
      <c r="S104" s="481"/>
      <c r="T104" s="486"/>
      <c r="U104" s="481"/>
      <c r="V104" s="486"/>
      <c r="W104" s="481"/>
      <c r="X104" s="486"/>
      <c r="Y104" s="481"/>
      <c r="Z104" s="486"/>
      <c r="AA104" s="481"/>
      <c r="AB104" s="486"/>
      <c r="AC104" s="481"/>
      <c r="AD104" s="486"/>
      <c r="AE104" s="481"/>
      <c r="AF104" s="486"/>
      <c r="AG104" s="481"/>
      <c r="AH104" s="486"/>
      <c r="AI104" s="481"/>
      <c r="AJ104" s="486"/>
      <c r="AK104" s="481"/>
      <c r="AL104" s="486"/>
      <c r="AM104" s="481"/>
      <c r="AN104" s="486"/>
      <c r="AO104" s="481"/>
      <c r="AP104" s="486"/>
      <c r="AQ104" s="1216"/>
      <c r="AR104" s="482"/>
      <c r="AS104" s="1227"/>
    </row>
    <row r="105" spans="1:45" ht="35.25" customHeight="1">
      <c r="A105" s="1234"/>
      <c r="B105" s="1226">
        <f>入力シート!C9</f>
        <v>0</v>
      </c>
      <c r="C105" s="481"/>
      <c r="D105" s="486"/>
      <c r="E105" s="481"/>
      <c r="F105" s="486"/>
      <c r="G105" s="481"/>
      <c r="H105" s="486"/>
      <c r="I105" s="481"/>
      <c r="J105" s="486"/>
      <c r="K105" s="481"/>
      <c r="L105" s="486"/>
      <c r="M105" s="481"/>
      <c r="N105" s="486"/>
      <c r="O105" s="481"/>
      <c r="P105" s="486"/>
      <c r="Q105" s="481"/>
      <c r="R105" s="486"/>
      <c r="S105" s="481"/>
      <c r="T105" s="486"/>
      <c r="U105" s="481"/>
      <c r="V105" s="486"/>
      <c r="W105" s="481"/>
      <c r="X105" s="486"/>
      <c r="Y105" s="481"/>
      <c r="Z105" s="486"/>
      <c r="AA105" s="481"/>
      <c r="AB105" s="486"/>
      <c r="AC105" s="481"/>
      <c r="AD105" s="486"/>
      <c r="AE105" s="481"/>
      <c r="AF105" s="486"/>
      <c r="AG105" s="481"/>
      <c r="AH105" s="486"/>
      <c r="AI105" s="481"/>
      <c r="AJ105" s="486"/>
      <c r="AK105" s="481"/>
      <c r="AL105" s="486"/>
      <c r="AM105" s="481"/>
      <c r="AN105" s="486"/>
      <c r="AO105" s="481"/>
      <c r="AP105" s="486"/>
      <c r="AQ105" s="1216"/>
      <c r="AR105" s="482"/>
      <c r="AS105" s="1227"/>
    </row>
    <row r="106" spans="1:45" ht="35.25" customHeight="1">
      <c r="A106" s="1234"/>
      <c r="B106" s="1226"/>
      <c r="C106" s="481"/>
      <c r="D106" s="486"/>
      <c r="E106" s="481"/>
      <c r="F106" s="486"/>
      <c r="G106" s="481"/>
      <c r="H106" s="486"/>
      <c r="I106" s="481"/>
      <c r="J106" s="486"/>
      <c r="K106" s="481"/>
      <c r="L106" s="486"/>
      <c r="M106" s="481"/>
      <c r="N106" s="486"/>
      <c r="O106" s="481"/>
      <c r="P106" s="486"/>
      <c r="Q106" s="481"/>
      <c r="R106" s="486"/>
      <c r="S106" s="481"/>
      <c r="T106" s="486"/>
      <c r="U106" s="481"/>
      <c r="V106" s="486"/>
      <c r="W106" s="481"/>
      <c r="X106" s="486"/>
      <c r="Y106" s="481"/>
      <c r="Z106" s="486"/>
      <c r="AA106" s="481"/>
      <c r="AB106" s="486"/>
      <c r="AC106" s="481"/>
      <c r="AD106" s="486"/>
      <c r="AE106" s="481"/>
      <c r="AF106" s="486"/>
      <c r="AG106" s="481"/>
      <c r="AH106" s="486"/>
      <c r="AI106" s="481"/>
      <c r="AJ106" s="486"/>
      <c r="AK106" s="481"/>
      <c r="AL106" s="486"/>
      <c r="AM106" s="481"/>
      <c r="AN106" s="486"/>
      <c r="AO106" s="481"/>
      <c r="AP106" s="486"/>
      <c r="AQ106" s="1216"/>
      <c r="AR106" s="482"/>
      <c r="AS106" s="1227"/>
    </row>
    <row r="107" spans="1:45" ht="35.25" customHeight="1">
      <c r="A107" s="1234"/>
      <c r="B107" s="1226"/>
      <c r="C107" s="481"/>
      <c r="D107" s="486"/>
      <c r="E107" s="481"/>
      <c r="F107" s="486"/>
      <c r="G107" s="481"/>
      <c r="H107" s="486"/>
      <c r="I107" s="481"/>
      <c r="J107" s="486"/>
      <c r="K107" s="481"/>
      <c r="L107" s="486"/>
      <c r="M107" s="481"/>
      <c r="N107" s="486"/>
      <c r="O107" s="481"/>
      <c r="P107" s="486"/>
      <c r="Q107" s="481"/>
      <c r="R107" s="486"/>
      <c r="S107" s="481"/>
      <c r="T107" s="486"/>
      <c r="U107" s="481"/>
      <c r="V107" s="486"/>
      <c r="W107" s="481"/>
      <c r="X107" s="486"/>
      <c r="Y107" s="481"/>
      <c r="Z107" s="486"/>
      <c r="AA107" s="481"/>
      <c r="AB107" s="486"/>
      <c r="AC107" s="481"/>
      <c r="AD107" s="486"/>
      <c r="AE107" s="481"/>
      <c r="AF107" s="486"/>
      <c r="AG107" s="481"/>
      <c r="AH107" s="486"/>
      <c r="AI107" s="481"/>
      <c r="AJ107" s="486"/>
      <c r="AK107" s="481"/>
      <c r="AL107" s="486"/>
      <c r="AM107" s="481"/>
      <c r="AN107" s="486"/>
      <c r="AO107" s="481"/>
      <c r="AP107" s="486"/>
      <c r="AQ107" s="1216"/>
      <c r="AR107" s="482"/>
      <c r="AS107" s="1227"/>
    </row>
    <row r="108" spans="1:45" ht="35.25" customHeight="1">
      <c r="A108" s="1234"/>
      <c r="B108" s="1226"/>
      <c r="C108" s="481"/>
      <c r="D108" s="486"/>
      <c r="E108" s="481"/>
      <c r="F108" s="486"/>
      <c r="G108" s="481"/>
      <c r="H108" s="486"/>
      <c r="I108" s="481"/>
      <c r="J108" s="486"/>
      <c r="K108" s="481"/>
      <c r="L108" s="486"/>
      <c r="M108" s="481"/>
      <c r="N108" s="486"/>
      <c r="O108" s="481"/>
      <c r="P108" s="486"/>
      <c r="Q108" s="481"/>
      <c r="R108" s="486"/>
      <c r="S108" s="481"/>
      <c r="T108" s="486"/>
      <c r="U108" s="481"/>
      <c r="V108" s="486"/>
      <c r="W108" s="481"/>
      <c r="X108" s="486"/>
      <c r="Y108" s="481"/>
      <c r="Z108" s="486"/>
      <c r="AA108" s="481"/>
      <c r="AB108" s="486"/>
      <c r="AC108" s="481"/>
      <c r="AD108" s="486"/>
      <c r="AE108" s="481"/>
      <c r="AF108" s="486"/>
      <c r="AG108" s="481"/>
      <c r="AH108" s="486"/>
      <c r="AI108" s="481"/>
      <c r="AJ108" s="486"/>
      <c r="AK108" s="481"/>
      <c r="AL108" s="486"/>
      <c r="AM108" s="481"/>
      <c r="AN108" s="486"/>
      <c r="AO108" s="481"/>
      <c r="AP108" s="486"/>
      <c r="AQ108" s="1216"/>
      <c r="AR108" s="482"/>
      <c r="AS108" s="1227"/>
    </row>
    <row r="109" spans="1:45" ht="35.25" customHeight="1">
      <c r="A109" s="1234"/>
      <c r="B109" s="1226"/>
      <c r="C109" s="481"/>
      <c r="D109" s="486"/>
      <c r="E109" s="481"/>
      <c r="F109" s="486"/>
      <c r="G109" s="481"/>
      <c r="H109" s="486"/>
      <c r="I109" s="481"/>
      <c r="J109" s="486"/>
      <c r="K109" s="481"/>
      <c r="L109" s="486"/>
      <c r="M109" s="481"/>
      <c r="N109" s="486"/>
      <c r="O109" s="481"/>
      <c r="P109" s="486"/>
      <c r="Q109" s="481"/>
      <c r="R109" s="486"/>
      <c r="S109" s="481"/>
      <c r="T109" s="486"/>
      <c r="U109" s="481"/>
      <c r="V109" s="486"/>
      <c r="W109" s="481"/>
      <c r="X109" s="486"/>
      <c r="Y109" s="481"/>
      <c r="Z109" s="486"/>
      <c r="AA109" s="481"/>
      <c r="AB109" s="486"/>
      <c r="AC109" s="481"/>
      <c r="AD109" s="486"/>
      <c r="AE109" s="481"/>
      <c r="AF109" s="486"/>
      <c r="AG109" s="481"/>
      <c r="AH109" s="486"/>
      <c r="AI109" s="481"/>
      <c r="AJ109" s="486"/>
      <c r="AK109" s="481"/>
      <c r="AL109" s="486"/>
      <c r="AM109" s="481"/>
      <c r="AN109" s="486"/>
      <c r="AO109" s="481"/>
      <c r="AP109" s="486"/>
      <c r="AQ109" s="1216"/>
      <c r="AR109" s="482"/>
      <c r="AS109" s="1227"/>
    </row>
    <row r="110" spans="1:45" ht="35.25" customHeight="1">
      <c r="A110" s="1234"/>
      <c r="B110" s="1226"/>
      <c r="C110" s="481"/>
      <c r="D110" s="486"/>
      <c r="E110" s="481"/>
      <c r="F110" s="486"/>
      <c r="G110" s="481"/>
      <c r="H110" s="486"/>
      <c r="I110" s="481"/>
      <c r="J110" s="486"/>
      <c r="K110" s="481"/>
      <c r="L110" s="486"/>
      <c r="M110" s="481"/>
      <c r="N110" s="486"/>
      <c r="O110" s="481"/>
      <c r="P110" s="486"/>
      <c r="Q110" s="481"/>
      <c r="R110" s="486"/>
      <c r="S110" s="481"/>
      <c r="T110" s="486"/>
      <c r="U110" s="481"/>
      <c r="V110" s="486"/>
      <c r="W110" s="481"/>
      <c r="X110" s="486"/>
      <c r="Y110" s="481"/>
      <c r="Z110" s="486"/>
      <c r="AA110" s="481"/>
      <c r="AB110" s="486"/>
      <c r="AC110" s="481"/>
      <c r="AD110" s="486"/>
      <c r="AE110" s="481"/>
      <c r="AF110" s="486"/>
      <c r="AG110" s="481"/>
      <c r="AH110" s="486"/>
      <c r="AI110" s="481"/>
      <c r="AJ110" s="486"/>
      <c r="AK110" s="481"/>
      <c r="AL110" s="486"/>
      <c r="AM110" s="481"/>
      <c r="AN110" s="486"/>
      <c r="AO110" s="481"/>
      <c r="AP110" s="486"/>
      <c r="AQ110" s="1216"/>
      <c r="AR110" s="482"/>
      <c r="AS110" s="1227"/>
    </row>
    <row r="111" spans="1:45" ht="35.25" customHeight="1">
      <c r="A111" s="1234"/>
      <c r="B111" s="1226"/>
      <c r="C111" s="481"/>
      <c r="D111" s="486"/>
      <c r="E111" s="481"/>
      <c r="F111" s="486"/>
      <c r="G111" s="481"/>
      <c r="H111" s="486"/>
      <c r="I111" s="481"/>
      <c r="J111" s="486"/>
      <c r="K111" s="481"/>
      <c r="L111" s="486"/>
      <c r="M111" s="481"/>
      <c r="N111" s="486"/>
      <c r="O111" s="481"/>
      <c r="P111" s="486"/>
      <c r="Q111" s="481"/>
      <c r="R111" s="486"/>
      <c r="S111" s="481"/>
      <c r="T111" s="486"/>
      <c r="U111" s="481"/>
      <c r="V111" s="486"/>
      <c r="W111" s="481"/>
      <c r="X111" s="486"/>
      <c r="Y111" s="481"/>
      <c r="Z111" s="486"/>
      <c r="AA111" s="481"/>
      <c r="AB111" s="486"/>
      <c r="AC111" s="481"/>
      <c r="AD111" s="486"/>
      <c r="AE111" s="481"/>
      <c r="AF111" s="486"/>
      <c r="AG111" s="481"/>
      <c r="AH111" s="486"/>
      <c r="AI111" s="481"/>
      <c r="AJ111" s="486"/>
      <c r="AK111" s="481"/>
      <c r="AL111" s="486"/>
      <c r="AM111" s="481"/>
      <c r="AN111" s="486"/>
      <c r="AO111" s="481"/>
      <c r="AP111" s="486"/>
      <c r="AQ111" s="1216"/>
      <c r="AR111" s="482"/>
      <c r="AS111" s="1227"/>
    </row>
    <row r="112" spans="1:45" ht="35.25" customHeight="1">
      <c r="A112" s="1234"/>
      <c r="B112" s="1226"/>
      <c r="C112" s="481"/>
      <c r="D112" s="486"/>
      <c r="E112" s="481"/>
      <c r="F112" s="486"/>
      <c r="G112" s="481"/>
      <c r="H112" s="486"/>
      <c r="I112" s="481"/>
      <c r="J112" s="486"/>
      <c r="K112" s="481"/>
      <c r="L112" s="486"/>
      <c r="M112" s="481"/>
      <c r="N112" s="486"/>
      <c r="O112" s="481"/>
      <c r="P112" s="486"/>
      <c r="Q112" s="481"/>
      <c r="R112" s="486"/>
      <c r="S112" s="481"/>
      <c r="T112" s="486"/>
      <c r="U112" s="481"/>
      <c r="V112" s="486"/>
      <c r="W112" s="481"/>
      <c r="X112" s="486"/>
      <c r="Y112" s="481"/>
      <c r="Z112" s="486"/>
      <c r="AA112" s="481"/>
      <c r="AB112" s="486"/>
      <c r="AC112" s="481"/>
      <c r="AD112" s="486"/>
      <c r="AE112" s="481"/>
      <c r="AF112" s="486"/>
      <c r="AG112" s="481"/>
      <c r="AH112" s="486"/>
      <c r="AI112" s="481"/>
      <c r="AJ112" s="486"/>
      <c r="AK112" s="481"/>
      <c r="AL112" s="486"/>
      <c r="AM112" s="481"/>
      <c r="AN112" s="486"/>
      <c r="AO112" s="481"/>
      <c r="AP112" s="486"/>
      <c r="AQ112" s="1216"/>
      <c r="AR112" s="482"/>
      <c r="AS112" s="1227"/>
    </row>
    <row r="113" spans="1:45" ht="15" customHeight="1">
      <c r="A113" s="479" t="s">
        <v>1112</v>
      </c>
      <c r="C113" s="1"/>
      <c r="D113" s="487" t="s">
        <v>1122</v>
      </c>
      <c r="AS113" s="1227" t="s">
        <v>1113</v>
      </c>
    </row>
    <row r="114" spans="1:45" ht="35.25" customHeight="1">
      <c r="A114" s="484"/>
      <c r="B114" s="484"/>
      <c r="C114" s="481"/>
      <c r="D114" s="486"/>
      <c r="E114" s="481"/>
      <c r="F114" s="486"/>
      <c r="G114" s="481"/>
      <c r="H114" s="486"/>
      <c r="I114" s="481"/>
      <c r="J114" s="486"/>
      <c r="K114" s="481"/>
      <c r="L114" s="486"/>
      <c r="M114" s="481"/>
      <c r="N114" s="486"/>
      <c r="O114" s="481"/>
      <c r="P114" s="486"/>
      <c r="Q114" s="481"/>
      <c r="R114" s="486"/>
      <c r="S114" s="481"/>
      <c r="T114" s="486"/>
      <c r="U114" s="481"/>
      <c r="V114" s="486"/>
      <c r="W114" s="481"/>
      <c r="X114" s="486"/>
      <c r="Y114" s="481"/>
      <c r="Z114" s="486"/>
      <c r="AA114" s="481"/>
      <c r="AB114" s="486"/>
      <c r="AC114" s="481"/>
      <c r="AD114" s="486"/>
      <c r="AE114" s="481"/>
      <c r="AF114" s="486"/>
      <c r="AG114" s="481"/>
      <c r="AH114" s="486"/>
      <c r="AI114" s="481"/>
      <c r="AJ114" s="486"/>
      <c r="AK114" s="481"/>
      <c r="AL114" s="486"/>
      <c r="AM114" s="481"/>
      <c r="AN114" s="486"/>
      <c r="AO114" s="481"/>
      <c r="AP114" s="486"/>
      <c r="AQ114" s="1216" t="s">
        <v>1378</v>
      </c>
      <c r="AR114" s="1227" t="s">
        <v>457</v>
      </c>
      <c r="AS114" s="1227"/>
    </row>
    <row r="115" spans="1:45" ht="35.25" customHeight="1">
      <c r="C115" s="481"/>
      <c r="D115" s="486"/>
      <c r="E115" s="481"/>
      <c r="F115" s="486"/>
      <c r="G115" s="481"/>
      <c r="H115" s="486"/>
      <c r="I115" s="481"/>
      <c r="J115" s="486"/>
      <c r="K115" s="481"/>
      <c r="L115" s="486"/>
      <c r="M115" s="481"/>
      <c r="N115" s="486"/>
      <c r="O115" s="481"/>
      <c r="P115" s="486"/>
      <c r="Q115" s="481"/>
      <c r="R115" s="486"/>
      <c r="S115" s="481"/>
      <c r="T115" s="486"/>
      <c r="U115" s="481"/>
      <c r="V115" s="486"/>
      <c r="W115" s="481"/>
      <c r="X115" s="486"/>
      <c r="Y115" s="481"/>
      <c r="Z115" s="486"/>
      <c r="AA115" s="481"/>
      <c r="AB115" s="486"/>
      <c r="AC115" s="481"/>
      <c r="AD115" s="486"/>
      <c r="AE115" s="481"/>
      <c r="AF115" s="486"/>
      <c r="AG115" s="481"/>
      <c r="AH115" s="486"/>
      <c r="AI115" s="481"/>
      <c r="AJ115" s="486"/>
      <c r="AK115" s="481"/>
      <c r="AL115" s="486"/>
      <c r="AM115" s="481"/>
      <c r="AN115" s="486"/>
      <c r="AO115" s="481"/>
      <c r="AP115" s="486"/>
      <c r="AQ115" s="1216"/>
      <c r="AR115" s="1227"/>
      <c r="AS115" s="1227"/>
    </row>
    <row r="116" spans="1:45" ht="35.25" customHeight="1">
      <c r="A116" s="1217" t="s">
        <v>1114</v>
      </c>
      <c r="B116" s="1217" t="s">
        <v>661</v>
      </c>
      <c r="C116" s="481"/>
      <c r="D116" s="486"/>
      <c r="E116" s="481"/>
      <c r="F116" s="486"/>
      <c r="G116" s="481"/>
      <c r="H116" s="486"/>
      <c r="I116" s="481"/>
      <c r="J116" s="486"/>
      <c r="K116" s="481"/>
      <c r="L116" s="486"/>
      <c r="M116" s="481"/>
      <c r="N116" s="486"/>
      <c r="O116" s="481"/>
      <c r="P116" s="486"/>
      <c r="Q116" s="481"/>
      <c r="R116" s="486"/>
      <c r="S116" s="481"/>
      <c r="T116" s="486"/>
      <c r="U116" s="481"/>
      <c r="V116" s="486"/>
      <c r="W116" s="481"/>
      <c r="X116" s="486"/>
      <c r="Y116" s="481"/>
      <c r="Z116" s="486"/>
      <c r="AA116" s="481"/>
      <c r="AB116" s="486"/>
      <c r="AC116" s="481"/>
      <c r="AD116" s="486"/>
      <c r="AE116" s="481"/>
      <c r="AF116" s="486"/>
      <c r="AG116" s="481"/>
      <c r="AH116" s="486"/>
      <c r="AI116" s="481"/>
      <c r="AJ116" s="486"/>
      <c r="AK116" s="481"/>
      <c r="AL116" s="486"/>
      <c r="AM116" s="481"/>
      <c r="AN116" s="486"/>
      <c r="AO116" s="481"/>
      <c r="AP116" s="486"/>
      <c r="AQ116" s="1216"/>
      <c r="AR116" s="482"/>
      <c r="AS116" s="1227"/>
    </row>
    <row r="117" spans="1:45" ht="35.25" customHeight="1">
      <c r="A117" s="1217"/>
      <c r="B117" s="1217"/>
      <c r="C117" s="481"/>
      <c r="D117" s="486"/>
      <c r="E117" s="481"/>
      <c r="F117" s="486"/>
      <c r="G117" s="481"/>
      <c r="H117" s="486"/>
      <c r="I117" s="481"/>
      <c r="J117" s="486"/>
      <c r="K117" s="481"/>
      <c r="L117" s="486"/>
      <c r="M117" s="481"/>
      <c r="N117" s="486"/>
      <c r="O117" s="481"/>
      <c r="P117" s="486"/>
      <c r="Q117" s="481"/>
      <c r="R117" s="486"/>
      <c r="S117" s="481"/>
      <c r="T117" s="486"/>
      <c r="U117" s="481"/>
      <c r="V117" s="486"/>
      <c r="W117" s="481"/>
      <c r="X117" s="486"/>
      <c r="Y117" s="481"/>
      <c r="Z117" s="486"/>
      <c r="AA117" s="481"/>
      <c r="AB117" s="486"/>
      <c r="AC117" s="481"/>
      <c r="AD117" s="486"/>
      <c r="AE117" s="481"/>
      <c r="AF117" s="486"/>
      <c r="AG117" s="481"/>
      <c r="AH117" s="486"/>
      <c r="AI117" s="481"/>
      <c r="AJ117" s="486"/>
      <c r="AK117" s="481"/>
      <c r="AL117" s="486"/>
      <c r="AM117" s="481"/>
      <c r="AN117" s="486"/>
      <c r="AO117" s="481"/>
      <c r="AP117" s="486"/>
      <c r="AQ117" s="1216"/>
      <c r="AR117" s="482"/>
      <c r="AS117" s="1227"/>
    </row>
    <row r="118" spans="1:45" ht="35.25" customHeight="1">
      <c r="A118" s="1217"/>
      <c r="B118" s="1217"/>
      <c r="C118" s="481"/>
      <c r="D118" s="486"/>
      <c r="E118" s="481"/>
      <c r="F118" s="486"/>
      <c r="G118" s="481"/>
      <c r="H118" s="486"/>
      <c r="I118" s="481"/>
      <c r="J118" s="486"/>
      <c r="K118" s="481"/>
      <c r="L118" s="486"/>
      <c r="M118" s="481"/>
      <c r="N118" s="486"/>
      <c r="O118" s="481"/>
      <c r="P118" s="486"/>
      <c r="Q118" s="481"/>
      <c r="R118" s="486"/>
      <c r="S118" s="481"/>
      <c r="T118" s="486"/>
      <c r="U118" s="481"/>
      <c r="V118" s="486"/>
      <c r="W118" s="481"/>
      <c r="X118" s="486"/>
      <c r="Y118" s="481"/>
      <c r="Z118" s="486"/>
      <c r="AA118" s="481"/>
      <c r="AB118" s="486"/>
      <c r="AC118" s="481"/>
      <c r="AD118" s="486"/>
      <c r="AE118" s="481"/>
      <c r="AF118" s="486"/>
      <c r="AG118" s="481"/>
      <c r="AH118" s="486"/>
      <c r="AI118" s="481"/>
      <c r="AJ118" s="486"/>
      <c r="AK118" s="481"/>
      <c r="AL118" s="486"/>
      <c r="AM118" s="481"/>
      <c r="AN118" s="486"/>
      <c r="AO118" s="481"/>
      <c r="AP118" s="486"/>
      <c r="AQ118" s="1216"/>
      <c r="AR118" s="482"/>
      <c r="AS118" s="1227"/>
    </row>
    <row r="119" spans="1:45" ht="35.25" customHeight="1">
      <c r="A119" s="1217"/>
      <c r="B119" s="1217"/>
      <c r="C119" s="481"/>
      <c r="D119" s="486"/>
      <c r="E119" s="481"/>
      <c r="F119" s="486"/>
      <c r="G119" s="481"/>
      <c r="H119" s="486"/>
      <c r="I119" s="481"/>
      <c r="J119" s="486"/>
      <c r="K119" s="481"/>
      <c r="L119" s="486"/>
      <c r="M119" s="481"/>
      <c r="N119" s="486"/>
      <c r="O119" s="481"/>
      <c r="P119" s="486"/>
      <c r="Q119" s="481"/>
      <c r="R119" s="486"/>
      <c r="S119" s="481"/>
      <c r="T119" s="486"/>
      <c r="U119" s="481"/>
      <c r="V119" s="486"/>
      <c r="W119" s="481"/>
      <c r="X119" s="486"/>
      <c r="Y119" s="481"/>
      <c r="Z119" s="486"/>
      <c r="AA119" s="481"/>
      <c r="AB119" s="486"/>
      <c r="AC119" s="481"/>
      <c r="AD119" s="486"/>
      <c r="AE119" s="481"/>
      <c r="AF119" s="486"/>
      <c r="AG119" s="481"/>
      <c r="AH119" s="486"/>
      <c r="AI119" s="481"/>
      <c r="AJ119" s="486"/>
      <c r="AK119" s="481"/>
      <c r="AL119" s="486"/>
      <c r="AM119" s="481"/>
      <c r="AN119" s="486"/>
      <c r="AO119" s="481"/>
      <c r="AP119" s="486"/>
      <c r="AQ119" s="1216"/>
      <c r="AR119" s="482"/>
      <c r="AS119" s="1227"/>
    </row>
    <row r="120" spans="1:45" ht="35.25" customHeight="1">
      <c r="A120" s="1217"/>
      <c r="B120" s="1217"/>
      <c r="C120" s="481"/>
      <c r="D120" s="486"/>
      <c r="E120" s="481"/>
      <c r="F120" s="486"/>
      <c r="G120" s="481"/>
      <c r="H120" s="486"/>
      <c r="I120" s="481"/>
      <c r="J120" s="486"/>
      <c r="K120" s="481"/>
      <c r="L120" s="486"/>
      <c r="M120" s="481"/>
      <c r="N120" s="486"/>
      <c r="O120" s="481"/>
      <c r="P120" s="486"/>
      <c r="Q120" s="481"/>
      <c r="R120" s="486"/>
      <c r="S120" s="481"/>
      <c r="T120" s="486"/>
      <c r="U120" s="481"/>
      <c r="V120" s="486"/>
      <c r="W120" s="481"/>
      <c r="X120" s="486"/>
      <c r="Y120" s="481"/>
      <c r="Z120" s="486"/>
      <c r="AA120" s="481"/>
      <c r="AB120" s="486"/>
      <c r="AC120" s="481"/>
      <c r="AD120" s="486"/>
      <c r="AE120" s="481"/>
      <c r="AF120" s="486"/>
      <c r="AG120" s="481"/>
      <c r="AH120" s="486"/>
      <c r="AI120" s="481"/>
      <c r="AJ120" s="486"/>
      <c r="AK120" s="481"/>
      <c r="AL120" s="486"/>
      <c r="AM120" s="481"/>
      <c r="AN120" s="486"/>
      <c r="AO120" s="481"/>
      <c r="AP120" s="486"/>
      <c r="AQ120" s="1216"/>
      <c r="AR120" s="482"/>
      <c r="AS120" s="1227"/>
    </row>
    <row r="121" spans="1:45" ht="35.25" customHeight="1">
      <c r="A121" s="1234"/>
      <c r="B121" s="1226">
        <f>入力シート!C9</f>
        <v>0</v>
      </c>
      <c r="C121" s="481"/>
      <c r="D121" s="486"/>
      <c r="E121" s="481"/>
      <c r="F121" s="486"/>
      <c r="G121" s="481"/>
      <c r="H121" s="486"/>
      <c r="I121" s="481"/>
      <c r="J121" s="486"/>
      <c r="K121" s="481"/>
      <c r="L121" s="486"/>
      <c r="M121" s="481"/>
      <c r="N121" s="486"/>
      <c r="O121" s="481"/>
      <c r="P121" s="486"/>
      <c r="Q121" s="481"/>
      <c r="R121" s="486"/>
      <c r="S121" s="481"/>
      <c r="T121" s="486"/>
      <c r="U121" s="481"/>
      <c r="V121" s="486"/>
      <c r="W121" s="481"/>
      <c r="X121" s="486"/>
      <c r="Y121" s="481"/>
      <c r="Z121" s="486"/>
      <c r="AA121" s="481"/>
      <c r="AB121" s="486"/>
      <c r="AC121" s="481"/>
      <c r="AD121" s="486"/>
      <c r="AE121" s="481"/>
      <c r="AF121" s="486"/>
      <c r="AG121" s="481"/>
      <c r="AH121" s="486"/>
      <c r="AI121" s="481"/>
      <c r="AJ121" s="486"/>
      <c r="AK121" s="481"/>
      <c r="AL121" s="486"/>
      <c r="AM121" s="481"/>
      <c r="AN121" s="486"/>
      <c r="AO121" s="481"/>
      <c r="AP121" s="486"/>
      <c r="AQ121" s="1216"/>
      <c r="AR121" s="482"/>
      <c r="AS121" s="1227"/>
    </row>
    <row r="122" spans="1:45" ht="35.25" customHeight="1">
      <c r="A122" s="1234"/>
      <c r="B122" s="1226"/>
      <c r="C122" s="481"/>
      <c r="D122" s="486"/>
      <c r="E122" s="481"/>
      <c r="F122" s="486"/>
      <c r="G122" s="481"/>
      <c r="H122" s="486"/>
      <c r="I122" s="481"/>
      <c r="J122" s="486"/>
      <c r="K122" s="481"/>
      <c r="L122" s="486"/>
      <c r="M122" s="481"/>
      <c r="N122" s="486"/>
      <c r="O122" s="481"/>
      <c r="P122" s="486"/>
      <c r="Q122" s="481"/>
      <c r="R122" s="486"/>
      <c r="S122" s="481"/>
      <c r="T122" s="486"/>
      <c r="U122" s="481"/>
      <c r="V122" s="486"/>
      <c r="W122" s="481"/>
      <c r="X122" s="486"/>
      <c r="Y122" s="481"/>
      <c r="Z122" s="486"/>
      <c r="AA122" s="481"/>
      <c r="AB122" s="486"/>
      <c r="AC122" s="481"/>
      <c r="AD122" s="486"/>
      <c r="AE122" s="481"/>
      <c r="AF122" s="486"/>
      <c r="AG122" s="481"/>
      <c r="AH122" s="486"/>
      <c r="AI122" s="481"/>
      <c r="AJ122" s="486"/>
      <c r="AK122" s="481"/>
      <c r="AL122" s="486"/>
      <c r="AM122" s="481"/>
      <c r="AN122" s="486"/>
      <c r="AO122" s="481"/>
      <c r="AP122" s="486"/>
      <c r="AQ122" s="1216"/>
      <c r="AR122" s="482"/>
      <c r="AS122" s="1227"/>
    </row>
    <row r="123" spans="1:45" ht="35.25" customHeight="1">
      <c r="A123" s="1234"/>
      <c r="B123" s="1226"/>
      <c r="C123" s="481"/>
      <c r="D123" s="486"/>
      <c r="E123" s="481"/>
      <c r="F123" s="486"/>
      <c r="G123" s="481"/>
      <c r="H123" s="486"/>
      <c r="I123" s="481"/>
      <c r="J123" s="486"/>
      <c r="K123" s="481"/>
      <c r="L123" s="486"/>
      <c r="M123" s="481"/>
      <c r="N123" s="486"/>
      <c r="O123" s="481"/>
      <c r="P123" s="486"/>
      <c r="Q123" s="481"/>
      <c r="R123" s="486"/>
      <c r="S123" s="481"/>
      <c r="T123" s="486"/>
      <c r="U123" s="481"/>
      <c r="V123" s="486"/>
      <c r="W123" s="481"/>
      <c r="X123" s="486"/>
      <c r="Y123" s="481"/>
      <c r="Z123" s="486"/>
      <c r="AA123" s="481"/>
      <c r="AB123" s="486"/>
      <c r="AC123" s="481"/>
      <c r="AD123" s="486"/>
      <c r="AE123" s="481"/>
      <c r="AF123" s="486"/>
      <c r="AG123" s="481"/>
      <c r="AH123" s="486"/>
      <c r="AI123" s="481"/>
      <c r="AJ123" s="486"/>
      <c r="AK123" s="481"/>
      <c r="AL123" s="486"/>
      <c r="AM123" s="481"/>
      <c r="AN123" s="486"/>
      <c r="AO123" s="481"/>
      <c r="AP123" s="486"/>
      <c r="AQ123" s="1216"/>
      <c r="AR123" s="482"/>
      <c r="AS123" s="1227"/>
    </row>
    <row r="124" spans="1:45" ht="35.25" customHeight="1">
      <c r="A124" s="1234"/>
      <c r="B124" s="1226"/>
      <c r="C124" s="481"/>
      <c r="D124" s="486"/>
      <c r="E124" s="481"/>
      <c r="F124" s="486"/>
      <c r="G124" s="481"/>
      <c r="H124" s="486"/>
      <c r="I124" s="481"/>
      <c r="J124" s="486"/>
      <c r="K124" s="481"/>
      <c r="L124" s="486"/>
      <c r="M124" s="481"/>
      <c r="N124" s="486"/>
      <c r="O124" s="481"/>
      <c r="P124" s="486"/>
      <c r="Q124" s="481"/>
      <c r="R124" s="486"/>
      <c r="S124" s="481"/>
      <c r="T124" s="486"/>
      <c r="U124" s="481"/>
      <c r="V124" s="486"/>
      <c r="W124" s="481"/>
      <c r="X124" s="486"/>
      <c r="Y124" s="481"/>
      <c r="Z124" s="486"/>
      <c r="AA124" s="481"/>
      <c r="AB124" s="486"/>
      <c r="AC124" s="481"/>
      <c r="AD124" s="486"/>
      <c r="AE124" s="481"/>
      <c r="AF124" s="486"/>
      <c r="AG124" s="481"/>
      <c r="AH124" s="486"/>
      <c r="AI124" s="481"/>
      <c r="AJ124" s="486"/>
      <c r="AK124" s="481"/>
      <c r="AL124" s="486"/>
      <c r="AM124" s="481"/>
      <c r="AN124" s="486"/>
      <c r="AO124" s="481"/>
      <c r="AP124" s="486"/>
      <c r="AQ124" s="1216"/>
      <c r="AR124" s="482"/>
      <c r="AS124" s="1227"/>
    </row>
    <row r="125" spans="1:45" ht="35.25" customHeight="1">
      <c r="A125" s="1234"/>
      <c r="B125" s="1226"/>
      <c r="C125" s="481"/>
      <c r="D125" s="486"/>
      <c r="E125" s="481"/>
      <c r="F125" s="486"/>
      <c r="G125" s="481"/>
      <c r="H125" s="486"/>
      <c r="I125" s="481"/>
      <c r="J125" s="486"/>
      <c r="K125" s="481"/>
      <c r="L125" s="486"/>
      <c r="M125" s="481"/>
      <c r="N125" s="486"/>
      <c r="O125" s="481"/>
      <c r="P125" s="486"/>
      <c r="Q125" s="481"/>
      <c r="R125" s="486"/>
      <c r="S125" s="481"/>
      <c r="T125" s="486"/>
      <c r="U125" s="481"/>
      <c r="V125" s="486"/>
      <c r="W125" s="481"/>
      <c r="X125" s="486"/>
      <c r="Y125" s="481"/>
      <c r="Z125" s="486"/>
      <c r="AA125" s="481"/>
      <c r="AB125" s="486"/>
      <c r="AC125" s="481"/>
      <c r="AD125" s="486"/>
      <c r="AE125" s="481"/>
      <c r="AF125" s="486"/>
      <c r="AG125" s="481"/>
      <c r="AH125" s="486"/>
      <c r="AI125" s="481"/>
      <c r="AJ125" s="486"/>
      <c r="AK125" s="481"/>
      <c r="AL125" s="486"/>
      <c r="AM125" s="481"/>
      <c r="AN125" s="486"/>
      <c r="AO125" s="481"/>
      <c r="AP125" s="486"/>
      <c r="AQ125" s="1216"/>
      <c r="AR125" s="482"/>
      <c r="AS125" s="1227"/>
    </row>
    <row r="126" spans="1:45" ht="35.25" customHeight="1">
      <c r="A126" s="1234"/>
      <c r="B126" s="1226"/>
      <c r="C126" s="481"/>
      <c r="D126" s="486"/>
      <c r="E126" s="481"/>
      <c r="F126" s="486"/>
      <c r="G126" s="481"/>
      <c r="H126" s="486"/>
      <c r="I126" s="481"/>
      <c r="J126" s="486"/>
      <c r="K126" s="481"/>
      <c r="L126" s="486"/>
      <c r="M126" s="481"/>
      <c r="N126" s="486"/>
      <c r="O126" s="481"/>
      <c r="P126" s="486"/>
      <c r="Q126" s="481"/>
      <c r="R126" s="486"/>
      <c r="S126" s="481"/>
      <c r="T126" s="486"/>
      <c r="U126" s="481"/>
      <c r="V126" s="486"/>
      <c r="W126" s="481"/>
      <c r="X126" s="486"/>
      <c r="Y126" s="481"/>
      <c r="Z126" s="486"/>
      <c r="AA126" s="481"/>
      <c r="AB126" s="486"/>
      <c r="AC126" s="481"/>
      <c r="AD126" s="486"/>
      <c r="AE126" s="481"/>
      <c r="AF126" s="486"/>
      <c r="AG126" s="481"/>
      <c r="AH126" s="486"/>
      <c r="AI126" s="481"/>
      <c r="AJ126" s="486"/>
      <c r="AK126" s="481"/>
      <c r="AL126" s="486"/>
      <c r="AM126" s="481"/>
      <c r="AN126" s="486"/>
      <c r="AO126" s="481"/>
      <c r="AP126" s="486"/>
      <c r="AQ126" s="1216"/>
      <c r="AR126" s="482"/>
      <c r="AS126" s="1227"/>
    </row>
    <row r="127" spans="1:45" ht="35.25" customHeight="1">
      <c r="A127" s="1234"/>
      <c r="B127" s="1226"/>
      <c r="C127" s="481"/>
      <c r="D127" s="486"/>
      <c r="E127" s="481"/>
      <c r="F127" s="486"/>
      <c r="G127" s="481"/>
      <c r="H127" s="486"/>
      <c r="I127" s="481"/>
      <c r="J127" s="486"/>
      <c r="K127" s="481"/>
      <c r="L127" s="486"/>
      <c r="M127" s="481"/>
      <c r="N127" s="486"/>
      <c r="O127" s="481"/>
      <c r="P127" s="486"/>
      <c r="Q127" s="481"/>
      <c r="R127" s="486"/>
      <c r="S127" s="481"/>
      <c r="T127" s="486"/>
      <c r="U127" s="481"/>
      <c r="V127" s="486"/>
      <c r="W127" s="481"/>
      <c r="X127" s="486"/>
      <c r="Y127" s="481"/>
      <c r="Z127" s="486"/>
      <c r="AA127" s="481"/>
      <c r="AB127" s="486"/>
      <c r="AC127" s="481"/>
      <c r="AD127" s="486"/>
      <c r="AE127" s="481"/>
      <c r="AF127" s="486"/>
      <c r="AG127" s="481"/>
      <c r="AH127" s="486"/>
      <c r="AI127" s="481"/>
      <c r="AJ127" s="486"/>
      <c r="AK127" s="481"/>
      <c r="AL127" s="486"/>
      <c r="AM127" s="481"/>
      <c r="AN127" s="486"/>
      <c r="AO127" s="481"/>
      <c r="AP127" s="486"/>
      <c r="AQ127" s="1216"/>
      <c r="AR127" s="482"/>
      <c r="AS127" s="1227"/>
    </row>
    <row r="128" spans="1:45" ht="35.25" customHeight="1">
      <c r="A128" s="1234"/>
      <c r="B128" s="1226"/>
      <c r="C128" s="481"/>
      <c r="D128" s="486"/>
      <c r="E128" s="481"/>
      <c r="F128" s="486"/>
      <c r="G128" s="481"/>
      <c r="H128" s="486"/>
      <c r="I128" s="481"/>
      <c r="J128" s="486"/>
      <c r="K128" s="481"/>
      <c r="L128" s="486"/>
      <c r="M128" s="481"/>
      <c r="N128" s="486"/>
      <c r="O128" s="481"/>
      <c r="P128" s="486"/>
      <c r="Q128" s="481"/>
      <c r="R128" s="486"/>
      <c r="S128" s="481"/>
      <c r="T128" s="486"/>
      <c r="U128" s="481"/>
      <c r="V128" s="486"/>
      <c r="W128" s="481"/>
      <c r="X128" s="486"/>
      <c r="Y128" s="481"/>
      <c r="Z128" s="486"/>
      <c r="AA128" s="481"/>
      <c r="AB128" s="486"/>
      <c r="AC128" s="481"/>
      <c r="AD128" s="486"/>
      <c r="AE128" s="481"/>
      <c r="AF128" s="486"/>
      <c r="AG128" s="481"/>
      <c r="AH128" s="486"/>
      <c r="AI128" s="481"/>
      <c r="AJ128" s="486"/>
      <c r="AK128" s="481"/>
      <c r="AL128" s="486"/>
      <c r="AM128" s="481"/>
      <c r="AN128" s="486"/>
      <c r="AO128" s="481"/>
      <c r="AP128" s="486"/>
      <c r="AQ128" s="1216"/>
      <c r="AR128" s="482"/>
      <c r="AS128" s="1227"/>
    </row>
    <row r="129" spans="1:45" ht="15" customHeight="1">
      <c r="A129" s="479" t="s">
        <v>1112</v>
      </c>
      <c r="C129" s="1"/>
      <c r="D129" s="487" t="s">
        <v>1125</v>
      </c>
      <c r="AS129" s="1227" t="s">
        <v>1113</v>
      </c>
    </row>
    <row r="130" spans="1:45" ht="35.25" customHeight="1">
      <c r="A130" s="1227" t="s">
        <v>1131</v>
      </c>
      <c r="B130" s="1227" t="s">
        <v>1130</v>
      </c>
      <c r="C130" s="1227" t="s">
        <v>1129</v>
      </c>
      <c r="D130" s="1227" t="s">
        <v>1128</v>
      </c>
      <c r="E130" s="1227" t="s">
        <v>1127</v>
      </c>
      <c r="F130" s="488"/>
      <c r="G130" s="453"/>
      <c r="H130" s="488"/>
      <c r="I130" s="453"/>
      <c r="J130" s="488"/>
      <c r="K130" s="453"/>
      <c r="L130" s="488"/>
      <c r="M130" s="453"/>
      <c r="N130" s="488"/>
      <c r="O130" s="453"/>
      <c r="P130" s="488"/>
      <c r="Q130" s="453"/>
      <c r="R130" s="488"/>
      <c r="S130" s="453"/>
      <c r="T130" s="488"/>
      <c r="U130" s="1217" t="s">
        <v>1123</v>
      </c>
      <c r="V130" s="489"/>
      <c r="W130" s="481"/>
      <c r="X130" s="486"/>
      <c r="Y130" s="481"/>
      <c r="Z130" s="486"/>
      <c r="AA130" s="481"/>
      <c r="AB130" s="486"/>
      <c r="AC130" s="481"/>
      <c r="AD130" s="486"/>
      <c r="AE130" s="481"/>
      <c r="AF130" s="486"/>
      <c r="AG130" s="481"/>
      <c r="AH130" s="486"/>
      <c r="AI130" s="481"/>
      <c r="AJ130" s="486"/>
      <c r="AK130" s="481"/>
      <c r="AL130" s="486"/>
      <c r="AM130" s="481"/>
      <c r="AN130" s="486"/>
      <c r="AO130" s="481"/>
      <c r="AP130" s="486"/>
      <c r="AQ130" s="1216" t="s">
        <v>1378</v>
      </c>
      <c r="AR130" s="1227" t="s">
        <v>457</v>
      </c>
      <c r="AS130" s="1227"/>
    </row>
    <row r="131" spans="1:45" ht="35.25" customHeight="1">
      <c r="A131" s="1227"/>
      <c r="B131" s="1227"/>
      <c r="C131" s="1227"/>
      <c r="D131" s="1227"/>
      <c r="E131" s="1227"/>
      <c r="F131" s="488"/>
      <c r="G131" s="1228"/>
      <c r="H131" s="488"/>
      <c r="I131" s="453"/>
      <c r="J131" s="488"/>
      <c r="K131" s="453"/>
      <c r="L131" s="488"/>
      <c r="M131" s="453"/>
      <c r="N131" s="488"/>
      <c r="O131" s="453"/>
      <c r="P131" s="488"/>
      <c r="Q131" s="453"/>
      <c r="R131" s="488"/>
      <c r="S131" s="1226" t="s">
        <v>1684</v>
      </c>
      <c r="T131" s="1226"/>
      <c r="U131" s="1217"/>
      <c r="V131" s="489"/>
      <c r="W131" s="481"/>
      <c r="X131" s="486"/>
      <c r="Y131" s="481"/>
      <c r="Z131" s="486"/>
      <c r="AA131" s="481"/>
      <c r="AB131" s="486"/>
      <c r="AC131" s="481"/>
      <c r="AD131" s="486"/>
      <c r="AE131" s="481"/>
      <c r="AF131" s="486"/>
      <c r="AG131" s="481"/>
      <c r="AH131" s="486"/>
      <c r="AI131" s="481"/>
      <c r="AJ131" s="486"/>
      <c r="AK131" s="481"/>
      <c r="AL131" s="486"/>
      <c r="AM131" s="481"/>
      <c r="AN131" s="486"/>
      <c r="AO131" s="481"/>
      <c r="AP131" s="486"/>
      <c r="AQ131" s="1216"/>
      <c r="AR131" s="1227"/>
      <c r="AS131" s="1227"/>
    </row>
    <row r="132" spans="1:45" ht="35.25" customHeight="1">
      <c r="A132" s="1227"/>
      <c r="B132" s="1227"/>
      <c r="C132" s="1227"/>
      <c r="D132" s="1227"/>
      <c r="E132" s="1227"/>
      <c r="F132" s="488"/>
      <c r="G132" s="1228"/>
      <c r="H132" s="488"/>
      <c r="I132" s="453"/>
      <c r="J132" s="488"/>
      <c r="K132" s="1230" t="s">
        <v>1126</v>
      </c>
      <c r="L132" s="490"/>
      <c r="M132" s="452"/>
      <c r="N132" s="490"/>
      <c r="O132" s="1229" t="s">
        <v>1124</v>
      </c>
      <c r="P132" s="490"/>
      <c r="Q132" s="1230" t="s">
        <v>661</v>
      </c>
      <c r="R132" s="488"/>
      <c r="S132" s="1226"/>
      <c r="T132" s="1226"/>
      <c r="U132" s="1217"/>
      <c r="V132" s="489"/>
      <c r="W132" s="481"/>
      <c r="X132" s="486"/>
      <c r="Y132" s="481"/>
      <c r="Z132" s="486"/>
      <c r="AA132" s="481"/>
      <c r="AB132" s="486"/>
      <c r="AC132" s="481"/>
      <c r="AD132" s="486"/>
      <c r="AE132" s="481"/>
      <c r="AF132" s="486"/>
      <c r="AG132" s="481"/>
      <c r="AH132" s="486"/>
      <c r="AI132" s="481"/>
      <c r="AJ132" s="486"/>
      <c r="AK132" s="481"/>
      <c r="AL132" s="486"/>
      <c r="AM132" s="481"/>
      <c r="AN132" s="486"/>
      <c r="AO132" s="481"/>
      <c r="AP132" s="486"/>
      <c r="AQ132" s="1216"/>
      <c r="AR132" s="482"/>
      <c r="AS132" s="1227"/>
    </row>
    <row r="133" spans="1:45" ht="35.25" customHeight="1">
      <c r="A133" s="1227"/>
      <c r="B133" s="1227"/>
      <c r="C133" s="1227"/>
      <c r="D133" s="1227"/>
      <c r="E133" s="1227"/>
      <c r="F133" s="488"/>
      <c r="G133" s="1228"/>
      <c r="H133" s="488"/>
      <c r="I133" s="453"/>
      <c r="J133" s="488"/>
      <c r="K133" s="1230"/>
      <c r="L133" s="490"/>
      <c r="M133" s="1229" t="s">
        <v>590</v>
      </c>
      <c r="N133" s="490"/>
      <c r="O133" s="1229"/>
      <c r="P133" s="490"/>
      <c r="Q133" s="1230"/>
      <c r="R133" s="488"/>
      <c r="S133" s="1226"/>
      <c r="T133" s="1226"/>
      <c r="U133" s="1217"/>
      <c r="V133" s="489"/>
      <c r="W133" s="481"/>
      <c r="X133" s="486"/>
      <c r="Y133" s="481"/>
      <c r="Z133" s="486"/>
      <c r="AA133" s="481"/>
      <c r="AB133" s="486"/>
      <c r="AC133" s="481"/>
      <c r="AD133" s="486"/>
      <c r="AE133" s="481"/>
      <c r="AF133" s="486"/>
      <c r="AG133" s="481"/>
      <c r="AH133" s="486"/>
      <c r="AI133" s="481"/>
      <c r="AJ133" s="486"/>
      <c r="AK133" s="481"/>
      <c r="AL133" s="486"/>
      <c r="AM133" s="481"/>
      <c r="AN133" s="486"/>
      <c r="AO133" s="481"/>
      <c r="AP133" s="486"/>
      <c r="AQ133" s="1216"/>
      <c r="AR133" s="482"/>
      <c r="AS133" s="1227"/>
    </row>
    <row r="134" spans="1:45" ht="35.25" customHeight="1">
      <c r="A134" s="1227"/>
      <c r="B134" s="1227"/>
      <c r="C134" s="1227"/>
      <c r="D134" s="1227"/>
      <c r="E134" s="1227"/>
      <c r="F134" s="488"/>
      <c r="G134" s="1228"/>
      <c r="H134" s="488"/>
      <c r="I134" s="1229" t="s">
        <v>1008</v>
      </c>
      <c r="J134" s="488"/>
      <c r="K134" s="1230"/>
      <c r="L134" s="490"/>
      <c r="M134" s="1229"/>
      <c r="N134" s="490"/>
      <c r="O134" s="1229"/>
      <c r="P134" s="490"/>
      <c r="Q134" s="1230"/>
      <c r="R134" s="488"/>
      <c r="S134" s="1226"/>
      <c r="T134" s="1226"/>
      <c r="U134" s="1217"/>
      <c r="V134" s="489"/>
      <c r="W134" s="481"/>
      <c r="X134" s="486"/>
      <c r="Y134" s="481"/>
      <c r="Z134" s="486"/>
      <c r="AA134" s="481"/>
      <c r="AB134" s="486"/>
      <c r="AC134" s="481"/>
      <c r="AD134" s="486"/>
      <c r="AE134" s="481"/>
      <c r="AF134" s="486"/>
      <c r="AG134" s="481"/>
      <c r="AH134" s="486"/>
      <c r="AI134" s="481"/>
      <c r="AJ134" s="486"/>
      <c r="AK134" s="481"/>
      <c r="AL134" s="486"/>
      <c r="AM134" s="481"/>
      <c r="AN134" s="486"/>
      <c r="AO134" s="481"/>
      <c r="AP134" s="486"/>
      <c r="AQ134" s="1216"/>
      <c r="AR134" s="482"/>
      <c r="AS134" s="1227"/>
    </row>
    <row r="135" spans="1:45" ht="35.25" customHeight="1">
      <c r="A135" s="1227"/>
      <c r="B135" s="1227"/>
      <c r="C135" s="1227"/>
      <c r="D135" s="1227"/>
      <c r="E135" s="1227"/>
      <c r="F135" s="488"/>
      <c r="G135" s="1228"/>
      <c r="H135" s="488"/>
      <c r="I135" s="1229"/>
      <c r="J135" s="488"/>
      <c r="K135" s="1230"/>
      <c r="L135" s="490"/>
      <c r="M135" s="1229"/>
      <c r="N135" s="490"/>
      <c r="O135" s="1229"/>
      <c r="P135" s="490"/>
      <c r="Q135" s="1230"/>
      <c r="R135" s="488"/>
      <c r="S135" s="1226"/>
      <c r="T135" s="1226"/>
      <c r="U135" s="453"/>
      <c r="V135" s="489"/>
      <c r="W135" s="481"/>
      <c r="X135" s="486"/>
      <c r="Y135" s="481"/>
      <c r="Z135" s="486"/>
      <c r="AA135" s="481"/>
      <c r="AB135" s="486"/>
      <c r="AC135" s="481"/>
      <c r="AD135" s="486"/>
      <c r="AE135" s="481"/>
      <c r="AF135" s="486"/>
      <c r="AG135" s="481"/>
      <c r="AH135" s="486"/>
      <c r="AI135" s="481"/>
      <c r="AJ135" s="486"/>
      <c r="AK135" s="481"/>
      <c r="AL135" s="486"/>
      <c r="AM135" s="481"/>
      <c r="AN135" s="486"/>
      <c r="AO135" s="481"/>
      <c r="AP135" s="486"/>
      <c r="AQ135" s="1216"/>
      <c r="AR135" s="482"/>
      <c r="AS135" s="1227"/>
    </row>
    <row r="136" spans="1:45" ht="35.25" customHeight="1">
      <c r="A136" s="1227"/>
      <c r="B136" s="1227"/>
      <c r="C136" s="1227"/>
      <c r="D136" s="1227"/>
      <c r="E136" s="1227"/>
      <c r="F136" s="488"/>
      <c r="G136" s="1228"/>
      <c r="H136" s="488"/>
      <c r="I136" s="453"/>
      <c r="J136" s="488"/>
      <c r="K136" s="453"/>
      <c r="L136" s="488"/>
      <c r="M136" s="453"/>
      <c r="N136" s="488"/>
      <c r="O136" s="235"/>
      <c r="P136" s="488"/>
      <c r="Q136" s="235"/>
      <c r="R136" s="488"/>
      <c r="S136" s="1226"/>
      <c r="T136" s="1226"/>
      <c r="U136" s="453"/>
      <c r="V136" s="489"/>
      <c r="W136" s="481"/>
      <c r="X136" s="486"/>
      <c r="Y136" s="481"/>
      <c r="Z136" s="486"/>
      <c r="AA136" s="481"/>
      <c r="AB136" s="486"/>
      <c r="AC136" s="481"/>
      <c r="AD136" s="486"/>
      <c r="AE136" s="481"/>
      <c r="AF136" s="486"/>
      <c r="AG136" s="481"/>
      <c r="AH136" s="486"/>
      <c r="AI136" s="481"/>
      <c r="AJ136" s="486"/>
      <c r="AK136" s="481"/>
      <c r="AL136" s="486"/>
      <c r="AM136" s="481"/>
      <c r="AN136" s="486"/>
      <c r="AO136" s="481"/>
      <c r="AP136" s="486"/>
      <c r="AQ136" s="1216"/>
      <c r="AR136" s="482"/>
      <c r="AS136" s="1227"/>
    </row>
    <row r="137" spans="1:45" ht="35.25" customHeight="1">
      <c r="A137" s="1227"/>
      <c r="B137" s="1227"/>
      <c r="C137" s="1227"/>
      <c r="D137" s="1227"/>
      <c r="E137" s="1227"/>
      <c r="F137" s="488"/>
      <c r="G137" s="234" t="s">
        <v>387</v>
      </c>
      <c r="H137" s="488"/>
      <c r="I137" s="1231"/>
      <c r="J137" s="488"/>
      <c r="K137" s="1233"/>
      <c r="L137" s="488"/>
      <c r="M137" s="1226">
        <f>入力シート!C15</f>
        <v>0</v>
      </c>
      <c r="N137" s="488"/>
      <c r="O137" s="1232" t="str">
        <f>入力シート!C14</f>
        <v/>
      </c>
      <c r="P137" s="488"/>
      <c r="Q137" s="1226">
        <f>入力シート!C9</f>
        <v>0</v>
      </c>
      <c r="R137" s="488"/>
      <c r="S137" s="453"/>
      <c r="T137" s="488"/>
      <c r="U137" s="453"/>
      <c r="V137" s="489"/>
      <c r="W137" s="481"/>
      <c r="X137" s="486"/>
      <c r="Y137" s="481"/>
      <c r="Z137" s="486"/>
      <c r="AA137" s="481"/>
      <c r="AB137" s="486"/>
      <c r="AC137" s="481"/>
      <c r="AD137" s="486"/>
      <c r="AE137" s="481"/>
      <c r="AF137" s="486"/>
      <c r="AG137" s="481"/>
      <c r="AH137" s="486"/>
      <c r="AI137" s="481"/>
      <c r="AJ137" s="486"/>
      <c r="AK137" s="481"/>
      <c r="AL137" s="486"/>
      <c r="AM137" s="481"/>
      <c r="AN137" s="486"/>
      <c r="AO137" s="481"/>
      <c r="AP137" s="486"/>
      <c r="AQ137" s="1216"/>
      <c r="AR137" s="482"/>
      <c r="AS137" s="1227"/>
    </row>
    <row r="138" spans="1:45" ht="35.25" customHeight="1">
      <c r="A138" s="1227"/>
      <c r="B138" s="1227"/>
      <c r="C138" s="1227"/>
      <c r="D138" s="1227"/>
      <c r="E138" s="1227"/>
      <c r="F138" s="488"/>
      <c r="G138" s="453"/>
      <c r="H138" s="488"/>
      <c r="I138" s="1231"/>
      <c r="J138" s="488"/>
      <c r="K138" s="1233"/>
      <c r="L138" s="488"/>
      <c r="M138" s="1226"/>
      <c r="N138" s="488"/>
      <c r="O138" s="1232"/>
      <c r="P138" s="488"/>
      <c r="Q138" s="1226"/>
      <c r="R138" s="488"/>
      <c r="S138" s="453"/>
      <c r="T138" s="488"/>
      <c r="U138" s="453"/>
      <c r="V138" s="489"/>
      <c r="W138" s="481"/>
      <c r="X138" s="486"/>
      <c r="Y138" s="481"/>
      <c r="Z138" s="486"/>
      <c r="AA138" s="481"/>
      <c r="AB138" s="486"/>
      <c r="AC138" s="481"/>
      <c r="AD138" s="486"/>
      <c r="AE138" s="481"/>
      <c r="AF138" s="486"/>
      <c r="AG138" s="481"/>
      <c r="AH138" s="486"/>
      <c r="AI138" s="481"/>
      <c r="AJ138" s="486"/>
      <c r="AK138" s="481"/>
      <c r="AL138" s="486"/>
      <c r="AM138" s="481"/>
      <c r="AN138" s="486"/>
      <c r="AO138" s="481"/>
      <c r="AP138" s="486"/>
      <c r="AQ138" s="1216"/>
      <c r="AR138" s="482"/>
      <c r="AS138" s="1227"/>
    </row>
    <row r="139" spans="1:45" ht="35.25" customHeight="1">
      <c r="A139" s="1227"/>
      <c r="B139" s="1227"/>
      <c r="C139" s="1227"/>
      <c r="D139" s="1227"/>
      <c r="E139" s="1227"/>
      <c r="F139" s="488"/>
      <c r="G139" s="453"/>
      <c r="H139" s="488"/>
      <c r="I139" s="1231"/>
      <c r="J139" s="488"/>
      <c r="K139" s="1233"/>
      <c r="L139" s="488"/>
      <c r="M139" s="1226"/>
      <c r="N139" s="488"/>
      <c r="O139" s="1232"/>
      <c r="P139" s="488"/>
      <c r="Q139" s="1226"/>
      <c r="R139" s="488"/>
      <c r="S139" s="453"/>
      <c r="T139" s="488"/>
      <c r="U139" s="453"/>
      <c r="V139" s="489"/>
      <c r="W139" s="481"/>
      <c r="X139" s="486"/>
      <c r="Y139" s="481"/>
      <c r="Z139" s="486"/>
      <c r="AA139" s="481"/>
      <c r="AB139" s="486"/>
      <c r="AC139" s="481"/>
      <c r="AD139" s="486"/>
      <c r="AE139" s="481"/>
      <c r="AF139" s="486"/>
      <c r="AG139" s="481"/>
      <c r="AH139" s="486"/>
      <c r="AI139" s="481"/>
      <c r="AJ139" s="486"/>
      <c r="AK139" s="481"/>
      <c r="AL139" s="486"/>
      <c r="AM139" s="481"/>
      <c r="AN139" s="486"/>
      <c r="AO139" s="481"/>
      <c r="AP139" s="486"/>
      <c r="AQ139" s="1216"/>
      <c r="AR139" s="482"/>
      <c r="AS139" s="1227"/>
    </row>
    <row r="140" spans="1:45" ht="35.25" customHeight="1">
      <c r="A140" s="1227"/>
      <c r="B140" s="1227"/>
      <c r="C140" s="1227"/>
      <c r="D140" s="1227"/>
      <c r="E140" s="1227"/>
      <c r="F140" s="488"/>
      <c r="G140" s="453"/>
      <c r="H140" s="488"/>
      <c r="I140" s="1231"/>
      <c r="J140" s="488"/>
      <c r="K140" s="1233"/>
      <c r="L140" s="488"/>
      <c r="M140" s="1226"/>
      <c r="N140" s="488"/>
      <c r="O140" s="1232"/>
      <c r="P140" s="488"/>
      <c r="Q140" s="1226"/>
      <c r="R140" s="488"/>
      <c r="S140" s="453"/>
      <c r="T140" s="488"/>
      <c r="U140" s="453"/>
      <c r="V140" s="489"/>
      <c r="W140" s="481"/>
      <c r="X140" s="486"/>
      <c r="Y140" s="481"/>
      <c r="Z140" s="486"/>
      <c r="AA140" s="481"/>
      <c r="AB140" s="486"/>
      <c r="AC140" s="481"/>
      <c r="AD140" s="486"/>
      <c r="AE140" s="481"/>
      <c r="AF140" s="486"/>
      <c r="AG140" s="481"/>
      <c r="AH140" s="486"/>
      <c r="AI140" s="481"/>
      <c r="AJ140" s="486"/>
      <c r="AK140" s="481"/>
      <c r="AL140" s="486"/>
      <c r="AM140" s="481"/>
      <c r="AN140" s="486"/>
      <c r="AO140" s="481"/>
      <c r="AP140" s="486"/>
      <c r="AQ140" s="1216"/>
      <c r="AR140" s="482"/>
      <c r="AS140" s="1227"/>
    </row>
    <row r="141" spans="1:45" ht="35.25" customHeight="1">
      <c r="A141" s="1227"/>
      <c r="B141" s="1227"/>
      <c r="C141" s="1227"/>
      <c r="D141" s="1227"/>
      <c r="E141" s="1227"/>
      <c r="F141" s="488"/>
      <c r="G141" s="453"/>
      <c r="H141" s="488"/>
      <c r="I141" s="1231"/>
      <c r="J141" s="488"/>
      <c r="K141" s="1233"/>
      <c r="L141" s="488"/>
      <c r="M141" s="1226"/>
      <c r="N141" s="488"/>
      <c r="O141" s="1232"/>
      <c r="P141" s="488"/>
      <c r="Q141" s="1226"/>
      <c r="R141" s="488"/>
      <c r="S141" s="453"/>
      <c r="T141" s="488"/>
      <c r="U141" s="453"/>
      <c r="V141" s="489"/>
      <c r="W141" s="481"/>
      <c r="X141" s="486"/>
      <c r="Y141" s="481"/>
      <c r="Z141" s="486"/>
      <c r="AA141" s="481"/>
      <c r="AB141" s="486"/>
      <c r="AC141" s="481"/>
      <c r="AD141" s="486"/>
      <c r="AE141" s="481"/>
      <c r="AF141" s="486"/>
      <c r="AG141" s="481"/>
      <c r="AH141" s="486"/>
      <c r="AI141" s="481"/>
      <c r="AJ141" s="486"/>
      <c r="AK141" s="481"/>
      <c r="AL141" s="486"/>
      <c r="AM141" s="481"/>
      <c r="AN141" s="486"/>
      <c r="AO141" s="481"/>
      <c r="AP141" s="486"/>
      <c r="AQ141" s="1216"/>
      <c r="AR141" s="482"/>
      <c r="AS141" s="1227"/>
    </row>
    <row r="142" spans="1:45" ht="35.25" customHeight="1">
      <c r="A142" s="1227"/>
      <c r="B142" s="1227"/>
      <c r="C142" s="1227"/>
      <c r="D142" s="1227"/>
      <c r="E142" s="1227"/>
      <c r="F142" s="488"/>
      <c r="G142" s="453"/>
      <c r="H142" s="488"/>
      <c r="I142" s="233" t="s">
        <v>386</v>
      </c>
      <c r="J142" s="488"/>
      <c r="K142" s="1233"/>
      <c r="L142" s="488"/>
      <c r="M142" s="453"/>
      <c r="N142" s="488"/>
      <c r="O142" s="1232"/>
      <c r="P142" s="488"/>
      <c r="Q142" s="1226"/>
      <c r="R142" s="488"/>
      <c r="S142" s="453"/>
      <c r="T142" s="488"/>
      <c r="U142" s="453"/>
      <c r="V142" s="489"/>
      <c r="W142" s="481"/>
      <c r="X142" s="486"/>
      <c r="Y142" s="481"/>
      <c r="Z142" s="486"/>
      <c r="AA142" s="481"/>
      <c r="AB142" s="486"/>
      <c r="AC142" s="481"/>
      <c r="AD142" s="486"/>
      <c r="AE142" s="481"/>
      <c r="AF142" s="486"/>
      <c r="AG142" s="481"/>
      <c r="AH142" s="486"/>
      <c r="AI142" s="481"/>
      <c r="AJ142" s="486"/>
      <c r="AK142" s="481"/>
      <c r="AL142" s="486"/>
      <c r="AM142" s="481"/>
      <c r="AN142" s="486"/>
      <c r="AO142" s="481"/>
      <c r="AP142" s="486"/>
      <c r="AQ142" s="1216"/>
      <c r="AR142" s="482"/>
      <c r="AS142" s="1227"/>
    </row>
    <row r="143" spans="1:45" ht="35.25" customHeight="1">
      <c r="A143" s="1227"/>
      <c r="B143" s="1227"/>
      <c r="C143" s="1227"/>
      <c r="D143" s="1227"/>
      <c r="E143" s="1227"/>
      <c r="F143" s="488"/>
      <c r="G143" s="453"/>
      <c r="H143" s="488"/>
      <c r="I143" s="453"/>
      <c r="J143" s="488"/>
      <c r="K143" s="1233"/>
      <c r="L143" s="488"/>
      <c r="M143" s="453"/>
      <c r="N143" s="488"/>
      <c r="O143" s="1232"/>
      <c r="P143" s="488"/>
      <c r="Q143" s="1226"/>
      <c r="R143" s="488"/>
      <c r="S143" s="453"/>
      <c r="T143" s="488"/>
      <c r="U143" s="453"/>
      <c r="V143" s="489"/>
      <c r="W143" s="481"/>
      <c r="X143" s="486"/>
      <c r="Y143" s="481"/>
      <c r="Z143" s="486"/>
      <c r="AA143" s="481"/>
      <c r="AB143" s="486"/>
      <c r="AC143" s="481"/>
      <c r="AD143" s="486"/>
      <c r="AE143" s="481"/>
      <c r="AF143" s="486"/>
      <c r="AG143" s="481"/>
      <c r="AH143" s="486"/>
      <c r="AI143" s="481"/>
      <c r="AJ143" s="486"/>
      <c r="AK143" s="481"/>
      <c r="AL143" s="486"/>
      <c r="AM143" s="481"/>
      <c r="AN143" s="486"/>
      <c r="AO143" s="481"/>
      <c r="AP143" s="486"/>
      <c r="AQ143" s="1216"/>
      <c r="AR143" s="482"/>
      <c r="AS143" s="1227"/>
    </row>
    <row r="144" spans="1:45" ht="35.25" customHeight="1">
      <c r="A144" s="1227"/>
      <c r="B144" s="1227"/>
      <c r="C144" s="1227"/>
      <c r="D144" s="1227"/>
      <c r="E144" s="1227"/>
      <c r="F144" s="488"/>
      <c r="G144" s="453"/>
      <c r="H144" s="488"/>
      <c r="I144" s="453"/>
      <c r="J144" s="488"/>
      <c r="K144" s="1233"/>
      <c r="L144" s="488"/>
      <c r="M144" s="453"/>
      <c r="N144" s="488"/>
      <c r="O144" s="1232"/>
      <c r="P144" s="488"/>
      <c r="Q144" s="453"/>
      <c r="R144" s="488"/>
      <c r="S144" s="453"/>
      <c r="T144" s="488"/>
      <c r="U144" s="453"/>
      <c r="V144" s="489"/>
      <c r="W144" s="481"/>
      <c r="X144" s="486"/>
      <c r="Y144" s="481"/>
      <c r="Z144" s="486"/>
      <c r="AA144" s="481"/>
      <c r="AB144" s="486"/>
      <c r="AC144" s="481"/>
      <c r="AD144" s="486"/>
      <c r="AE144" s="481"/>
      <c r="AF144" s="486"/>
      <c r="AG144" s="481"/>
      <c r="AH144" s="486"/>
      <c r="AI144" s="481"/>
      <c r="AJ144" s="486"/>
      <c r="AK144" s="481"/>
      <c r="AL144" s="486"/>
      <c r="AM144" s="481"/>
      <c r="AN144" s="486"/>
      <c r="AO144" s="481"/>
      <c r="AP144" s="486"/>
      <c r="AQ144" s="1216"/>
      <c r="AR144" s="482"/>
      <c r="AS144" s="1227"/>
    </row>
  </sheetData>
  <mergeCells count="77">
    <mergeCell ref="AS81:AS96"/>
    <mergeCell ref="AQ82:AQ96"/>
    <mergeCell ref="AR82:AR83"/>
    <mergeCell ref="A84:A88"/>
    <mergeCell ref="B84:B88"/>
    <mergeCell ref="A89:A96"/>
    <mergeCell ref="B89:B96"/>
    <mergeCell ref="AQ66:AQ80"/>
    <mergeCell ref="AR66:AR67"/>
    <mergeCell ref="A68:A72"/>
    <mergeCell ref="B68:B72"/>
    <mergeCell ref="A73:A80"/>
    <mergeCell ref="B73:B80"/>
    <mergeCell ref="B41:B48"/>
    <mergeCell ref="AS49:AS64"/>
    <mergeCell ref="AQ50:AQ64"/>
    <mergeCell ref="AR50:AR51"/>
    <mergeCell ref="A52:A56"/>
    <mergeCell ref="B52:B56"/>
    <mergeCell ref="A57:A64"/>
    <mergeCell ref="B57:B64"/>
    <mergeCell ref="A25:A32"/>
    <mergeCell ref="B25:B32"/>
    <mergeCell ref="AR2:AR3"/>
    <mergeCell ref="AQ2:AQ16"/>
    <mergeCell ref="AS33:AS48"/>
    <mergeCell ref="AQ34:AQ48"/>
    <mergeCell ref="AR34:AR35"/>
    <mergeCell ref="A36:A40"/>
    <mergeCell ref="B36:B40"/>
    <mergeCell ref="A41:A48"/>
    <mergeCell ref="AS1:AS16"/>
    <mergeCell ref="B4:B8"/>
    <mergeCell ref="A4:A8"/>
    <mergeCell ref="B9:B16"/>
    <mergeCell ref="A9:A16"/>
    <mergeCell ref="AS17:AS32"/>
    <mergeCell ref="AQ18:AQ32"/>
    <mergeCell ref="AR18:AR19"/>
    <mergeCell ref="A20:A24"/>
    <mergeCell ref="B20:B24"/>
    <mergeCell ref="T131:T136"/>
    <mergeCell ref="Q132:Q135"/>
    <mergeCell ref="E130:E144"/>
    <mergeCell ref="U130:U134"/>
    <mergeCell ref="A116:A120"/>
    <mergeCell ref="B116:B120"/>
    <mergeCell ref="A121:A128"/>
    <mergeCell ref="B121:B128"/>
    <mergeCell ref="O132:O135"/>
    <mergeCell ref="D130:D144"/>
    <mergeCell ref="C130:C144"/>
    <mergeCell ref="B130:B144"/>
    <mergeCell ref="AS97:AS112"/>
    <mergeCell ref="AQ98:AQ112"/>
    <mergeCell ref="AR98:AR99"/>
    <mergeCell ref="A100:A104"/>
    <mergeCell ref="B100:B104"/>
    <mergeCell ref="A105:A112"/>
    <mergeCell ref="B105:B112"/>
    <mergeCell ref="AS113:AS128"/>
    <mergeCell ref="AQ114:AQ128"/>
    <mergeCell ref="AR114:AR115"/>
    <mergeCell ref="AS129:AS144"/>
    <mergeCell ref="AQ130:AQ144"/>
    <mergeCell ref="AR130:AR131"/>
    <mergeCell ref="S131:S136"/>
    <mergeCell ref="A130:A144"/>
    <mergeCell ref="G131:G136"/>
    <mergeCell ref="Q137:Q143"/>
    <mergeCell ref="M133:M135"/>
    <mergeCell ref="M137:M141"/>
    <mergeCell ref="K132:K135"/>
    <mergeCell ref="I134:I135"/>
    <mergeCell ref="I137:I141"/>
    <mergeCell ref="O137:O144"/>
    <mergeCell ref="K137:K144"/>
  </mergeCells>
  <phoneticPr fontId="3"/>
  <pageMargins left="0.39370078740157483" right="0.39370078740157483" top="0.74803149606299213" bottom="0.39370078740157483" header="0.6692913385826772" footer="0.31496062992125984"/>
  <pageSetup paperSize="9" pageOrder="overThenDown" orientation="landscape" r:id="rId1"/>
  <headerFooter alignWithMargins="0"/>
  <rowBreaks count="6" manualBreakCount="6">
    <brk id="16" max="16383" man="1"/>
    <brk id="32" max="16383" man="1"/>
    <brk id="48" max="16383" man="1"/>
    <brk id="80" max="16383" man="1"/>
    <brk id="96" max="16383" man="1"/>
    <brk id="128" max="16383" man="1"/>
  </rowBreaks>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92D050"/>
  </sheetPr>
  <dimension ref="A1:V59"/>
  <sheetViews>
    <sheetView showZeros="0" view="pageBreakPreview" topLeftCell="A16" zoomScaleNormal="75" zoomScaleSheetLayoutView="100" workbookViewId="0">
      <selection activeCell="N8" sqref="N8:N17"/>
    </sheetView>
  </sheetViews>
  <sheetFormatPr defaultColWidth="4" defaultRowHeight="15.75" customHeight="1"/>
  <cols>
    <col min="1" max="16384" width="4" style="234"/>
  </cols>
  <sheetData>
    <row r="1" spans="1:22" ht="15.75" customHeight="1">
      <c r="A1" s="1" t="s">
        <v>1132</v>
      </c>
      <c r="B1" s="1"/>
      <c r="C1" s="1"/>
      <c r="R1" s="456"/>
      <c r="S1" s="457"/>
      <c r="T1" s="455"/>
      <c r="U1" s="455"/>
      <c r="V1" s="458" t="s">
        <v>991</v>
      </c>
    </row>
    <row r="3" spans="1:22" ht="15.75" customHeight="1">
      <c r="A3" s="235"/>
      <c r="B3" s="235"/>
      <c r="C3" s="235"/>
      <c r="D3" s="235"/>
      <c r="E3" s="235"/>
      <c r="F3" s="235"/>
      <c r="G3" s="235"/>
      <c r="H3" s="235"/>
      <c r="K3" s="235"/>
      <c r="L3" s="1217" t="s">
        <v>1134</v>
      </c>
      <c r="N3" s="1217" t="s">
        <v>1668</v>
      </c>
      <c r="O3" s="235"/>
      <c r="P3" s="1242" t="s">
        <v>1141</v>
      </c>
      <c r="Q3" s="1243"/>
      <c r="R3" s="1243"/>
      <c r="S3" s="1244"/>
      <c r="U3" s="1226" t="s">
        <v>1133</v>
      </c>
      <c r="V3" s="235"/>
    </row>
    <row r="4" spans="1:22" ht="15.75" customHeight="1">
      <c r="A4" s="450"/>
      <c r="B4" s="450"/>
      <c r="C4" s="450"/>
      <c r="D4" s="450"/>
      <c r="E4" s="450"/>
      <c r="F4" s="450"/>
      <c r="G4" s="450"/>
      <c r="H4" s="450"/>
      <c r="J4" s="1234" t="s">
        <v>1685</v>
      </c>
      <c r="K4" s="450"/>
      <c r="L4" s="1217"/>
      <c r="N4" s="1217"/>
      <c r="O4" s="235"/>
      <c r="P4" s="1245"/>
      <c r="Q4" s="1246"/>
      <c r="R4" s="1246"/>
      <c r="S4" s="1247"/>
      <c r="U4" s="1226"/>
    </row>
    <row r="5" spans="1:22" ht="15.75" customHeight="1">
      <c r="A5" s="235"/>
      <c r="B5" s="235"/>
      <c r="C5" s="235"/>
      <c r="D5" s="235"/>
      <c r="E5" s="450"/>
      <c r="F5" s="450"/>
      <c r="G5" s="235"/>
      <c r="H5" s="450"/>
      <c r="J5" s="1234"/>
      <c r="K5" s="450"/>
      <c r="L5" s="1217"/>
      <c r="N5" s="1217"/>
      <c r="O5" s="235"/>
      <c r="P5" s="1245"/>
      <c r="Q5" s="1246"/>
      <c r="R5" s="1246"/>
      <c r="S5" s="1247"/>
      <c r="U5" s="1226"/>
    </row>
    <row r="6" spans="1:22" ht="15.75" customHeight="1">
      <c r="A6" s="235"/>
      <c r="B6" s="235"/>
      <c r="C6" s="235"/>
      <c r="D6" s="235"/>
      <c r="E6" s="450"/>
      <c r="F6" s="450"/>
      <c r="G6" s="235"/>
      <c r="H6" s="450"/>
      <c r="J6" s="1234"/>
      <c r="K6" s="450"/>
      <c r="L6" s="1217"/>
      <c r="N6" s="1217"/>
      <c r="O6" s="235"/>
      <c r="P6" s="1245"/>
      <c r="Q6" s="1246"/>
      <c r="R6" s="1246"/>
      <c r="S6" s="1247"/>
      <c r="U6" s="1226"/>
    </row>
    <row r="7" spans="1:22" ht="15.75" customHeight="1">
      <c r="A7" s="235"/>
      <c r="B7" s="235"/>
      <c r="C7" s="235"/>
      <c r="D7" s="235"/>
      <c r="E7" s="450"/>
      <c r="F7" s="450"/>
      <c r="G7" s="235"/>
      <c r="H7" s="450"/>
      <c r="J7" s="1234"/>
      <c r="K7" s="450"/>
      <c r="L7" s="1217"/>
      <c r="N7" s="1217"/>
      <c r="O7" s="235"/>
      <c r="P7" s="1245"/>
      <c r="Q7" s="1246"/>
      <c r="R7" s="1246"/>
      <c r="S7" s="1247"/>
      <c r="U7" s="1226"/>
    </row>
    <row r="8" spans="1:22" ht="15.75" customHeight="1">
      <c r="A8" s="235"/>
      <c r="B8" s="235"/>
      <c r="C8" s="1235" t="s">
        <v>590</v>
      </c>
      <c r="D8" s="235"/>
      <c r="E8" s="1235" t="s">
        <v>572</v>
      </c>
      <c r="F8" s="450"/>
      <c r="G8" s="450" t="s">
        <v>1135</v>
      </c>
      <c r="J8" s="1234"/>
      <c r="K8" s="450"/>
      <c r="L8" s="1217"/>
      <c r="N8" s="1220" t="str">
        <f>入力シート!H1</f>
        <v>令和八年二月八日</v>
      </c>
      <c r="O8" s="235"/>
      <c r="P8" s="1245"/>
      <c r="Q8" s="1246"/>
      <c r="R8" s="1246"/>
      <c r="S8" s="1247"/>
      <c r="U8" s="1226"/>
    </row>
    <row r="9" spans="1:22" ht="15.75" customHeight="1">
      <c r="A9" s="235"/>
      <c r="B9" s="235"/>
      <c r="C9" s="1235"/>
      <c r="D9" s="235"/>
      <c r="E9" s="1235"/>
      <c r="F9" s="450"/>
      <c r="G9" s="450" t="s">
        <v>1136</v>
      </c>
      <c r="J9" s="1234"/>
      <c r="K9" s="450"/>
      <c r="L9" s="1217"/>
      <c r="N9" s="1220"/>
      <c r="O9" s="235"/>
      <c r="P9" s="1245"/>
      <c r="Q9" s="1246"/>
      <c r="R9" s="1246"/>
      <c r="S9" s="1247"/>
      <c r="U9" s="1226"/>
    </row>
    <row r="10" spans="1:22" ht="15.75" customHeight="1">
      <c r="A10" s="235"/>
      <c r="B10" s="235"/>
      <c r="C10" s="1235"/>
      <c r="D10" s="235"/>
      <c r="E10" s="1235"/>
      <c r="F10" s="450"/>
      <c r="G10" s="450" t="s">
        <v>1092</v>
      </c>
      <c r="J10" s="1234"/>
      <c r="K10" s="450"/>
      <c r="L10" s="1217"/>
      <c r="N10" s="1220"/>
      <c r="O10" s="235"/>
      <c r="P10" s="1245"/>
      <c r="Q10" s="1246"/>
      <c r="R10" s="1246"/>
      <c r="S10" s="1247"/>
      <c r="U10" s="1226"/>
    </row>
    <row r="11" spans="1:22" ht="15.75" customHeight="1">
      <c r="A11" s="235"/>
      <c r="B11" s="235"/>
      <c r="C11" s="1235"/>
      <c r="D11" s="235"/>
      <c r="E11" s="1235"/>
      <c r="F11" s="450"/>
      <c r="G11" s="450" t="s">
        <v>1137</v>
      </c>
      <c r="J11" s="1234"/>
      <c r="K11" s="450"/>
      <c r="L11" s="1217"/>
      <c r="N11" s="1220"/>
      <c r="O11" s="235"/>
      <c r="P11" s="1245"/>
      <c r="Q11" s="1246"/>
      <c r="R11" s="1246"/>
      <c r="S11" s="1247"/>
      <c r="U11" s="1226"/>
    </row>
    <row r="12" spans="1:22" ht="15.75" customHeight="1">
      <c r="A12" s="235"/>
      <c r="C12" s="1235"/>
      <c r="D12" s="235"/>
      <c r="E12" s="1235"/>
      <c r="G12" s="234" t="s">
        <v>1138</v>
      </c>
      <c r="J12" s="1234"/>
      <c r="K12" s="450"/>
      <c r="L12" s="1217"/>
      <c r="N12" s="1220"/>
      <c r="O12" s="235"/>
      <c r="P12" s="1248"/>
      <c r="Q12" s="1249"/>
      <c r="R12" s="1249"/>
      <c r="S12" s="1250"/>
      <c r="U12" s="1226"/>
    </row>
    <row r="13" spans="1:22" ht="15.75" customHeight="1">
      <c r="A13" s="235"/>
      <c r="C13" s="1235"/>
      <c r="D13" s="235"/>
      <c r="E13" s="1235"/>
      <c r="G13" s="450" t="s">
        <v>1139</v>
      </c>
      <c r="J13" s="1234"/>
      <c r="K13" s="450"/>
      <c r="L13" s="1217"/>
      <c r="N13" s="1220"/>
      <c r="O13" s="235"/>
      <c r="P13" s="1251" t="s">
        <v>406</v>
      </c>
      <c r="Q13" s="1252"/>
      <c r="R13" s="1236" t="s">
        <v>369</v>
      </c>
      <c r="S13" s="1237"/>
      <c r="U13" s="1226"/>
    </row>
    <row r="14" spans="1:22" ht="15.75" customHeight="1">
      <c r="A14" s="235"/>
      <c r="C14" s="1235"/>
      <c r="D14" s="235"/>
      <c r="E14" s="1235"/>
      <c r="G14" s="234" t="s">
        <v>1140</v>
      </c>
      <c r="J14" s="1234"/>
      <c r="L14" s="1217"/>
      <c r="N14" s="1220"/>
      <c r="O14" s="235"/>
      <c r="P14" s="1253"/>
      <c r="Q14" s="1254"/>
      <c r="R14" s="1238"/>
      <c r="S14" s="1239"/>
      <c r="U14" s="1226"/>
    </row>
    <row r="15" spans="1:22" ht="15.75" customHeight="1">
      <c r="A15" s="235"/>
      <c r="C15" s="1235"/>
      <c r="D15" s="235"/>
      <c r="E15" s="1235"/>
      <c r="G15" s="234" t="s">
        <v>1085</v>
      </c>
      <c r="J15" s="1234"/>
      <c r="K15" s="453"/>
      <c r="L15" s="1217"/>
      <c r="N15" s="1220"/>
      <c r="O15" s="235"/>
      <c r="P15" s="1253"/>
      <c r="Q15" s="1254"/>
      <c r="R15" s="1238"/>
      <c r="S15" s="1239"/>
      <c r="U15" s="1226"/>
    </row>
    <row r="16" spans="1:22" ht="15.75" customHeight="1">
      <c r="A16" s="235"/>
      <c r="C16" s="1235"/>
      <c r="D16" s="235"/>
      <c r="E16" s="1235"/>
      <c r="G16" s="450" t="s">
        <v>1094</v>
      </c>
      <c r="J16" s="1234"/>
      <c r="K16" s="453"/>
      <c r="L16" s="1217"/>
      <c r="N16" s="1220"/>
      <c r="O16" s="235"/>
      <c r="P16" s="1255"/>
      <c r="Q16" s="1256"/>
      <c r="R16" s="1240"/>
      <c r="S16" s="1241"/>
      <c r="U16" s="1226"/>
    </row>
    <row r="17" spans="1:22" ht="15.75" customHeight="1">
      <c r="A17" s="235"/>
      <c r="C17" s="1235"/>
      <c r="D17" s="235"/>
      <c r="E17" s="1235"/>
      <c r="G17" s="234" t="s">
        <v>1095</v>
      </c>
      <c r="J17" s="450"/>
      <c r="K17" s="453"/>
      <c r="L17" s="1217"/>
      <c r="N17" s="1220"/>
      <c r="O17" s="235"/>
      <c r="P17" s="491"/>
      <c r="Q17" s="492"/>
      <c r="R17" s="491"/>
      <c r="S17" s="496"/>
      <c r="U17" s="1226"/>
    </row>
    <row r="18" spans="1:22" ht="15.75" customHeight="1">
      <c r="A18" s="235"/>
      <c r="C18" s="453"/>
      <c r="D18" s="235"/>
      <c r="E18" s="453"/>
      <c r="G18" s="453"/>
      <c r="J18" s="450"/>
      <c r="K18" s="453"/>
      <c r="L18" s="1217"/>
      <c r="N18" s="1217" t="s">
        <v>1669</v>
      </c>
      <c r="O18" s="235"/>
      <c r="P18" s="491"/>
      <c r="Q18" s="492"/>
      <c r="R18" s="491"/>
      <c r="S18" s="496"/>
      <c r="U18" s="1226"/>
    </row>
    <row r="19" spans="1:22" ht="15.75" customHeight="1">
      <c r="A19" s="235"/>
      <c r="C19" s="1226">
        <f>入力シート!C15</f>
        <v>0</v>
      </c>
      <c r="D19" s="235"/>
      <c r="E19" s="1226" t="str">
        <f>入力シート!C14</f>
        <v/>
      </c>
      <c r="G19" s="1226">
        <f>入力シート!C9</f>
        <v>0</v>
      </c>
      <c r="J19" s="450"/>
      <c r="K19" s="453"/>
      <c r="L19" s="1217"/>
      <c r="N19" s="1217"/>
      <c r="O19" s="235"/>
      <c r="P19" s="493"/>
      <c r="Q19" s="492"/>
      <c r="R19" s="491"/>
      <c r="S19" s="496"/>
      <c r="U19" s="1226"/>
    </row>
    <row r="20" spans="1:22" ht="15.75" customHeight="1">
      <c r="A20" s="235"/>
      <c r="C20" s="1226"/>
      <c r="D20" s="235"/>
      <c r="E20" s="1226"/>
      <c r="G20" s="1226"/>
      <c r="J20" s="453"/>
      <c r="K20" s="453"/>
      <c r="L20" s="1217"/>
      <c r="N20" s="1217"/>
      <c r="O20" s="235"/>
      <c r="P20" s="491"/>
      <c r="Q20" s="492"/>
      <c r="R20" s="491"/>
      <c r="S20" s="496"/>
      <c r="U20" s="1226"/>
    </row>
    <row r="21" spans="1:22" ht="15.75" customHeight="1">
      <c r="A21" s="235"/>
      <c r="C21" s="1226"/>
      <c r="D21" s="235"/>
      <c r="E21" s="1226"/>
      <c r="G21" s="1226"/>
      <c r="K21" s="453"/>
      <c r="L21" s="1217"/>
      <c r="N21" s="1217"/>
      <c r="O21" s="235"/>
      <c r="P21" s="494"/>
      <c r="Q21" s="492"/>
      <c r="R21" s="491"/>
      <c r="S21" s="496"/>
      <c r="U21" s="1226"/>
    </row>
    <row r="22" spans="1:22" ht="15.75" customHeight="1">
      <c r="A22" s="235"/>
      <c r="C22" s="1226"/>
      <c r="D22" s="235"/>
      <c r="E22" s="1226"/>
      <c r="G22" s="1226"/>
      <c r="J22" s="453"/>
      <c r="K22" s="453"/>
      <c r="L22" s="1217"/>
      <c r="N22" s="1217"/>
      <c r="O22" s="235"/>
      <c r="P22" s="494"/>
      <c r="Q22" s="495"/>
      <c r="R22" s="491"/>
      <c r="S22" s="496"/>
      <c r="U22" s="1226"/>
    </row>
    <row r="23" spans="1:22" ht="15.75" customHeight="1">
      <c r="A23" s="235"/>
      <c r="C23" s="1226"/>
      <c r="D23" s="235"/>
      <c r="E23" s="1226"/>
      <c r="G23" s="1226"/>
      <c r="J23" s="453"/>
      <c r="K23" s="453"/>
      <c r="L23" s="1217"/>
      <c r="N23" s="1217"/>
      <c r="O23" s="235"/>
      <c r="P23" s="491"/>
      <c r="Q23" s="492"/>
      <c r="R23" s="491"/>
      <c r="S23" s="496"/>
      <c r="U23" s="1226"/>
      <c r="V23" s="1214"/>
    </row>
    <row r="24" spans="1:22" ht="15.75" customHeight="1">
      <c r="A24" s="235"/>
      <c r="C24" s="1226"/>
      <c r="D24" s="235"/>
      <c r="E24" s="1226"/>
      <c r="G24" s="1226"/>
      <c r="J24" s="453"/>
      <c r="K24" s="453"/>
      <c r="L24" s="1217"/>
      <c r="N24" s="1217"/>
      <c r="O24" s="235"/>
      <c r="P24" s="491"/>
      <c r="Q24" s="492"/>
      <c r="R24" s="491"/>
      <c r="S24" s="496"/>
      <c r="U24" s="1226"/>
      <c r="V24" s="1214"/>
    </row>
    <row r="25" spans="1:22" ht="15.75" customHeight="1">
      <c r="A25" s="235"/>
      <c r="C25" s="1226"/>
      <c r="D25" s="235"/>
      <c r="E25" s="1226"/>
      <c r="G25" s="1226"/>
      <c r="L25" s="1217"/>
      <c r="N25" s="1217"/>
      <c r="O25" s="235"/>
      <c r="P25" s="491"/>
      <c r="Q25" s="495"/>
      <c r="R25" s="491"/>
      <c r="S25" s="496"/>
      <c r="U25" s="1226"/>
      <c r="V25" s="1214"/>
    </row>
    <row r="26" spans="1:22" ht="15.75" customHeight="1">
      <c r="A26" s="235"/>
      <c r="C26" s="1226"/>
      <c r="D26" s="235"/>
      <c r="E26" s="1226"/>
      <c r="G26" s="1226"/>
      <c r="L26" s="1217"/>
      <c r="N26" s="1217"/>
      <c r="O26" s="235"/>
      <c r="P26" s="491"/>
      <c r="Q26" s="495"/>
      <c r="R26" s="491"/>
      <c r="S26" s="496"/>
      <c r="U26" s="1226"/>
    </row>
    <row r="27" spans="1:22" ht="15.75" customHeight="1">
      <c r="A27" s="235"/>
      <c r="C27" s="1226"/>
      <c r="D27" s="235"/>
      <c r="E27" s="1226"/>
      <c r="G27" s="1226"/>
      <c r="J27" s="235"/>
      <c r="K27" s="235"/>
      <c r="L27" s="1217"/>
      <c r="N27" s="1217"/>
      <c r="O27" s="235"/>
      <c r="P27" s="491"/>
      <c r="Q27" s="496"/>
      <c r="R27" s="491"/>
      <c r="S27" s="496"/>
      <c r="U27" s="1226"/>
      <c r="V27" s="295"/>
    </row>
    <row r="28" spans="1:22" ht="15.75" customHeight="1">
      <c r="A28" s="235"/>
      <c r="C28" s="1226"/>
      <c r="D28" s="235"/>
      <c r="E28" s="1226"/>
      <c r="G28" s="1226"/>
      <c r="J28" s="235"/>
      <c r="K28" s="235"/>
      <c r="L28" s="1217"/>
      <c r="N28" s="1217"/>
      <c r="O28" s="235"/>
      <c r="P28" s="491"/>
      <c r="Q28" s="496"/>
      <c r="R28" s="491"/>
      <c r="S28" s="496"/>
      <c r="U28" s="1226"/>
    </row>
    <row r="29" spans="1:22" ht="15.75" customHeight="1">
      <c r="A29" s="235"/>
      <c r="C29" s="1226"/>
      <c r="D29" s="235"/>
      <c r="E29" s="1226"/>
      <c r="G29" s="1226"/>
      <c r="J29" s="235"/>
      <c r="K29" s="235"/>
      <c r="L29" s="1217"/>
      <c r="N29" s="1217"/>
      <c r="O29" s="235"/>
      <c r="P29" s="491"/>
      <c r="Q29" s="496"/>
      <c r="R29" s="491"/>
      <c r="S29" s="496"/>
      <c r="U29" s="1226"/>
    </row>
    <row r="30" spans="1:22" ht="15.75" customHeight="1">
      <c r="A30" s="235"/>
      <c r="C30" s="1226"/>
      <c r="D30" s="235"/>
      <c r="E30" s="1226"/>
      <c r="G30" s="1226"/>
      <c r="J30" s="235"/>
      <c r="K30" s="235"/>
      <c r="L30" s="1217"/>
      <c r="N30" s="1217"/>
      <c r="O30" s="235"/>
      <c r="P30" s="491"/>
      <c r="Q30" s="496"/>
      <c r="R30" s="491"/>
      <c r="S30" s="496"/>
      <c r="U30" s="1226"/>
    </row>
    <row r="31" spans="1:22" ht="15.75" customHeight="1">
      <c r="A31" s="235"/>
      <c r="C31" s="1226"/>
      <c r="D31" s="235"/>
      <c r="E31" s="1226"/>
      <c r="G31" s="1226"/>
      <c r="J31" s="235"/>
      <c r="K31" s="235"/>
      <c r="L31" s="1217"/>
      <c r="N31" s="1217"/>
      <c r="O31" s="235"/>
      <c r="P31" s="491"/>
      <c r="Q31" s="496"/>
      <c r="R31" s="491"/>
      <c r="S31" s="496"/>
      <c r="U31" s="1226"/>
    </row>
    <row r="32" spans="1:22" ht="15.75" customHeight="1">
      <c r="A32" s="235"/>
      <c r="C32" s="1226"/>
      <c r="D32" s="235"/>
      <c r="E32" s="1226"/>
      <c r="G32" s="1226"/>
      <c r="J32" s="235"/>
      <c r="K32" s="235"/>
      <c r="L32" s="1217"/>
      <c r="N32" s="1217"/>
      <c r="O32" s="235"/>
      <c r="P32" s="491"/>
      <c r="Q32" s="496"/>
      <c r="R32" s="491"/>
      <c r="S32" s="496"/>
      <c r="U32" s="1226"/>
    </row>
    <row r="33" spans="1:21" ht="15.75" customHeight="1">
      <c r="A33" s="235"/>
      <c r="C33" s="1226"/>
      <c r="D33" s="235"/>
      <c r="E33" s="1226"/>
      <c r="G33" s="1226"/>
      <c r="J33" s="235"/>
      <c r="K33" s="235"/>
      <c r="L33" s="1217"/>
      <c r="N33" s="1217"/>
      <c r="O33" s="235"/>
      <c r="P33" s="491"/>
      <c r="Q33" s="496"/>
      <c r="R33" s="491"/>
      <c r="S33" s="496"/>
      <c r="U33" s="1226"/>
    </row>
    <row r="34" spans="1:21" ht="15.75" customHeight="1">
      <c r="A34" s="235"/>
      <c r="C34" s="1226"/>
      <c r="D34" s="235"/>
      <c r="E34" s="1226"/>
      <c r="G34" s="1226"/>
      <c r="J34" s="235"/>
      <c r="K34" s="235"/>
      <c r="L34" s="1217"/>
      <c r="N34" s="1217"/>
      <c r="O34" s="235"/>
      <c r="P34" s="491"/>
      <c r="Q34" s="496"/>
      <c r="R34" s="491"/>
      <c r="S34" s="496"/>
      <c r="U34" s="1226"/>
    </row>
    <row r="35" spans="1:21" ht="15.75" customHeight="1">
      <c r="A35" s="235"/>
      <c r="C35" s="1226"/>
      <c r="D35" s="235"/>
      <c r="E35" s="1226"/>
      <c r="G35" s="1226"/>
      <c r="J35" s="235"/>
      <c r="K35" s="235"/>
      <c r="L35" s="1217"/>
      <c r="N35" s="1217"/>
      <c r="O35" s="235"/>
      <c r="P35" s="491"/>
      <c r="Q35" s="496"/>
      <c r="R35" s="491"/>
      <c r="S35" s="496"/>
      <c r="U35" s="1226"/>
    </row>
    <row r="36" spans="1:21" ht="15.75" customHeight="1">
      <c r="A36" s="235"/>
      <c r="C36" s="235" t="s">
        <v>386</v>
      </c>
      <c r="D36" s="235"/>
      <c r="E36" s="1226"/>
      <c r="G36" s="1226"/>
      <c r="J36" s="235"/>
      <c r="K36" s="235"/>
      <c r="L36" s="1217"/>
      <c r="N36" s="1217"/>
      <c r="O36" s="235"/>
      <c r="P36" s="491"/>
      <c r="Q36" s="496"/>
      <c r="R36" s="491"/>
      <c r="S36" s="496"/>
      <c r="U36" s="1226"/>
    </row>
    <row r="37" spans="1:21" ht="15.75" customHeight="1">
      <c r="A37" s="235"/>
      <c r="C37" s="480"/>
      <c r="D37" s="235"/>
      <c r="E37" s="1226"/>
      <c r="G37" s="1226"/>
      <c r="J37" s="235"/>
      <c r="K37" s="235"/>
      <c r="L37" s="1217"/>
      <c r="N37" s="1217"/>
      <c r="O37" s="235"/>
      <c r="P37" s="491"/>
      <c r="Q37" s="496"/>
      <c r="R37" s="491"/>
      <c r="S37" s="496"/>
      <c r="U37" s="1226"/>
    </row>
    <row r="38" spans="1:21" ht="15.75" customHeight="1">
      <c r="A38" s="235"/>
      <c r="C38" s="480"/>
      <c r="D38" s="235"/>
      <c r="E38" s="1226"/>
      <c r="G38" s="1226"/>
      <c r="J38" s="235"/>
      <c r="K38" s="235"/>
      <c r="L38" s="1217"/>
      <c r="N38" s="1217"/>
      <c r="O38" s="235"/>
      <c r="P38" s="491"/>
      <c r="Q38" s="496"/>
      <c r="R38" s="491"/>
      <c r="S38" s="496"/>
      <c r="U38" s="1226"/>
    </row>
    <row r="39" spans="1:21" ht="15.75" customHeight="1">
      <c r="A39" s="235"/>
      <c r="C39" s="480"/>
      <c r="D39" s="235"/>
      <c r="E39" s="1226"/>
      <c r="G39" s="1226"/>
      <c r="J39" s="235"/>
      <c r="K39" s="235"/>
      <c r="L39" s="1217"/>
      <c r="N39" s="1217"/>
      <c r="O39" s="235"/>
      <c r="P39" s="491"/>
      <c r="Q39" s="496"/>
      <c r="R39" s="491"/>
      <c r="S39" s="496"/>
      <c r="U39" s="1226"/>
    </row>
    <row r="40" spans="1:21" ht="15.75" customHeight="1">
      <c r="A40" s="235"/>
      <c r="C40" s="480"/>
      <c r="D40" s="235"/>
      <c r="E40" s="1226"/>
      <c r="G40" s="1226"/>
      <c r="J40" s="235"/>
      <c r="K40" s="235"/>
      <c r="L40" s="1217"/>
      <c r="N40" s="1217"/>
      <c r="O40" s="235"/>
      <c r="P40" s="491"/>
      <c r="Q40" s="496"/>
      <c r="R40" s="491"/>
      <c r="S40" s="496"/>
      <c r="U40" s="1226"/>
    </row>
    <row r="41" spans="1:21" ht="15.75" customHeight="1">
      <c r="A41" s="235"/>
      <c r="C41" s="480"/>
      <c r="D41" s="235"/>
      <c r="E41" s="1226"/>
      <c r="G41" s="1226"/>
      <c r="J41" s="235"/>
      <c r="K41" s="235"/>
      <c r="L41" s="1217"/>
      <c r="N41" s="1217"/>
      <c r="O41" s="235"/>
      <c r="P41" s="491"/>
      <c r="Q41" s="496"/>
      <c r="R41" s="491"/>
      <c r="S41" s="496"/>
      <c r="U41" s="1226"/>
    </row>
    <row r="42" spans="1:21" ht="15.75" customHeight="1">
      <c r="A42" s="235"/>
      <c r="C42" s="480"/>
      <c r="D42" s="235"/>
      <c r="E42" s="1226"/>
      <c r="G42" s="1226"/>
      <c r="J42" s="235"/>
      <c r="K42" s="235"/>
      <c r="L42" s="1217"/>
      <c r="N42" s="1217"/>
      <c r="O42" s="235"/>
      <c r="P42" s="491"/>
      <c r="Q42" s="496"/>
      <c r="R42" s="491"/>
      <c r="S42" s="496"/>
      <c r="U42" s="1226"/>
    </row>
    <row r="43" spans="1:21" ht="15.75" customHeight="1">
      <c r="A43" s="235"/>
      <c r="C43" s="480"/>
      <c r="D43" s="235"/>
      <c r="E43" s="1226"/>
      <c r="G43" s="1226"/>
      <c r="J43" s="235"/>
      <c r="K43" s="235"/>
      <c r="L43" s="1217"/>
      <c r="N43" s="1217"/>
      <c r="O43" s="235"/>
      <c r="P43" s="491"/>
      <c r="Q43" s="496"/>
      <c r="R43" s="491"/>
      <c r="S43" s="496"/>
      <c r="U43" s="1226"/>
    </row>
    <row r="44" spans="1:21" ht="15.75" customHeight="1">
      <c r="A44" s="235"/>
      <c r="C44" s="480"/>
      <c r="D44" s="235"/>
      <c r="E44" s="1226"/>
      <c r="G44" s="1226"/>
      <c r="J44" s="235"/>
      <c r="K44" s="235"/>
      <c r="L44" s="1217"/>
      <c r="N44" s="1217"/>
      <c r="O44" s="235"/>
      <c r="P44" s="491"/>
      <c r="Q44" s="496"/>
      <c r="R44" s="491"/>
      <c r="S44" s="496"/>
      <c r="U44" s="1226"/>
    </row>
    <row r="45" spans="1:21" ht="15.75" customHeight="1">
      <c r="A45" s="235"/>
      <c r="C45" s="480"/>
      <c r="D45" s="235"/>
      <c r="E45" s="1226"/>
      <c r="G45" s="1226"/>
      <c r="J45" s="235"/>
      <c r="K45" s="235"/>
      <c r="L45" s="1217"/>
      <c r="N45" s="1217"/>
      <c r="O45" s="235"/>
      <c r="P45" s="491"/>
      <c r="Q45" s="496"/>
      <c r="R45" s="491"/>
      <c r="S45" s="496"/>
      <c r="U45" s="1226"/>
    </row>
    <row r="46" spans="1:21" ht="15.75" customHeight="1">
      <c r="A46" s="235"/>
      <c r="C46" s="480"/>
      <c r="D46" s="235"/>
      <c r="E46" s="1226"/>
      <c r="G46" s="1226"/>
      <c r="J46" s="235"/>
      <c r="K46" s="235"/>
      <c r="L46" s="1217"/>
      <c r="N46" s="1217"/>
      <c r="O46" s="235"/>
      <c r="P46" s="491"/>
      <c r="Q46" s="496"/>
      <c r="R46" s="491"/>
      <c r="S46" s="496"/>
      <c r="U46" s="1226"/>
    </row>
    <row r="47" spans="1:21" ht="15.75" customHeight="1">
      <c r="A47" s="235"/>
      <c r="C47" s="480"/>
      <c r="D47" s="235"/>
      <c r="E47" s="1226"/>
      <c r="G47" s="1226"/>
      <c r="J47" s="235"/>
      <c r="K47" s="235"/>
      <c r="L47" s="1217"/>
      <c r="N47" s="1217"/>
      <c r="O47" s="235"/>
      <c r="P47" s="491"/>
      <c r="Q47" s="496"/>
      <c r="R47" s="491"/>
      <c r="S47" s="496"/>
      <c r="U47" s="1226"/>
    </row>
    <row r="48" spans="1:21" ht="15.75" customHeight="1">
      <c r="A48" s="235"/>
      <c r="C48" s="480"/>
      <c r="D48" s="235"/>
      <c r="E48" s="1226"/>
      <c r="G48" s="1226"/>
      <c r="J48" s="235"/>
      <c r="K48" s="235"/>
      <c r="L48" s="1217"/>
      <c r="N48" s="1217"/>
      <c r="O48" s="235"/>
      <c r="P48" s="491"/>
      <c r="Q48" s="496"/>
      <c r="R48" s="491"/>
      <c r="S48" s="496"/>
      <c r="U48" s="1226"/>
    </row>
    <row r="49" spans="1:21" ht="15.75" customHeight="1">
      <c r="A49" s="235"/>
      <c r="B49" s="235"/>
      <c r="C49" s="235"/>
      <c r="D49" s="235"/>
      <c r="E49" s="235"/>
      <c r="F49" s="235"/>
      <c r="G49" s="235"/>
      <c r="H49" s="235"/>
      <c r="J49" s="235"/>
      <c r="K49" s="235"/>
      <c r="L49" s="1217"/>
      <c r="N49" s="1217"/>
      <c r="O49" s="235"/>
      <c r="P49" s="491"/>
      <c r="Q49" s="496"/>
      <c r="R49" s="491"/>
      <c r="S49" s="496"/>
      <c r="U49" s="1226"/>
    </row>
    <row r="50" spans="1:21" ht="15.75" customHeight="1">
      <c r="A50" s="235"/>
      <c r="B50" s="235"/>
      <c r="C50" s="235"/>
      <c r="D50" s="235"/>
      <c r="E50" s="235"/>
      <c r="F50" s="235"/>
      <c r="G50" s="235"/>
      <c r="H50" s="235"/>
      <c r="J50" s="235"/>
      <c r="K50" s="235"/>
      <c r="L50" s="1217"/>
      <c r="N50" s="1217"/>
      <c r="O50" s="235"/>
      <c r="P50" s="498"/>
      <c r="Q50" s="497"/>
      <c r="R50" s="498"/>
      <c r="S50" s="497"/>
      <c r="U50" s="1226"/>
    </row>
    <row r="51" spans="1:21" ht="15.75" customHeight="1">
      <c r="A51" s="235"/>
      <c r="B51" s="235"/>
      <c r="C51" s="235"/>
      <c r="D51" s="235"/>
      <c r="E51" s="235"/>
      <c r="F51" s="235"/>
      <c r="G51" s="235"/>
      <c r="H51" s="235"/>
      <c r="I51" s="235"/>
      <c r="J51" s="235"/>
      <c r="K51" s="235"/>
      <c r="L51" s="235"/>
      <c r="M51" s="235"/>
      <c r="N51" s="235"/>
      <c r="O51" s="235"/>
      <c r="P51" s="235"/>
      <c r="Q51" s="235"/>
      <c r="R51" s="235"/>
      <c r="S51" s="235"/>
      <c r="U51" s="1226"/>
    </row>
    <row r="52" spans="1:21" ht="15.75" customHeight="1">
      <c r="A52" s="235"/>
      <c r="B52" s="235"/>
      <c r="C52" s="235"/>
      <c r="D52" s="235"/>
      <c r="E52" s="235"/>
      <c r="F52" s="235"/>
      <c r="G52" s="235"/>
      <c r="H52" s="235"/>
      <c r="I52" s="235"/>
      <c r="J52" s="235"/>
      <c r="K52" s="235"/>
      <c r="L52" s="235"/>
      <c r="M52" s="235"/>
      <c r="N52" s="235"/>
      <c r="O52" s="235"/>
      <c r="P52" s="235"/>
      <c r="Q52" s="235"/>
      <c r="R52" s="235"/>
      <c r="S52" s="235"/>
      <c r="U52" s="1226"/>
    </row>
    <row r="53" spans="1:21" ht="15.75" customHeight="1">
      <c r="A53" s="235"/>
      <c r="B53" s="235"/>
      <c r="C53" s="235"/>
      <c r="D53" s="235"/>
      <c r="E53" s="235"/>
      <c r="F53" s="235"/>
      <c r="G53" s="235"/>
      <c r="H53" s="235"/>
      <c r="I53" s="235"/>
      <c r="J53" s="235"/>
      <c r="K53" s="235"/>
      <c r="L53" s="235"/>
      <c r="M53" s="235"/>
      <c r="N53" s="235"/>
      <c r="O53" s="235"/>
      <c r="P53" s="235"/>
      <c r="Q53" s="235"/>
      <c r="R53" s="235"/>
      <c r="S53" s="235"/>
      <c r="U53" s="1226"/>
    </row>
    <row r="54" spans="1:21" ht="15.75" customHeight="1">
      <c r="A54" s="235"/>
      <c r="B54" s="235"/>
      <c r="C54" s="235"/>
      <c r="D54" s="235"/>
      <c r="E54" s="235"/>
      <c r="F54" s="235"/>
      <c r="G54" s="235"/>
      <c r="H54" s="235"/>
      <c r="I54" s="235"/>
      <c r="J54" s="235"/>
      <c r="K54" s="235"/>
      <c r="L54" s="235"/>
      <c r="M54" s="235"/>
      <c r="N54" s="235"/>
      <c r="O54" s="235"/>
      <c r="P54" s="235"/>
      <c r="Q54" s="235"/>
      <c r="R54" s="235"/>
      <c r="S54" s="235"/>
      <c r="U54" s="1226"/>
    </row>
    <row r="55" spans="1:21" ht="15.75" customHeight="1">
      <c r="A55" s="235"/>
      <c r="B55" s="235"/>
      <c r="C55" s="235"/>
      <c r="D55" s="235"/>
      <c r="E55" s="235"/>
      <c r="F55" s="235"/>
      <c r="G55" s="235"/>
      <c r="H55" s="235"/>
      <c r="I55" s="235"/>
      <c r="J55" s="235"/>
      <c r="K55" s="235"/>
      <c r="L55" s="235"/>
      <c r="M55" s="235"/>
      <c r="N55" s="235"/>
      <c r="O55" s="235"/>
      <c r="P55" s="235"/>
      <c r="Q55" s="235"/>
      <c r="R55" s="235"/>
      <c r="S55" s="235"/>
      <c r="U55" s="1226"/>
    </row>
    <row r="56" spans="1:21" ht="15.75" customHeight="1">
      <c r="A56" s="235"/>
      <c r="B56" s="235"/>
      <c r="C56" s="235"/>
      <c r="D56" s="235"/>
      <c r="E56" s="235"/>
      <c r="F56" s="235"/>
      <c r="G56" s="235"/>
      <c r="H56" s="235"/>
      <c r="I56" s="235"/>
      <c r="J56" s="235"/>
      <c r="K56" s="235"/>
      <c r="L56" s="235"/>
      <c r="M56" s="235"/>
      <c r="N56" s="235"/>
      <c r="O56" s="235"/>
      <c r="P56" s="235"/>
      <c r="Q56" s="235"/>
      <c r="R56" s="235"/>
      <c r="S56" s="235"/>
      <c r="U56" s="1226"/>
    </row>
    <row r="57" spans="1:21" ht="15.75" customHeight="1">
      <c r="A57" s="235"/>
      <c r="B57" s="235"/>
      <c r="C57" s="235"/>
      <c r="D57" s="235"/>
      <c r="E57" s="235"/>
      <c r="F57" s="235"/>
      <c r="G57" s="235"/>
      <c r="H57" s="235"/>
      <c r="I57" s="235"/>
      <c r="J57" s="235"/>
      <c r="K57" s="235"/>
      <c r="L57" s="235"/>
      <c r="M57" s="235"/>
      <c r="N57" s="235"/>
      <c r="O57" s="235"/>
      <c r="P57" s="235"/>
      <c r="Q57" s="235"/>
      <c r="R57" s="235"/>
      <c r="S57" s="235"/>
      <c r="U57" s="1226"/>
    </row>
    <row r="58" spans="1:21" ht="15.75" customHeight="1">
      <c r="R58" s="235"/>
      <c r="S58" s="235"/>
      <c r="U58" s="1226"/>
    </row>
    <row r="59" spans="1:21" ht="15.75" customHeight="1">
      <c r="U59" s="453"/>
    </row>
  </sheetData>
  <mergeCells count="15">
    <mergeCell ref="C8:C17"/>
    <mergeCell ref="C19:C35"/>
    <mergeCell ref="N8:N17"/>
    <mergeCell ref="N18:N50"/>
    <mergeCell ref="V23:V25"/>
    <mergeCell ref="R13:S16"/>
    <mergeCell ref="E19:E48"/>
    <mergeCell ref="G19:G48"/>
    <mergeCell ref="P3:S12"/>
    <mergeCell ref="P13:Q16"/>
    <mergeCell ref="U3:U58"/>
    <mergeCell ref="N3:N7"/>
    <mergeCell ref="L3:L50"/>
    <mergeCell ref="J4:J16"/>
    <mergeCell ref="E8:E17"/>
  </mergeCells>
  <phoneticPr fontId="3"/>
  <pageMargins left="0.78740157480314965" right="0.39370078740157483" top="0.78740157480314965" bottom="0.78740157480314965" header="0.6692913385826772" footer="0.70866141732283472"/>
  <pageSetup paperSize="9" orientation="portrait" horizontalDpi="200" verticalDpi="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92D050"/>
  </sheetPr>
  <dimension ref="A1:O55"/>
  <sheetViews>
    <sheetView showZeros="0" view="pageBreakPreview" zoomScaleNormal="100" zoomScaleSheetLayoutView="100" workbookViewId="0">
      <selection activeCell="A51" sqref="A51"/>
    </sheetView>
  </sheetViews>
  <sheetFormatPr defaultColWidth="5.90625" defaultRowHeight="14"/>
  <cols>
    <col min="1" max="14" width="5.90625" style="94" customWidth="1"/>
    <col min="15" max="15" width="4.6328125" style="94" customWidth="1"/>
    <col min="16" max="16384" width="5.90625" style="94"/>
  </cols>
  <sheetData>
    <row r="1" spans="1:15">
      <c r="A1" s="206" t="s">
        <v>432</v>
      </c>
    </row>
    <row r="2" spans="1:15">
      <c r="L2" s="1133" t="s">
        <v>1020</v>
      </c>
      <c r="M2" s="1135"/>
      <c r="N2" s="1134"/>
    </row>
    <row r="3" spans="1:15" s="334" customFormat="1" ht="16.5">
      <c r="A3" s="1257">
        <f>入力シート!G1</f>
        <v>46061</v>
      </c>
      <c r="B3" s="1258"/>
      <c r="C3" s="1258"/>
      <c r="D3" s="1258"/>
      <c r="E3" s="1258"/>
      <c r="F3" s="1258"/>
      <c r="G3" s="959" t="s">
        <v>1670</v>
      </c>
      <c r="H3" s="959"/>
      <c r="I3" s="959"/>
      <c r="J3" s="959"/>
      <c r="K3" s="959"/>
      <c r="L3" s="959"/>
      <c r="M3" s="959"/>
      <c r="N3" s="959"/>
      <c r="O3" s="959"/>
    </row>
    <row r="4" spans="1:15" s="334" customFormat="1" ht="16.5">
      <c r="A4" s="1056" t="s">
        <v>1308</v>
      </c>
      <c r="B4" s="1056"/>
      <c r="C4" s="1056"/>
      <c r="D4" s="1056"/>
      <c r="E4" s="1056"/>
      <c r="F4" s="1056"/>
      <c r="G4" s="1056"/>
      <c r="H4" s="1056"/>
      <c r="I4" s="1056"/>
      <c r="J4" s="1056"/>
      <c r="K4" s="1056"/>
      <c r="L4" s="1056"/>
      <c r="M4" s="1056"/>
      <c r="N4" s="1056"/>
    </row>
    <row r="5" spans="1:15">
      <c r="E5" s="900"/>
      <c r="F5" s="888"/>
      <c r="G5" s="888"/>
      <c r="H5" s="888"/>
      <c r="I5" s="888"/>
      <c r="J5" s="888"/>
    </row>
    <row r="6" spans="1:15">
      <c r="K6" s="203"/>
      <c r="L6" s="258" t="s">
        <v>1142</v>
      </c>
      <c r="M6" s="224"/>
      <c r="N6" s="224" t="s">
        <v>1143</v>
      </c>
    </row>
    <row r="7" spans="1:15">
      <c r="J7" s="203" t="s">
        <v>1144</v>
      </c>
      <c r="N7" s="204" t="s">
        <v>1686</v>
      </c>
    </row>
    <row r="8" spans="1:15">
      <c r="J8" s="203"/>
      <c r="N8" s="204"/>
    </row>
    <row r="9" spans="1:15">
      <c r="A9" s="915" t="s">
        <v>992</v>
      </c>
      <c r="B9" s="915"/>
      <c r="C9" s="915"/>
      <c r="D9" s="915"/>
      <c r="F9" s="203" t="s">
        <v>1146</v>
      </c>
      <c r="H9" s="203"/>
    </row>
    <row r="11" spans="1:15">
      <c r="A11" s="900" t="s">
        <v>1029</v>
      </c>
      <c r="B11" s="900"/>
      <c r="C11" s="900"/>
      <c r="D11" s="900"/>
      <c r="F11" s="195">
        <f>入力シート!C10</f>
        <v>0</v>
      </c>
    </row>
    <row r="12" spans="1:15">
      <c r="A12" s="915" t="s">
        <v>661</v>
      </c>
      <c r="B12" s="915"/>
      <c r="C12" s="915"/>
      <c r="D12" s="915"/>
      <c r="F12" s="195">
        <f>入力シート!C9</f>
        <v>0</v>
      </c>
      <c r="H12" s="195"/>
      <c r="I12" s="195"/>
      <c r="J12" s="195"/>
      <c r="K12" s="203"/>
      <c r="L12" s="203"/>
      <c r="M12" s="203"/>
      <c r="N12" s="203"/>
    </row>
    <row r="13" spans="1:15">
      <c r="A13" s="203"/>
      <c r="B13" s="203"/>
      <c r="C13" s="203"/>
      <c r="D13" s="203"/>
      <c r="E13" s="204"/>
      <c r="F13" s="203"/>
      <c r="G13" s="195"/>
      <c r="H13" s="195"/>
      <c r="I13" s="195"/>
      <c r="J13" s="195"/>
      <c r="K13" s="203"/>
      <c r="L13" s="203"/>
      <c r="M13" s="203"/>
      <c r="N13" s="203"/>
    </row>
    <row r="14" spans="1:15">
      <c r="A14" s="915" t="s">
        <v>1145</v>
      </c>
      <c r="B14" s="915"/>
      <c r="C14" s="915"/>
      <c r="D14" s="915"/>
      <c r="F14" s="244"/>
      <c r="G14" s="244"/>
      <c r="H14" s="311"/>
      <c r="I14" s="195"/>
      <c r="J14" s="203" t="s">
        <v>387</v>
      </c>
      <c r="K14" s="195"/>
      <c r="L14" s="195"/>
    </row>
    <row r="16" spans="1:15">
      <c r="B16" s="203" t="s">
        <v>174</v>
      </c>
      <c r="F16" s="204" t="s">
        <v>1147</v>
      </c>
      <c r="G16" s="1261"/>
      <c r="H16" s="1261"/>
      <c r="I16" s="1261"/>
      <c r="J16" s="1261"/>
      <c r="L16" s="204" t="s">
        <v>1148</v>
      </c>
      <c r="M16" s="1262"/>
      <c r="N16" s="1262"/>
    </row>
    <row r="18" spans="1:15" ht="14.25" customHeight="1">
      <c r="A18" s="203" t="s">
        <v>1149</v>
      </c>
      <c r="L18" s="214"/>
      <c r="N18" s="203"/>
    </row>
    <row r="19" spans="1:15">
      <c r="A19" s="203"/>
    </row>
    <row r="20" spans="1:15" ht="14.5" thickBot="1">
      <c r="A20" s="900" t="s">
        <v>451</v>
      </c>
      <c r="B20" s="900"/>
      <c r="C20" s="900"/>
      <c r="D20" s="900"/>
      <c r="E20" s="900"/>
      <c r="F20" s="900"/>
      <c r="G20" s="900"/>
      <c r="H20" s="900"/>
      <c r="I20" s="900"/>
      <c r="J20" s="900"/>
      <c r="K20" s="900"/>
      <c r="L20" s="900"/>
      <c r="M20" s="900"/>
      <c r="N20" s="900"/>
    </row>
    <row r="21" spans="1:15">
      <c r="A21" s="100"/>
      <c r="B21" s="269"/>
      <c r="C21" s="502"/>
      <c r="D21" s="499"/>
      <c r="E21" s="269"/>
      <c r="F21" s="269"/>
      <c r="G21" s="253"/>
      <c r="H21" s="253"/>
      <c r="I21" s="253"/>
      <c r="J21" s="253"/>
      <c r="K21" s="253"/>
      <c r="L21" s="253" t="s">
        <v>517</v>
      </c>
      <c r="M21" s="501"/>
      <c r="N21" s="501"/>
      <c r="O21" s="254" t="s">
        <v>1152</v>
      </c>
    </row>
    <row r="22" spans="1:15">
      <c r="A22" s="505" t="s">
        <v>1156</v>
      </c>
      <c r="B22" s="203"/>
      <c r="C22" s="217" t="s">
        <v>1157</v>
      </c>
      <c r="D22" s="500" t="s">
        <v>1150</v>
      </c>
      <c r="E22" s="124"/>
      <c r="F22" s="124"/>
      <c r="G22" s="203" t="s">
        <v>1379</v>
      </c>
      <c r="I22" s="203"/>
      <c r="J22" s="203"/>
      <c r="K22" s="203"/>
      <c r="L22" s="203"/>
      <c r="M22" s="204" t="s">
        <v>1154</v>
      </c>
      <c r="N22" s="204" t="s">
        <v>1155</v>
      </c>
      <c r="O22" s="95"/>
    </row>
    <row r="23" spans="1:15">
      <c r="A23" s="503"/>
      <c r="B23" s="203" t="s">
        <v>1709</v>
      </c>
      <c r="C23" s="504"/>
      <c r="D23" s="500"/>
      <c r="E23" s="124"/>
      <c r="F23" s="124"/>
      <c r="G23" s="203"/>
      <c r="H23" s="203"/>
      <c r="I23" s="203"/>
      <c r="J23" s="203"/>
      <c r="K23" s="203"/>
      <c r="L23" s="203" t="s">
        <v>518</v>
      </c>
      <c r="O23" s="255" t="s">
        <v>1153</v>
      </c>
    </row>
    <row r="24" spans="1:15">
      <c r="A24" s="503"/>
      <c r="B24" s="124"/>
      <c r="C24" s="504"/>
      <c r="D24" s="500" t="s">
        <v>1151</v>
      </c>
      <c r="E24" s="124"/>
      <c r="F24" s="124"/>
      <c r="G24" s="203"/>
      <c r="H24" s="203"/>
      <c r="I24" s="203"/>
      <c r="J24" s="203"/>
      <c r="K24" s="203"/>
      <c r="L24" s="203"/>
      <c r="M24" s="203"/>
      <c r="N24" s="203"/>
      <c r="O24" s="95"/>
    </row>
    <row r="25" spans="1:15">
      <c r="A25" s="509"/>
      <c r="B25" s="155"/>
      <c r="C25" s="156"/>
      <c r="D25" s="154"/>
      <c r="E25" s="155"/>
      <c r="F25" s="155"/>
      <c r="G25" s="219"/>
      <c r="H25" s="219"/>
      <c r="I25" s="219"/>
      <c r="J25" s="219"/>
      <c r="K25" s="219"/>
      <c r="L25" s="219" t="s">
        <v>517</v>
      </c>
      <c r="M25" s="510"/>
      <c r="N25" s="510"/>
      <c r="O25" s="511" t="s">
        <v>1152</v>
      </c>
    </row>
    <row r="26" spans="1:15">
      <c r="A26" s="505" t="s">
        <v>1156</v>
      </c>
      <c r="B26" s="203"/>
      <c r="C26" s="217" t="s">
        <v>1157</v>
      </c>
      <c r="D26" s="500" t="s">
        <v>1150</v>
      </c>
      <c r="E26" s="124"/>
      <c r="F26" s="124"/>
      <c r="G26" s="203" t="s">
        <v>1379</v>
      </c>
      <c r="I26" s="203"/>
      <c r="J26" s="203"/>
      <c r="K26" s="203"/>
      <c r="L26" s="203"/>
      <c r="M26" s="204" t="s">
        <v>1154</v>
      </c>
      <c r="N26" s="204" t="s">
        <v>1155</v>
      </c>
      <c r="O26" s="95"/>
    </row>
    <row r="27" spans="1:15" ht="14.25" customHeight="1">
      <c r="A27" s="503"/>
      <c r="B27" s="203" t="s">
        <v>1709</v>
      </c>
      <c r="C27" s="504"/>
      <c r="D27" s="500"/>
      <c r="E27" s="124"/>
      <c r="F27" s="124"/>
      <c r="G27" s="203"/>
      <c r="H27" s="203"/>
      <c r="I27" s="203"/>
      <c r="J27" s="203"/>
      <c r="K27" s="203"/>
      <c r="L27" s="203" t="s">
        <v>518</v>
      </c>
      <c r="O27" s="255" t="s">
        <v>1153</v>
      </c>
    </row>
    <row r="28" spans="1:15" ht="14.25" customHeight="1">
      <c r="A28" s="503"/>
      <c r="B28" s="124"/>
      <c r="C28" s="504"/>
      <c r="D28" s="500" t="s">
        <v>1151</v>
      </c>
      <c r="E28" s="124"/>
      <c r="F28" s="124"/>
      <c r="G28" s="203"/>
      <c r="H28" s="203"/>
      <c r="I28" s="203"/>
      <c r="J28" s="203"/>
      <c r="K28" s="203"/>
      <c r="L28" s="203"/>
      <c r="M28" s="203"/>
      <c r="N28" s="203"/>
      <c r="O28" s="95"/>
    </row>
    <row r="29" spans="1:15" ht="14.25" customHeight="1">
      <c r="A29" s="509"/>
      <c r="B29" s="155"/>
      <c r="C29" s="156"/>
      <c r="D29" s="154"/>
      <c r="E29" s="155"/>
      <c r="F29" s="155"/>
      <c r="G29" s="219"/>
      <c r="H29" s="219"/>
      <c r="I29" s="219"/>
      <c r="J29" s="219"/>
      <c r="K29" s="219"/>
      <c r="L29" s="219" t="s">
        <v>517</v>
      </c>
      <c r="M29" s="510"/>
      <c r="N29" s="510"/>
      <c r="O29" s="511" t="s">
        <v>1152</v>
      </c>
    </row>
    <row r="30" spans="1:15">
      <c r="A30" s="505" t="s">
        <v>1156</v>
      </c>
      <c r="B30" s="203"/>
      <c r="C30" s="217" t="s">
        <v>1157</v>
      </c>
      <c r="D30" s="500" t="s">
        <v>1150</v>
      </c>
      <c r="E30" s="124"/>
      <c r="F30" s="124"/>
      <c r="G30" s="203" t="s">
        <v>1379</v>
      </c>
      <c r="I30" s="203"/>
      <c r="J30" s="203"/>
      <c r="K30" s="203"/>
      <c r="L30" s="203"/>
      <c r="M30" s="204" t="s">
        <v>1154</v>
      </c>
      <c r="N30" s="204" t="s">
        <v>1155</v>
      </c>
      <c r="O30" s="95"/>
    </row>
    <row r="31" spans="1:15" ht="14.25" customHeight="1">
      <c r="A31" s="503"/>
      <c r="B31" s="203" t="s">
        <v>1708</v>
      </c>
      <c r="C31" s="504"/>
      <c r="D31" s="500"/>
      <c r="E31" s="124"/>
      <c r="F31" s="124"/>
      <c r="G31" s="203"/>
      <c r="H31" s="203"/>
      <c r="I31" s="203"/>
      <c r="J31" s="203"/>
      <c r="K31" s="203"/>
      <c r="L31" s="203" t="s">
        <v>518</v>
      </c>
      <c r="O31" s="255" t="s">
        <v>1153</v>
      </c>
    </row>
    <row r="32" spans="1:15">
      <c r="A32" s="503"/>
      <c r="B32" s="124"/>
      <c r="C32" s="504"/>
      <c r="D32" s="500" t="s">
        <v>1151</v>
      </c>
      <c r="E32" s="124"/>
      <c r="F32" s="124"/>
      <c r="G32" s="203"/>
      <c r="H32" s="203"/>
      <c r="I32" s="203"/>
      <c r="J32" s="203"/>
      <c r="K32" s="203"/>
      <c r="L32" s="203"/>
      <c r="M32" s="203"/>
      <c r="N32" s="203"/>
      <c r="O32" s="95"/>
    </row>
    <row r="33" spans="1:15" ht="14.25" customHeight="1">
      <c r="A33" s="509"/>
      <c r="B33" s="155"/>
      <c r="C33" s="156"/>
      <c r="D33" s="154"/>
      <c r="E33" s="155"/>
      <c r="F33" s="155"/>
      <c r="G33" s="219"/>
      <c r="H33" s="219"/>
      <c r="I33" s="219"/>
      <c r="J33" s="219"/>
      <c r="K33" s="219"/>
      <c r="L33" s="219" t="s">
        <v>517</v>
      </c>
      <c r="M33" s="510"/>
      <c r="N33" s="510"/>
      <c r="O33" s="511" t="s">
        <v>1152</v>
      </c>
    </row>
    <row r="34" spans="1:15">
      <c r="A34" s="505" t="s">
        <v>1156</v>
      </c>
      <c r="B34" s="203"/>
      <c r="C34" s="217" t="s">
        <v>1157</v>
      </c>
      <c r="D34" s="500" t="s">
        <v>1150</v>
      </c>
      <c r="E34" s="124"/>
      <c r="F34" s="124"/>
      <c r="G34" s="203" t="s">
        <v>1379</v>
      </c>
      <c r="I34" s="203"/>
      <c r="J34" s="203"/>
      <c r="K34" s="203"/>
      <c r="L34" s="203"/>
      <c r="M34" s="204" t="s">
        <v>1154</v>
      </c>
      <c r="N34" s="204" t="s">
        <v>1155</v>
      </c>
      <c r="O34" s="95"/>
    </row>
    <row r="35" spans="1:15" ht="14.25" customHeight="1">
      <c r="A35" s="503"/>
      <c r="B35" s="203" t="s">
        <v>1708</v>
      </c>
      <c r="C35" s="504"/>
      <c r="D35" s="500"/>
      <c r="E35" s="124"/>
      <c r="F35" s="124"/>
      <c r="G35" s="203"/>
      <c r="H35" s="203"/>
      <c r="I35" s="203"/>
      <c r="J35" s="203"/>
      <c r="K35" s="203"/>
      <c r="L35" s="203" t="s">
        <v>518</v>
      </c>
      <c r="O35" s="255" t="s">
        <v>1153</v>
      </c>
    </row>
    <row r="36" spans="1:15" ht="17.25" customHeight="1" thickBot="1">
      <c r="A36" s="506"/>
      <c r="B36" s="267"/>
      <c r="C36" s="507"/>
      <c r="D36" s="508" t="s">
        <v>1151</v>
      </c>
      <c r="E36" s="267"/>
      <c r="F36" s="267"/>
      <c r="G36" s="256"/>
      <c r="H36" s="256"/>
      <c r="I36" s="256"/>
      <c r="J36" s="256"/>
      <c r="K36" s="256"/>
      <c r="L36" s="256"/>
      <c r="M36" s="256"/>
      <c r="N36" s="256"/>
      <c r="O36" s="98"/>
    </row>
    <row r="37" spans="1:15" ht="14.25" customHeight="1">
      <c r="A37" s="124"/>
      <c r="B37" s="124"/>
      <c r="C37" s="124"/>
      <c r="D37" s="124"/>
      <c r="E37" s="111"/>
      <c r="F37" s="111"/>
      <c r="G37" s="111"/>
      <c r="H37" s="111"/>
      <c r="I37" s="111"/>
      <c r="J37" s="111"/>
    </row>
    <row r="38" spans="1:15">
      <c r="A38" s="203" t="s">
        <v>1158</v>
      </c>
    </row>
    <row r="39" spans="1:15">
      <c r="A39" s="203" t="s">
        <v>1022</v>
      </c>
      <c r="B39" s="120"/>
      <c r="C39" s="124"/>
      <c r="D39" s="124"/>
    </row>
    <row r="40" spans="1:15" ht="18" customHeight="1">
      <c r="A40" s="203"/>
      <c r="B40" s="1260" t="s">
        <v>524</v>
      </c>
      <c r="C40" s="1260"/>
      <c r="D40" s="1260"/>
      <c r="F40" s="899"/>
      <c r="G40" s="899"/>
      <c r="H40" s="899"/>
      <c r="I40" s="899"/>
      <c r="J40" s="899"/>
      <c r="K40" s="899"/>
      <c r="L40" s="899"/>
      <c r="M40" s="899"/>
      <c r="N40" s="899"/>
    </row>
    <row r="41" spans="1:15" ht="18" customHeight="1">
      <c r="A41" s="203"/>
      <c r="B41" s="1260" t="s">
        <v>19</v>
      </c>
      <c r="C41" s="1260"/>
      <c r="D41" s="1260"/>
      <c r="F41" s="899"/>
      <c r="G41" s="899"/>
      <c r="H41" s="899"/>
      <c r="I41" s="899"/>
      <c r="J41" s="899"/>
    </row>
    <row r="42" spans="1:15" ht="18" customHeight="1">
      <c r="A42" s="203"/>
      <c r="B42" s="1259" t="s">
        <v>1159</v>
      </c>
      <c r="C42" s="1259"/>
      <c r="D42" s="1259"/>
      <c r="F42" s="899"/>
      <c r="G42" s="899"/>
      <c r="H42" s="899"/>
      <c r="I42" s="899"/>
      <c r="J42" s="899"/>
      <c r="M42" s="124" t="s">
        <v>386</v>
      </c>
    </row>
    <row r="44" spans="1:15">
      <c r="A44" s="124" t="s">
        <v>673</v>
      </c>
      <c r="B44" s="124"/>
      <c r="C44" s="124"/>
      <c r="D44" s="124"/>
      <c r="E44" s="124"/>
      <c r="F44" s="124"/>
      <c r="G44" s="124"/>
      <c r="H44" s="124"/>
      <c r="I44" s="124"/>
      <c r="J44" s="124"/>
      <c r="K44" s="124"/>
      <c r="L44" s="124"/>
      <c r="M44" s="124"/>
      <c r="N44" s="124"/>
      <c r="O44" s="124"/>
    </row>
    <row r="45" spans="1:15">
      <c r="A45" s="124" t="s">
        <v>1309</v>
      </c>
      <c r="B45" s="124"/>
      <c r="C45" s="124"/>
      <c r="D45" s="124"/>
      <c r="E45" s="124"/>
      <c r="F45" s="124"/>
      <c r="G45" s="124"/>
      <c r="H45" s="124"/>
      <c r="I45" s="124"/>
      <c r="J45" s="124"/>
      <c r="K45" s="124"/>
      <c r="L45" s="124"/>
      <c r="M45" s="124"/>
      <c r="N45" s="124"/>
      <c r="O45" s="124"/>
    </row>
    <row r="46" spans="1:15">
      <c r="A46" s="124" t="s">
        <v>1310</v>
      </c>
      <c r="B46" s="124"/>
      <c r="C46" s="124"/>
      <c r="D46" s="124"/>
      <c r="E46" s="124"/>
      <c r="F46" s="124"/>
      <c r="G46" s="124"/>
      <c r="H46" s="124"/>
      <c r="I46" s="124"/>
      <c r="J46" s="124"/>
      <c r="K46" s="124"/>
      <c r="L46" s="124"/>
      <c r="M46" s="124"/>
      <c r="N46" s="124"/>
      <c r="O46" s="124"/>
    </row>
    <row r="47" spans="1:15">
      <c r="A47" s="124" t="s">
        <v>1380</v>
      </c>
      <c r="B47" s="124"/>
      <c r="C47" s="124"/>
      <c r="D47" s="124"/>
      <c r="E47" s="124"/>
      <c r="F47" s="124"/>
      <c r="G47" s="124"/>
      <c r="H47" s="124"/>
      <c r="I47" s="124"/>
      <c r="J47" s="124"/>
      <c r="K47" s="124"/>
      <c r="L47" s="124"/>
      <c r="M47" s="124"/>
      <c r="N47" s="124"/>
      <c r="O47" s="124"/>
    </row>
    <row r="48" spans="1:15">
      <c r="A48" s="124" t="s">
        <v>1311</v>
      </c>
      <c r="B48" s="124"/>
      <c r="C48" s="124"/>
      <c r="D48" s="124"/>
      <c r="E48" s="124"/>
      <c r="F48" s="124"/>
      <c r="G48" s="124"/>
      <c r="H48" s="124"/>
      <c r="I48" s="124"/>
      <c r="J48" s="124"/>
      <c r="K48" s="124"/>
      <c r="L48" s="124"/>
      <c r="M48" s="124"/>
      <c r="N48" s="124"/>
      <c r="O48" s="124"/>
    </row>
    <row r="49" spans="1:15">
      <c r="A49" s="124" t="s">
        <v>1312</v>
      </c>
      <c r="B49" s="124"/>
      <c r="C49" s="124"/>
      <c r="D49" s="124"/>
      <c r="E49" s="124"/>
      <c r="F49" s="124"/>
      <c r="G49" s="124"/>
      <c r="H49" s="124"/>
      <c r="I49" s="124"/>
      <c r="J49" s="124"/>
      <c r="K49" s="124"/>
      <c r="L49" s="124"/>
      <c r="M49" s="124"/>
      <c r="N49" s="124"/>
      <c r="O49" s="124"/>
    </row>
    <row r="50" spans="1:15">
      <c r="A50" s="124" t="s">
        <v>1710</v>
      </c>
      <c r="B50" s="124"/>
      <c r="C50" s="124"/>
      <c r="D50" s="124"/>
      <c r="E50" s="124"/>
      <c r="F50" s="124"/>
      <c r="G50" s="124"/>
      <c r="H50" s="124"/>
      <c r="I50" s="124"/>
      <c r="J50" s="124"/>
      <c r="K50" s="124"/>
      <c r="L50" s="124"/>
      <c r="M50" s="124"/>
      <c r="N50" s="124"/>
      <c r="O50" s="124"/>
    </row>
    <row r="51" spans="1:15">
      <c r="A51" s="124" t="s">
        <v>1313</v>
      </c>
      <c r="B51" s="124"/>
      <c r="C51" s="124"/>
      <c r="D51" s="124"/>
      <c r="E51" s="124"/>
      <c r="F51" s="124"/>
      <c r="G51" s="124"/>
      <c r="H51" s="124"/>
      <c r="I51" s="124"/>
      <c r="J51" s="124"/>
      <c r="K51" s="124"/>
      <c r="L51" s="124"/>
      <c r="M51" s="124"/>
      <c r="N51" s="124"/>
      <c r="O51" s="124"/>
    </row>
    <row r="52" spans="1:15">
      <c r="A52" s="124" t="s">
        <v>1314</v>
      </c>
      <c r="B52" s="124"/>
      <c r="C52" s="124"/>
      <c r="D52" s="124"/>
      <c r="E52" s="124"/>
      <c r="F52" s="124"/>
      <c r="G52" s="124"/>
      <c r="H52" s="124"/>
      <c r="I52" s="124"/>
      <c r="J52" s="124"/>
      <c r="K52" s="124"/>
      <c r="L52" s="124"/>
      <c r="M52" s="124"/>
      <c r="N52" s="124"/>
      <c r="O52" s="124"/>
    </row>
    <row r="53" spans="1:15">
      <c r="A53" s="124" t="s">
        <v>1315</v>
      </c>
      <c r="B53" s="124"/>
      <c r="C53" s="124"/>
      <c r="D53" s="124"/>
      <c r="E53" s="124"/>
      <c r="F53" s="124"/>
      <c r="G53" s="124"/>
      <c r="H53" s="124"/>
      <c r="I53" s="124"/>
      <c r="J53" s="124"/>
      <c r="K53" s="124"/>
      <c r="L53" s="124"/>
      <c r="M53" s="124"/>
      <c r="N53" s="124"/>
      <c r="O53" s="124"/>
    </row>
    <row r="54" spans="1:15">
      <c r="A54" s="124"/>
      <c r="B54" s="124"/>
      <c r="C54" s="124"/>
      <c r="D54" s="124"/>
      <c r="E54" s="124"/>
      <c r="F54" s="124"/>
      <c r="G54" s="124"/>
      <c r="H54" s="124"/>
      <c r="I54" s="124"/>
      <c r="J54" s="124"/>
      <c r="K54" s="124"/>
      <c r="L54" s="124"/>
      <c r="M54" s="124"/>
      <c r="N54" s="124"/>
      <c r="O54" s="124"/>
    </row>
    <row r="55" spans="1:15">
      <c r="A55" s="124"/>
      <c r="B55" s="124"/>
      <c r="C55" s="124"/>
      <c r="D55" s="124"/>
      <c r="E55" s="124"/>
      <c r="F55" s="124"/>
      <c r="G55" s="124"/>
      <c r="H55" s="124"/>
      <c r="I55" s="124"/>
      <c r="J55" s="124"/>
      <c r="K55" s="124"/>
      <c r="L55" s="124"/>
      <c r="M55" s="124"/>
      <c r="N55" s="124"/>
      <c r="O55" s="124"/>
    </row>
  </sheetData>
  <mergeCells count="18">
    <mergeCell ref="G16:J16"/>
    <mergeCell ref="M16:N16"/>
    <mergeCell ref="A20:N20"/>
    <mergeCell ref="A14:D14"/>
    <mergeCell ref="A12:D12"/>
    <mergeCell ref="B42:D42"/>
    <mergeCell ref="B41:D41"/>
    <mergeCell ref="B40:D40"/>
    <mergeCell ref="F40:N40"/>
    <mergeCell ref="F41:J41"/>
    <mergeCell ref="F42:J42"/>
    <mergeCell ref="A9:D9"/>
    <mergeCell ref="A11:D11"/>
    <mergeCell ref="G3:O3"/>
    <mergeCell ref="A3:F3"/>
    <mergeCell ref="L2:N2"/>
    <mergeCell ref="E5:J5"/>
    <mergeCell ref="A4:N4"/>
  </mergeCells>
  <phoneticPr fontId="3"/>
  <pageMargins left="0.98425196850393704" right="0.31496062992125984" top="0.78740157480314965" bottom="0.59055118110236227" header="0.70866141732283472" footer="0.51181102362204722"/>
  <pageSetup paperSize="9" orientation="portrait" blackAndWhite="1" r:id="rId1"/>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92D050"/>
  </sheetPr>
  <dimension ref="A1:P56"/>
  <sheetViews>
    <sheetView showZeros="0" view="pageBreakPreview" zoomScaleNormal="100" zoomScaleSheetLayoutView="100" workbookViewId="0">
      <selection activeCell="E6" sqref="E6"/>
    </sheetView>
  </sheetViews>
  <sheetFormatPr defaultColWidth="5.90625" defaultRowHeight="15" customHeight="1"/>
  <cols>
    <col min="1" max="1" width="3.08984375" style="1" customWidth="1"/>
    <col min="2" max="2" width="3.36328125" style="1" customWidth="1"/>
    <col min="3" max="5" width="5.90625" style="1" customWidth="1"/>
    <col min="6" max="8" width="6.36328125" style="1" customWidth="1"/>
    <col min="9" max="9" width="3.08984375" style="1" customWidth="1"/>
    <col min="10" max="10" width="3.36328125" style="1" customWidth="1"/>
    <col min="11" max="11" width="7" style="1" customWidth="1"/>
    <col min="12" max="15" width="6.36328125" style="1" customWidth="1"/>
    <col min="16" max="16" width="7" style="1" customWidth="1"/>
    <col min="17" max="16384" width="5.90625" style="1"/>
  </cols>
  <sheetData>
    <row r="1" spans="1:16" ht="14">
      <c r="A1" s="1" t="s">
        <v>1160</v>
      </c>
      <c r="I1" s="2"/>
      <c r="J1" s="2"/>
    </row>
    <row r="2" spans="1:16" ht="14">
      <c r="A2" s="1" t="s">
        <v>212</v>
      </c>
      <c r="N2" s="1107" t="s">
        <v>991</v>
      </c>
      <c r="O2" s="1108"/>
      <c r="P2" s="1109"/>
    </row>
    <row r="3" spans="1:16" ht="14">
      <c r="N3" s="211"/>
      <c r="O3" s="211"/>
      <c r="P3" s="211"/>
    </row>
    <row r="4" spans="1:16" ht="14">
      <c r="E4" s="1091" t="s">
        <v>1711</v>
      </c>
      <c r="F4" s="1091"/>
      <c r="G4" s="1091"/>
      <c r="H4" s="1091"/>
      <c r="I4" s="1091"/>
      <c r="J4" s="1091"/>
      <c r="K4" s="1091"/>
      <c r="L4" s="1091"/>
      <c r="M4" s="1091"/>
      <c r="N4" s="211"/>
      <c r="O4" s="211"/>
      <c r="P4" s="211"/>
    </row>
    <row r="5" spans="1:16" ht="14">
      <c r="E5" s="1091" t="s">
        <v>1727</v>
      </c>
      <c r="F5" s="1091"/>
      <c r="G5" s="1091"/>
      <c r="H5" s="1091"/>
      <c r="I5" s="1091"/>
      <c r="J5" s="1091"/>
      <c r="K5" s="1091"/>
      <c r="L5" s="1091"/>
      <c r="M5" s="1091"/>
      <c r="N5" s="211"/>
      <c r="O5" s="211"/>
      <c r="P5" s="211"/>
    </row>
    <row r="6" spans="1:16" ht="14.5" thickBot="1">
      <c r="A6" s="516" t="s">
        <v>1161</v>
      </c>
      <c r="B6" s="515"/>
      <c r="C6" s="515"/>
      <c r="D6" s="515"/>
      <c r="E6" s="515"/>
      <c r="F6" s="515"/>
      <c r="G6" s="515"/>
      <c r="H6" s="515"/>
      <c r="I6" s="515"/>
      <c r="J6" s="515"/>
      <c r="K6" s="515"/>
      <c r="L6" s="515"/>
      <c r="M6" s="515"/>
      <c r="N6" s="515"/>
      <c r="O6" s="515"/>
      <c r="P6" s="515"/>
    </row>
    <row r="7" spans="1:16" ht="15" customHeight="1">
      <c r="A7" s="1264" t="s">
        <v>1712</v>
      </c>
      <c r="B7" s="1265"/>
      <c r="C7" s="1265"/>
      <c r="D7" s="1265"/>
      <c r="E7" s="1265"/>
      <c r="F7" s="1265"/>
      <c r="G7" s="1265"/>
      <c r="H7" s="1266"/>
      <c r="I7" s="1267" t="s">
        <v>1713</v>
      </c>
      <c r="J7" s="1265"/>
      <c r="K7" s="1265"/>
      <c r="L7" s="1265"/>
      <c r="M7" s="1265"/>
      <c r="N7" s="1265"/>
      <c r="O7" s="1265"/>
      <c r="P7" s="1268"/>
    </row>
    <row r="8" spans="1:16" ht="14.25" customHeight="1">
      <c r="A8" s="442"/>
      <c r="B8" s="443"/>
      <c r="C8" s="443"/>
      <c r="D8" s="349"/>
      <c r="E8" s="349"/>
      <c r="F8" s="349" t="s">
        <v>517</v>
      </c>
      <c r="G8" s="349"/>
      <c r="H8" s="512"/>
      <c r="I8" s="520"/>
      <c r="J8" s="443"/>
      <c r="K8" s="443"/>
      <c r="L8" s="443"/>
      <c r="M8" s="349"/>
      <c r="N8" s="349" t="s">
        <v>517</v>
      </c>
      <c r="O8" s="349"/>
      <c r="P8" s="355"/>
    </row>
    <row r="9" spans="1:16" ht="14.25" customHeight="1">
      <c r="A9" s="1269"/>
      <c r="B9" s="1270"/>
      <c r="C9" s="445" t="s">
        <v>218</v>
      </c>
      <c r="D9" s="396"/>
      <c r="E9" s="1" t="s">
        <v>219</v>
      </c>
      <c r="G9" s="517" t="s">
        <v>1154</v>
      </c>
      <c r="H9" s="519" t="s">
        <v>1155</v>
      </c>
      <c r="I9" s="521"/>
      <c r="J9" s="518"/>
      <c r="K9" s="445" t="s">
        <v>218</v>
      </c>
      <c r="L9" s="396"/>
      <c r="M9" s="1" t="s">
        <v>219</v>
      </c>
      <c r="O9" s="517" t="s">
        <v>1154</v>
      </c>
      <c r="P9" s="522" t="s">
        <v>1155</v>
      </c>
    </row>
    <row r="10" spans="1:16" ht="14.25" customHeight="1">
      <c r="A10" s="446"/>
      <c r="B10" s="447"/>
      <c r="C10" s="447"/>
      <c r="D10" s="353"/>
      <c r="E10" s="353"/>
      <c r="F10" s="353" t="s">
        <v>518</v>
      </c>
      <c r="G10" s="353"/>
      <c r="H10" s="513"/>
      <c r="I10" s="523"/>
      <c r="J10" s="447"/>
      <c r="K10" s="447"/>
      <c r="L10" s="447"/>
      <c r="M10" s="353"/>
      <c r="N10" s="353" t="s">
        <v>518</v>
      </c>
      <c r="O10" s="353"/>
      <c r="P10" s="351"/>
    </row>
    <row r="11" spans="1:16" ht="14.25" customHeight="1">
      <c r="A11" s="442"/>
      <c r="B11" s="443"/>
      <c r="C11" s="443"/>
      <c r="D11" s="349"/>
      <c r="E11" s="349"/>
      <c r="F11" s="349" t="s">
        <v>517</v>
      </c>
      <c r="G11" s="349"/>
      <c r="H11" s="512"/>
      <c r="I11" s="520"/>
      <c r="J11" s="443"/>
      <c r="K11" s="443"/>
      <c r="L11" s="443"/>
      <c r="M11" s="349"/>
      <c r="N11" s="349" t="s">
        <v>517</v>
      </c>
      <c r="O11" s="349"/>
      <c r="P11" s="355"/>
    </row>
    <row r="12" spans="1:16" ht="14.25" customHeight="1">
      <c r="A12" s="1269"/>
      <c r="B12" s="1270"/>
      <c r="C12" s="445" t="s">
        <v>218</v>
      </c>
      <c r="D12" s="396"/>
      <c r="E12" s="1" t="s">
        <v>219</v>
      </c>
      <c r="G12" s="517" t="s">
        <v>1154</v>
      </c>
      <c r="H12" s="519" t="s">
        <v>1155</v>
      </c>
      <c r="I12" s="521"/>
      <c r="J12" s="518"/>
      <c r="K12" s="445" t="s">
        <v>218</v>
      </c>
      <c r="L12" s="396"/>
      <c r="M12" s="1" t="s">
        <v>219</v>
      </c>
      <c r="O12" s="517" t="s">
        <v>1154</v>
      </c>
      <c r="P12" s="522" t="s">
        <v>1155</v>
      </c>
    </row>
    <row r="13" spans="1:16" ht="14.25" customHeight="1">
      <c r="A13" s="446"/>
      <c r="B13" s="447"/>
      <c r="C13" s="447"/>
      <c r="D13" s="353"/>
      <c r="E13" s="353"/>
      <c r="F13" s="353" t="s">
        <v>518</v>
      </c>
      <c r="G13" s="353"/>
      <c r="H13" s="513"/>
      <c r="I13" s="523"/>
      <c r="J13" s="447"/>
      <c r="K13" s="447"/>
      <c r="L13" s="447"/>
      <c r="M13" s="353"/>
      <c r="N13" s="353" t="s">
        <v>518</v>
      </c>
      <c r="O13" s="353"/>
      <c r="P13" s="351"/>
    </row>
    <row r="14" spans="1:16" ht="14.25" customHeight="1">
      <c r="A14" s="442"/>
      <c r="B14" s="443"/>
      <c r="C14" s="443"/>
      <c r="D14" s="349"/>
      <c r="E14" s="349"/>
      <c r="F14" s="349" t="s">
        <v>517</v>
      </c>
      <c r="G14" s="349"/>
      <c r="H14" s="512"/>
      <c r="I14" s="520"/>
      <c r="J14" s="443"/>
      <c r="K14" s="443"/>
      <c r="L14" s="443"/>
      <c r="M14" s="349"/>
      <c r="N14" s="349" t="s">
        <v>517</v>
      </c>
      <c r="O14" s="349"/>
      <c r="P14" s="355"/>
    </row>
    <row r="15" spans="1:16" ht="14.25" customHeight="1">
      <c r="A15" s="1269"/>
      <c r="B15" s="1270"/>
      <c r="C15" s="445" t="s">
        <v>218</v>
      </c>
      <c r="D15" s="396"/>
      <c r="E15" s="1" t="s">
        <v>219</v>
      </c>
      <c r="G15" s="517" t="s">
        <v>1154</v>
      </c>
      <c r="H15" s="519" t="s">
        <v>1155</v>
      </c>
      <c r="I15" s="521"/>
      <c r="J15" s="518"/>
      <c r="K15" s="445" t="s">
        <v>218</v>
      </c>
      <c r="L15" s="396"/>
      <c r="M15" s="1" t="s">
        <v>219</v>
      </c>
      <c r="O15" s="517" t="s">
        <v>1154</v>
      </c>
      <c r="P15" s="522" t="s">
        <v>1155</v>
      </c>
    </row>
    <row r="16" spans="1:16" ht="14.25" customHeight="1">
      <c r="A16" s="446"/>
      <c r="B16" s="447"/>
      <c r="C16" s="447"/>
      <c r="D16" s="353"/>
      <c r="E16" s="353"/>
      <c r="F16" s="353" t="s">
        <v>518</v>
      </c>
      <c r="G16" s="353"/>
      <c r="H16" s="513"/>
      <c r="I16" s="523"/>
      <c r="J16" s="447"/>
      <c r="K16" s="447"/>
      <c r="L16" s="447"/>
      <c r="M16" s="353"/>
      <c r="N16" s="353" t="s">
        <v>518</v>
      </c>
      <c r="O16" s="353"/>
      <c r="P16" s="351"/>
    </row>
    <row r="17" spans="1:16" ht="14.25" customHeight="1">
      <c r="A17" s="442"/>
      <c r="B17" s="443"/>
      <c r="C17" s="443"/>
      <c r="D17" s="349"/>
      <c r="E17" s="349"/>
      <c r="F17" s="349" t="s">
        <v>517</v>
      </c>
      <c r="G17" s="349"/>
      <c r="H17" s="512"/>
      <c r="I17" s="520"/>
      <c r="J17" s="443"/>
      <c r="K17" s="443"/>
      <c r="L17" s="443"/>
      <c r="M17" s="349"/>
      <c r="N17" s="349" t="s">
        <v>517</v>
      </c>
      <c r="O17" s="349"/>
      <c r="P17" s="355"/>
    </row>
    <row r="18" spans="1:16" ht="14.25" customHeight="1">
      <c r="A18" s="1269"/>
      <c r="B18" s="1270"/>
      <c r="C18" s="445" t="s">
        <v>218</v>
      </c>
      <c r="D18" s="396"/>
      <c r="E18" s="1" t="s">
        <v>219</v>
      </c>
      <c r="G18" s="517" t="s">
        <v>1154</v>
      </c>
      <c r="H18" s="519" t="s">
        <v>1155</v>
      </c>
      <c r="I18" s="521"/>
      <c r="J18" s="518"/>
      <c r="K18" s="445" t="s">
        <v>218</v>
      </c>
      <c r="L18" s="396"/>
      <c r="M18" s="1" t="s">
        <v>219</v>
      </c>
      <c r="O18" s="517" t="s">
        <v>1154</v>
      </c>
      <c r="P18" s="522" t="s">
        <v>1155</v>
      </c>
    </row>
    <row r="19" spans="1:16" ht="14.25" customHeight="1">
      <c r="A19" s="446"/>
      <c r="B19" s="447"/>
      <c r="C19" s="447"/>
      <c r="D19" s="353"/>
      <c r="E19" s="353"/>
      <c r="F19" s="353" t="s">
        <v>518</v>
      </c>
      <c r="G19" s="353"/>
      <c r="H19" s="513"/>
      <c r="I19" s="523"/>
      <c r="J19" s="447"/>
      <c r="K19" s="447"/>
      <c r="L19" s="447"/>
      <c r="M19" s="353"/>
      <c r="N19" s="353" t="s">
        <v>518</v>
      </c>
      <c r="O19" s="353"/>
      <c r="P19" s="351"/>
    </row>
    <row r="20" spans="1:16" ht="14.25" customHeight="1">
      <c r="A20" s="442"/>
      <c r="B20" s="443"/>
      <c r="C20" s="443"/>
      <c r="D20" s="349"/>
      <c r="E20" s="349"/>
      <c r="F20" s="349" t="s">
        <v>517</v>
      </c>
      <c r="G20" s="349"/>
      <c r="H20" s="512"/>
      <c r="I20" s="520"/>
      <c r="J20" s="443"/>
      <c r="K20" s="443"/>
      <c r="L20" s="443"/>
      <c r="M20" s="349"/>
      <c r="N20" s="349" t="s">
        <v>517</v>
      </c>
      <c r="O20" s="349"/>
      <c r="P20" s="355"/>
    </row>
    <row r="21" spans="1:16" ht="14.25" customHeight="1">
      <c r="A21" s="1269"/>
      <c r="B21" s="1270"/>
      <c r="C21" s="445" t="s">
        <v>218</v>
      </c>
      <c r="D21" s="396"/>
      <c r="E21" s="1" t="s">
        <v>219</v>
      </c>
      <c r="G21" s="517" t="s">
        <v>1154</v>
      </c>
      <c r="H21" s="519" t="s">
        <v>1155</v>
      </c>
      <c r="I21" s="521"/>
      <c r="J21" s="518"/>
      <c r="K21" s="445" t="s">
        <v>218</v>
      </c>
      <c r="L21" s="396"/>
      <c r="M21" s="1" t="s">
        <v>219</v>
      </c>
      <c r="O21" s="517" t="s">
        <v>1154</v>
      </c>
      <c r="P21" s="522" t="s">
        <v>1155</v>
      </c>
    </row>
    <row r="22" spans="1:16" ht="14.25" customHeight="1">
      <c r="A22" s="446"/>
      <c r="B22" s="447"/>
      <c r="C22" s="447"/>
      <c r="D22" s="353"/>
      <c r="E22" s="353"/>
      <c r="F22" s="353" t="s">
        <v>518</v>
      </c>
      <c r="G22" s="353"/>
      <c r="H22" s="513"/>
      <c r="I22" s="523"/>
      <c r="J22" s="447"/>
      <c r="K22" s="447"/>
      <c r="L22" s="447"/>
      <c r="M22" s="353"/>
      <c r="N22" s="353" t="s">
        <v>518</v>
      </c>
      <c r="O22" s="353"/>
      <c r="P22" s="351"/>
    </row>
    <row r="23" spans="1:16" ht="14.25" customHeight="1">
      <c r="A23" s="442"/>
      <c r="B23" s="443"/>
      <c r="C23" s="443"/>
      <c r="D23" s="349"/>
      <c r="E23" s="349"/>
      <c r="F23" s="349" t="s">
        <v>517</v>
      </c>
      <c r="G23" s="349"/>
      <c r="H23" s="512"/>
      <c r="I23" s="520"/>
      <c r="J23" s="443"/>
      <c r="K23" s="443"/>
      <c r="L23" s="443"/>
      <c r="M23" s="349"/>
      <c r="N23" s="349" t="s">
        <v>517</v>
      </c>
      <c r="O23" s="349"/>
      <c r="P23" s="355"/>
    </row>
    <row r="24" spans="1:16" ht="14.25" customHeight="1">
      <c r="A24" s="1269"/>
      <c r="B24" s="1270"/>
      <c r="C24" s="445" t="s">
        <v>218</v>
      </c>
      <c r="D24" s="396"/>
      <c r="E24" s="1" t="s">
        <v>219</v>
      </c>
      <c r="G24" s="517" t="s">
        <v>1154</v>
      </c>
      <c r="H24" s="519" t="s">
        <v>1155</v>
      </c>
      <c r="I24" s="521"/>
      <c r="J24" s="518"/>
      <c r="K24" s="445" t="s">
        <v>218</v>
      </c>
      <c r="L24" s="396"/>
      <c r="M24" s="1" t="s">
        <v>219</v>
      </c>
      <c r="O24" s="517" t="s">
        <v>1154</v>
      </c>
      <c r="P24" s="522" t="s">
        <v>1155</v>
      </c>
    </row>
    <row r="25" spans="1:16" ht="14.25" customHeight="1">
      <c r="A25" s="446"/>
      <c r="B25" s="447"/>
      <c r="C25" s="447"/>
      <c r="D25" s="353"/>
      <c r="E25" s="353"/>
      <c r="F25" s="353" t="s">
        <v>518</v>
      </c>
      <c r="G25" s="353"/>
      <c r="H25" s="513"/>
      <c r="I25" s="523"/>
      <c r="J25" s="447"/>
      <c r="K25" s="447"/>
      <c r="L25" s="447"/>
      <c r="M25" s="353"/>
      <c r="N25" s="353" t="s">
        <v>518</v>
      </c>
      <c r="O25" s="353"/>
      <c r="P25" s="351"/>
    </row>
    <row r="26" spans="1:16" ht="14.25" customHeight="1">
      <c r="A26" s="442"/>
      <c r="B26" s="443"/>
      <c r="C26" s="443"/>
      <c r="D26" s="349"/>
      <c r="E26" s="349"/>
      <c r="F26" s="349" t="s">
        <v>517</v>
      </c>
      <c r="G26" s="349"/>
      <c r="H26" s="512"/>
      <c r="I26" s="520"/>
      <c r="J26" s="443"/>
      <c r="K26" s="443"/>
      <c r="L26" s="443"/>
      <c r="M26" s="349"/>
      <c r="N26" s="349" t="s">
        <v>517</v>
      </c>
      <c r="O26" s="349"/>
      <c r="P26" s="355"/>
    </row>
    <row r="27" spans="1:16" ht="14.25" customHeight="1">
      <c r="A27" s="1269"/>
      <c r="B27" s="1270"/>
      <c r="C27" s="445" t="s">
        <v>218</v>
      </c>
      <c r="D27" s="396"/>
      <c r="E27" s="1" t="s">
        <v>219</v>
      </c>
      <c r="G27" s="517" t="s">
        <v>1154</v>
      </c>
      <c r="H27" s="519" t="s">
        <v>1155</v>
      </c>
      <c r="I27" s="521"/>
      <c r="J27" s="518"/>
      <c r="K27" s="445" t="s">
        <v>218</v>
      </c>
      <c r="L27" s="396"/>
      <c r="M27" s="1" t="s">
        <v>219</v>
      </c>
      <c r="O27" s="517" t="s">
        <v>1154</v>
      </c>
      <c r="P27" s="522" t="s">
        <v>1155</v>
      </c>
    </row>
    <row r="28" spans="1:16" ht="14.25" customHeight="1" thickBot="1">
      <c r="A28" s="446"/>
      <c r="B28" s="447"/>
      <c r="C28" s="447"/>
      <c r="D28" s="353"/>
      <c r="E28" s="353"/>
      <c r="F28" s="353" t="s">
        <v>518</v>
      </c>
      <c r="G28" s="353"/>
      <c r="H28" s="513"/>
      <c r="I28" s="523"/>
      <c r="J28" s="447"/>
      <c r="K28" s="447"/>
      <c r="L28" s="447"/>
      <c r="M28" s="353"/>
      <c r="N28" s="353" t="s">
        <v>518</v>
      </c>
      <c r="O28" s="353"/>
      <c r="P28" s="351"/>
    </row>
    <row r="29" spans="1:16" ht="14.25" customHeight="1">
      <c r="A29" s="524"/>
      <c r="B29" s="524"/>
      <c r="C29" s="524"/>
      <c r="D29" s="363"/>
      <c r="E29" s="363"/>
      <c r="F29" s="363"/>
      <c r="G29" s="363"/>
      <c r="H29" s="363"/>
      <c r="I29" s="363"/>
      <c r="J29" s="363"/>
      <c r="K29" s="363"/>
      <c r="L29" s="363"/>
      <c r="M29" s="363"/>
      <c r="N29" s="363"/>
      <c r="O29" s="363"/>
      <c r="P29" s="363"/>
    </row>
    <row r="30" spans="1:16" ht="14.25" customHeight="1" thickBot="1">
      <c r="A30" s="449" t="s">
        <v>1162</v>
      </c>
      <c r="B30" s="449"/>
      <c r="C30" s="449"/>
      <c r="D30" s="358"/>
      <c r="E30" s="358"/>
      <c r="F30" s="358"/>
      <c r="G30" s="358"/>
      <c r="H30" s="358"/>
      <c r="I30" s="358"/>
      <c r="J30" s="358"/>
      <c r="K30" s="358"/>
      <c r="L30" s="358"/>
      <c r="M30" s="358"/>
      <c r="N30" s="358"/>
      <c r="O30" s="358"/>
      <c r="P30" s="358"/>
    </row>
    <row r="31" spans="1:16" ht="14.25" customHeight="1">
      <c r="A31" s="1264" t="s">
        <v>1712</v>
      </c>
      <c r="B31" s="1265"/>
      <c r="C31" s="1265"/>
      <c r="D31" s="1265"/>
      <c r="E31" s="1265"/>
      <c r="F31" s="1265"/>
      <c r="G31" s="1265"/>
      <c r="H31" s="1266"/>
      <c r="I31" s="1267" t="s">
        <v>1713</v>
      </c>
      <c r="J31" s="1265"/>
      <c r="K31" s="1265"/>
      <c r="L31" s="1265"/>
      <c r="M31" s="1265"/>
      <c r="N31" s="1265"/>
      <c r="O31" s="1265"/>
      <c r="P31" s="1268"/>
    </row>
    <row r="32" spans="1:16" ht="14.25" customHeight="1">
      <c r="A32" s="442"/>
      <c r="B32" s="443"/>
      <c r="C32" s="443"/>
      <c r="D32" s="349"/>
      <c r="E32" s="349"/>
      <c r="F32" s="349" t="s">
        <v>517</v>
      </c>
      <c r="G32" s="349"/>
      <c r="H32" s="512"/>
      <c r="I32" s="520"/>
      <c r="J32" s="443"/>
      <c r="K32" s="443"/>
      <c r="L32" s="443"/>
      <c r="M32" s="349"/>
      <c r="N32" s="349" t="s">
        <v>517</v>
      </c>
      <c r="O32" s="349"/>
      <c r="P32" s="355"/>
    </row>
    <row r="33" spans="1:16" ht="14.25" customHeight="1">
      <c r="A33" s="1269"/>
      <c r="B33" s="1270"/>
      <c r="C33" s="445" t="s">
        <v>218</v>
      </c>
      <c r="D33" s="396"/>
      <c r="E33" s="1" t="s">
        <v>219</v>
      </c>
      <c r="G33" s="517" t="s">
        <v>1154</v>
      </c>
      <c r="H33" s="519" t="s">
        <v>1155</v>
      </c>
      <c r="I33" s="521"/>
      <c r="J33" s="518"/>
      <c r="K33" s="445" t="s">
        <v>218</v>
      </c>
      <c r="L33" s="396"/>
      <c r="M33" s="1" t="s">
        <v>219</v>
      </c>
      <c r="O33" s="517" t="s">
        <v>1154</v>
      </c>
      <c r="P33" s="522" t="s">
        <v>1155</v>
      </c>
    </row>
    <row r="34" spans="1:16" ht="14.25" customHeight="1">
      <c r="A34" s="446"/>
      <c r="B34" s="447"/>
      <c r="C34" s="447"/>
      <c r="D34" s="353"/>
      <c r="E34" s="353"/>
      <c r="F34" s="353" t="s">
        <v>518</v>
      </c>
      <c r="G34" s="353"/>
      <c r="H34" s="513"/>
      <c r="I34" s="523"/>
      <c r="J34" s="447"/>
      <c r="K34" s="447"/>
      <c r="L34" s="447"/>
      <c r="M34" s="353"/>
      <c r="N34" s="353" t="s">
        <v>518</v>
      </c>
      <c r="O34" s="353"/>
      <c r="P34" s="351"/>
    </row>
    <row r="35" spans="1:16" ht="14.25" customHeight="1">
      <c r="A35" s="442"/>
      <c r="B35" s="443"/>
      <c r="C35" s="443"/>
      <c r="D35" s="349"/>
      <c r="E35" s="349"/>
      <c r="F35" s="349" t="s">
        <v>517</v>
      </c>
      <c r="G35" s="349"/>
      <c r="H35" s="512"/>
      <c r="I35" s="520"/>
      <c r="J35" s="443"/>
      <c r="K35" s="443"/>
      <c r="L35" s="443"/>
      <c r="M35" s="349"/>
      <c r="N35" s="349" t="s">
        <v>517</v>
      </c>
      <c r="O35" s="349"/>
      <c r="P35" s="355"/>
    </row>
    <row r="36" spans="1:16" ht="14.25" customHeight="1">
      <c r="A36" s="1269"/>
      <c r="B36" s="1270"/>
      <c r="C36" s="445" t="s">
        <v>218</v>
      </c>
      <c r="D36" s="396"/>
      <c r="E36" s="1" t="s">
        <v>219</v>
      </c>
      <c r="G36" s="517" t="s">
        <v>1154</v>
      </c>
      <c r="H36" s="519" t="s">
        <v>1155</v>
      </c>
      <c r="I36" s="521"/>
      <c r="J36" s="518"/>
      <c r="K36" s="445" t="s">
        <v>218</v>
      </c>
      <c r="L36" s="396"/>
      <c r="M36" s="1" t="s">
        <v>219</v>
      </c>
      <c r="O36" s="517" t="s">
        <v>1154</v>
      </c>
      <c r="P36" s="522" t="s">
        <v>1155</v>
      </c>
    </row>
    <row r="37" spans="1:16" ht="14.25" customHeight="1">
      <c r="A37" s="446"/>
      <c r="B37" s="447"/>
      <c r="C37" s="447"/>
      <c r="D37" s="353"/>
      <c r="E37" s="353"/>
      <c r="F37" s="353" t="s">
        <v>518</v>
      </c>
      <c r="G37" s="353"/>
      <c r="H37" s="513"/>
      <c r="I37" s="523"/>
      <c r="J37" s="447"/>
      <c r="K37" s="447"/>
      <c r="L37" s="447"/>
      <c r="M37" s="353"/>
      <c r="N37" s="353" t="s">
        <v>518</v>
      </c>
      <c r="O37" s="353"/>
      <c r="P37" s="351"/>
    </row>
    <row r="38" spans="1:16" ht="14.25" customHeight="1">
      <c r="A38" s="442"/>
      <c r="B38" s="443"/>
      <c r="C38" s="443"/>
      <c r="D38" s="349"/>
      <c r="E38" s="349"/>
      <c r="F38" s="349" t="s">
        <v>517</v>
      </c>
      <c r="G38" s="349"/>
      <c r="H38" s="512"/>
      <c r="I38" s="520"/>
      <c r="J38" s="443"/>
      <c r="K38" s="443"/>
      <c r="L38" s="443"/>
      <c r="M38" s="349"/>
      <c r="N38" s="349" t="s">
        <v>517</v>
      </c>
      <c r="O38" s="349"/>
      <c r="P38" s="355"/>
    </row>
    <row r="39" spans="1:16" ht="14.25" customHeight="1">
      <c r="A39" s="1269"/>
      <c r="B39" s="1270"/>
      <c r="C39" s="445" t="s">
        <v>218</v>
      </c>
      <c r="D39" s="396"/>
      <c r="E39" s="1" t="s">
        <v>219</v>
      </c>
      <c r="G39" s="517" t="s">
        <v>1154</v>
      </c>
      <c r="H39" s="519" t="s">
        <v>1155</v>
      </c>
      <c r="I39" s="521"/>
      <c r="J39" s="518"/>
      <c r="K39" s="445" t="s">
        <v>218</v>
      </c>
      <c r="L39" s="396"/>
      <c r="M39" s="1" t="s">
        <v>219</v>
      </c>
      <c r="O39" s="517" t="s">
        <v>1154</v>
      </c>
      <c r="P39" s="522" t="s">
        <v>1155</v>
      </c>
    </row>
    <row r="40" spans="1:16" ht="14.25" customHeight="1">
      <c r="A40" s="446"/>
      <c r="B40" s="447"/>
      <c r="C40" s="447"/>
      <c r="D40" s="353"/>
      <c r="E40" s="353"/>
      <c r="F40" s="353" t="s">
        <v>518</v>
      </c>
      <c r="G40" s="353"/>
      <c r="H40" s="513"/>
      <c r="I40" s="523"/>
      <c r="J40" s="447"/>
      <c r="K40" s="447"/>
      <c r="L40" s="447"/>
      <c r="M40" s="353"/>
      <c r="N40" s="353" t="s">
        <v>518</v>
      </c>
      <c r="O40" s="353"/>
      <c r="P40" s="351"/>
    </row>
    <row r="41" spans="1:16" ht="7.5" customHeight="1">
      <c r="G41" s="359"/>
    </row>
    <row r="42" spans="1:16" ht="15" customHeight="1">
      <c r="A42"/>
    </row>
    <row r="43" spans="1:16" ht="15" customHeight="1">
      <c r="A43" t="s">
        <v>1714</v>
      </c>
    </row>
    <row r="44" spans="1:16" ht="15" customHeight="1">
      <c r="A44"/>
    </row>
    <row r="45" spans="1:16" ht="15" customHeight="1">
      <c r="A45" s="208" t="s">
        <v>1682</v>
      </c>
      <c r="B45" s="208"/>
      <c r="C45" s="208"/>
      <c r="D45" s="396"/>
      <c r="E45" s="396"/>
    </row>
    <row r="46" spans="1:16" ht="15" customHeight="1">
      <c r="A46" s="858" t="s">
        <v>661</v>
      </c>
      <c r="B46" s="858"/>
      <c r="C46" s="858"/>
      <c r="D46" s="858"/>
      <c r="E46" s="858"/>
      <c r="F46" s="858"/>
      <c r="G46" s="858"/>
      <c r="I46" s="359">
        <f>入力シート!C9</f>
        <v>0</v>
      </c>
    </row>
    <row r="47" spans="1:16" ht="15" customHeight="1">
      <c r="A47"/>
      <c r="B47"/>
    </row>
    <row r="48" spans="1:16" ht="15" customHeight="1">
      <c r="A48" s="858" t="s">
        <v>572</v>
      </c>
      <c r="B48" s="858"/>
      <c r="C48" s="858"/>
      <c r="D48" s="858"/>
      <c r="E48" s="858"/>
      <c r="F48" s="858"/>
      <c r="G48" s="858"/>
      <c r="I48" s="359">
        <f>入力シート!C12</f>
        <v>0</v>
      </c>
    </row>
    <row r="49" spans="1:16" ht="15" customHeight="1">
      <c r="B49"/>
    </row>
    <row r="50" spans="1:16" ht="15" customHeight="1">
      <c r="A50" s="858" t="s">
        <v>1163</v>
      </c>
      <c r="B50" s="858"/>
      <c r="C50" s="858"/>
      <c r="D50" s="858"/>
      <c r="E50" s="858"/>
      <c r="F50" s="858"/>
      <c r="G50" s="858"/>
      <c r="P50" t="s">
        <v>386</v>
      </c>
    </row>
    <row r="53" spans="1:16" ht="15" customHeight="1">
      <c r="D53" s="276" t="s">
        <v>1010</v>
      </c>
      <c r="E53" s="1263"/>
      <c r="F53" s="1263"/>
      <c r="G53" s="1263"/>
      <c r="H53" s="1263"/>
      <c r="I53" s="1263"/>
      <c r="K53" t="s">
        <v>387</v>
      </c>
    </row>
    <row r="55" spans="1:16" ht="15" customHeight="1">
      <c r="A55" t="s">
        <v>1164</v>
      </c>
    </row>
    <row r="56" spans="1:16" ht="15" customHeight="1">
      <c r="A56" t="s">
        <v>1165</v>
      </c>
    </row>
  </sheetData>
  <mergeCells count="21">
    <mergeCell ref="A27:B27"/>
    <mergeCell ref="N2:P2"/>
    <mergeCell ref="E5:M5"/>
    <mergeCell ref="E4:M4"/>
    <mergeCell ref="A21:B21"/>
    <mergeCell ref="A24:B24"/>
    <mergeCell ref="I7:P7"/>
    <mergeCell ref="A15:B15"/>
    <mergeCell ref="A7:H7"/>
    <mergeCell ref="A9:B9"/>
    <mergeCell ref="A18:B18"/>
    <mergeCell ref="A12:B12"/>
    <mergeCell ref="E53:I53"/>
    <mergeCell ref="A31:H31"/>
    <mergeCell ref="I31:P31"/>
    <mergeCell ref="A33:B33"/>
    <mergeCell ref="A36:B36"/>
    <mergeCell ref="A50:G50"/>
    <mergeCell ref="A39:B39"/>
    <mergeCell ref="A46:G46"/>
    <mergeCell ref="A48:G48"/>
  </mergeCells>
  <phoneticPr fontId="3"/>
  <pageMargins left="0.78740157480314965" right="0.31496062992125984" top="0.59055118110236227" bottom="0.39370078740157483" header="0.31496062992125984" footer="0.31496062992125984"/>
  <pageSetup paperSize="9" orientation="portrait" r:id="rId1"/>
  <headerFooter alignWithMargins="0"/>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tint="-0.34998626667073579"/>
  </sheetPr>
  <dimension ref="A1:P45"/>
  <sheetViews>
    <sheetView showZeros="0" view="pageBreakPreview" zoomScaleNormal="100" zoomScaleSheetLayoutView="100" workbookViewId="0">
      <selection activeCell="F6" sqref="F6"/>
    </sheetView>
  </sheetViews>
  <sheetFormatPr defaultColWidth="5.90625" defaultRowHeight="15" customHeight="1"/>
  <cols>
    <col min="1" max="1" width="3.08984375" style="1" customWidth="1"/>
    <col min="2" max="2" width="3.36328125" style="1" customWidth="1"/>
    <col min="3" max="5" width="5.90625" style="1" customWidth="1"/>
    <col min="6" max="7" width="3.36328125" style="1" customWidth="1"/>
    <col min="8" max="10" width="6.36328125" style="1" customWidth="1"/>
    <col min="11" max="11" width="7" style="1" customWidth="1"/>
    <col min="12" max="12" width="6.08984375" style="1" customWidth="1"/>
    <col min="13" max="15" width="6.36328125" style="1" customWidth="1"/>
    <col min="16" max="16" width="7" style="1" customWidth="1"/>
    <col min="17" max="16384" width="5.90625" style="1"/>
  </cols>
  <sheetData>
    <row r="1" spans="1:16" ht="14">
      <c r="J1" s="2"/>
    </row>
    <row r="2" spans="1:16" ht="16.5">
      <c r="B2" s="661" t="s">
        <v>1726</v>
      </c>
      <c r="J2" s="2"/>
    </row>
    <row r="3" spans="1:16" ht="14"/>
    <row r="4" spans="1:16" ht="14">
      <c r="A4" s="359"/>
      <c r="B4" s="359"/>
      <c r="C4" s="359"/>
      <c r="D4" s="359"/>
      <c r="E4" s="359"/>
      <c r="F4" s="359"/>
      <c r="G4" s="359"/>
      <c r="H4" s="359"/>
      <c r="I4" s="359"/>
      <c r="J4" s="359"/>
      <c r="K4" s="359"/>
      <c r="L4" s="359"/>
      <c r="M4" s="359"/>
      <c r="N4" s="359"/>
      <c r="O4" s="359"/>
      <c r="P4" s="359"/>
    </row>
    <row r="5" spans="1:16" ht="14">
      <c r="A5" s="646"/>
      <c r="B5" s="646"/>
      <c r="C5" s="646"/>
      <c r="D5" s="646"/>
      <c r="E5" s="646"/>
      <c r="F5" s="646"/>
      <c r="G5" s="646"/>
      <c r="H5" s="646"/>
      <c r="I5" s="646"/>
      <c r="J5" s="646"/>
      <c r="K5" s="646"/>
      <c r="L5" s="646"/>
      <c r="M5" s="646"/>
      <c r="N5" s="646"/>
      <c r="O5" s="646"/>
      <c r="P5" s="646"/>
    </row>
    <row r="6" spans="1:16" ht="30" customHeight="1"/>
    <row r="7" spans="1:16" ht="30" customHeight="1">
      <c r="F7" s="440"/>
      <c r="G7" s="440"/>
      <c r="H7" s="359"/>
    </row>
    <row r="8" spans="1:16" s="608" customFormat="1" ht="30" customHeight="1">
      <c r="F8" s="648"/>
      <c r="H8" s="1"/>
    </row>
    <row r="9" spans="1:16" s="608" customFormat="1" ht="30" customHeight="1">
      <c r="F9" s="648"/>
      <c r="H9" s="1"/>
    </row>
    <row r="10" spans="1:16" s="608" customFormat="1" ht="30" customHeight="1">
      <c r="F10" s="648"/>
      <c r="G10" s="1"/>
      <c r="H10" s="1"/>
    </row>
    <row r="11" spans="1:16" s="608" customFormat="1" ht="30" customHeight="1">
      <c r="F11" s="648"/>
      <c r="H11" s="1"/>
    </row>
    <row r="12" spans="1:16" s="608" customFormat="1" ht="15" customHeight="1">
      <c r="B12"/>
      <c r="F12" s="648"/>
      <c r="H12" s="1"/>
    </row>
    <row r="13" spans="1:16" s="608" customFormat="1" ht="15" customHeight="1">
      <c r="B13"/>
      <c r="F13" s="648"/>
      <c r="H13" s="1"/>
      <c r="I13" s="1"/>
    </row>
    <row r="14" spans="1:16" s="608" customFormat="1" ht="15" customHeight="1">
      <c r="B14"/>
      <c r="F14" s="648"/>
      <c r="H14" s="1"/>
      <c r="I14" s="1"/>
    </row>
    <row r="15" spans="1:16" s="608" customFormat="1" ht="15" customHeight="1">
      <c r="F15" s="648"/>
      <c r="H15" s="1"/>
    </row>
    <row r="16" spans="1:16" s="608" customFormat="1" ht="15" customHeight="1">
      <c r="F16" s="648"/>
      <c r="G16" s="1"/>
      <c r="H16" s="1"/>
    </row>
    <row r="17" spans="2:15" s="608" customFormat="1" ht="15" customHeight="1">
      <c r="B17"/>
      <c r="F17" s="648"/>
      <c r="G17" s="1"/>
      <c r="H17" s="1"/>
      <c r="I17" s="1"/>
    </row>
    <row r="18" spans="2:15" s="608" customFormat="1" ht="15" customHeight="1">
      <c r="B18"/>
      <c r="F18" s="648"/>
      <c r="G18" s="1"/>
      <c r="H18" s="1"/>
      <c r="I18" s="1"/>
    </row>
    <row r="19" spans="2:15" s="608" customFormat="1" ht="15" customHeight="1">
      <c r="F19" s="648"/>
      <c r="H19" s="1"/>
    </row>
    <row r="20" spans="2:15" ht="15" customHeight="1">
      <c r="H20" s="362"/>
      <c r="I20" s="362"/>
    </row>
    <row r="21" spans="2:15" ht="15" customHeight="1">
      <c r="H21" s="362"/>
      <c r="I21" s="362"/>
    </row>
    <row r="22" spans="2:15" ht="15" customHeight="1">
      <c r="F22" s="2"/>
      <c r="G22" s="2"/>
      <c r="H22" s="362"/>
      <c r="I22" s="362"/>
    </row>
    <row r="23" spans="2:15" ht="15" customHeight="1">
      <c r="F23" s="2"/>
      <c r="G23" s="2"/>
      <c r="H23" s="362"/>
      <c r="I23" s="362"/>
    </row>
    <row r="24" spans="2:15" ht="15" customHeight="1">
      <c r="F24" s="2"/>
      <c r="G24" s="2"/>
      <c r="H24" s="362"/>
      <c r="I24" s="362"/>
    </row>
    <row r="25" spans="2:15" ht="15" customHeight="1">
      <c r="F25" s="2"/>
      <c r="G25" s="2"/>
      <c r="H25" s="362"/>
      <c r="I25" s="362"/>
    </row>
    <row r="26" spans="2:15" ht="15" customHeight="1">
      <c r="F26" s="2"/>
      <c r="G26" s="2"/>
      <c r="H26" s="362"/>
      <c r="I26" s="362"/>
    </row>
    <row r="29" spans="2:15" ht="15" customHeight="1">
      <c r="B29" s="647"/>
      <c r="C29" s="647"/>
    </row>
    <row r="31" spans="2:15" ht="15" customHeight="1">
      <c r="H31" s="2"/>
      <c r="I31" s="359"/>
      <c r="J31" s="359"/>
      <c r="K31" s="359"/>
      <c r="L31" s="359"/>
      <c r="M31" s="359"/>
      <c r="N31" s="359"/>
      <c r="O31" s="359"/>
    </row>
    <row r="32" spans="2:15" ht="15" customHeight="1">
      <c r="H32" s="2"/>
      <c r="I32" s="359"/>
      <c r="J32" s="359"/>
      <c r="K32" s="359"/>
      <c r="L32" s="359"/>
      <c r="M32" s="359"/>
      <c r="N32" s="359"/>
      <c r="O32" s="359"/>
    </row>
    <row r="34" spans="1:16" ht="15" customHeight="1">
      <c r="E34" s="211"/>
    </row>
    <row r="35" spans="1:16" ht="15" customHeight="1">
      <c r="H35" s="2"/>
      <c r="J35" s="359"/>
      <c r="K35" s="359"/>
      <c r="L35" s="359"/>
      <c r="M35" s="359"/>
      <c r="N35" s="359"/>
      <c r="O35" s="359"/>
      <c r="P35" s="398"/>
    </row>
    <row r="42" spans="1:16" ht="15" customHeight="1">
      <c r="A42"/>
      <c r="B42"/>
      <c r="C42"/>
      <c r="D42"/>
      <c r="E42"/>
      <c r="F42"/>
      <c r="G42"/>
      <c r="H42"/>
      <c r="I42"/>
      <c r="J42"/>
      <c r="K42"/>
      <c r="L42"/>
      <c r="M42"/>
      <c r="N42"/>
      <c r="O42"/>
      <c r="P42"/>
    </row>
    <row r="43" spans="1:16" ht="15" customHeight="1">
      <c r="A43"/>
      <c r="B43"/>
      <c r="C43"/>
      <c r="D43"/>
      <c r="E43"/>
      <c r="F43"/>
      <c r="G43"/>
      <c r="H43"/>
      <c r="I43"/>
      <c r="J43"/>
      <c r="K43"/>
      <c r="L43"/>
      <c r="M43"/>
      <c r="N43"/>
      <c r="O43"/>
      <c r="P43"/>
    </row>
    <row r="44" spans="1:16" ht="15" customHeight="1">
      <c r="A44"/>
      <c r="B44"/>
      <c r="C44"/>
      <c r="D44"/>
      <c r="E44"/>
      <c r="F44"/>
      <c r="G44"/>
      <c r="H44"/>
      <c r="I44"/>
      <c r="J44"/>
      <c r="K44"/>
      <c r="L44"/>
      <c r="M44"/>
      <c r="N44"/>
      <c r="O44"/>
      <c r="P44"/>
    </row>
    <row r="45" spans="1:16" ht="15" customHeight="1">
      <c r="A45"/>
      <c r="B45"/>
      <c r="C45"/>
      <c r="D45"/>
      <c r="E45"/>
      <c r="F45"/>
      <c r="G45"/>
      <c r="H45"/>
      <c r="I45"/>
      <c r="J45"/>
      <c r="K45"/>
      <c r="L45"/>
      <c r="M45"/>
      <c r="N45"/>
      <c r="O45"/>
      <c r="P45"/>
    </row>
  </sheetData>
  <phoneticPr fontId="3"/>
  <pageMargins left="0.78740157480314965" right="0.31496062992125984" top="0.59055118110236227" bottom="0.78740157480314965" header="0.51181102362204722" footer="0.51181102362204722"/>
  <pageSetup paperSize="9" scale="98" orientation="landscape" r:id="rId1"/>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92D050"/>
  </sheetPr>
  <dimension ref="A1:P48"/>
  <sheetViews>
    <sheetView showZeros="0" view="pageBreakPreview" topLeftCell="A28" zoomScaleNormal="100" zoomScaleSheetLayoutView="100" workbookViewId="0"/>
  </sheetViews>
  <sheetFormatPr defaultColWidth="5.90625" defaultRowHeight="15" customHeight="1"/>
  <cols>
    <col min="1" max="1" width="3.08984375" style="1" customWidth="1"/>
    <col min="2" max="2" width="3.36328125" style="1" customWidth="1"/>
    <col min="3" max="3" width="5.90625" style="1" customWidth="1"/>
    <col min="4" max="5" width="7.08984375" style="1" customWidth="1"/>
    <col min="6" max="8" width="5.90625" style="1" customWidth="1"/>
    <col min="9" max="10" width="4.6328125" style="1" customWidth="1"/>
    <col min="11" max="16" width="5.90625" style="1" customWidth="1"/>
    <col min="17" max="16384" width="5.90625" style="1"/>
  </cols>
  <sheetData>
    <row r="1" spans="1:16" ht="14">
      <c r="A1" s="1" t="s">
        <v>1166</v>
      </c>
      <c r="I1" s="2"/>
      <c r="J1" s="2"/>
    </row>
    <row r="2" spans="1:16" ht="14">
      <c r="I2" s="2"/>
      <c r="J2" s="2"/>
    </row>
    <row r="3" spans="1:16" ht="28">
      <c r="A3" s="1286" t="s">
        <v>1167</v>
      </c>
      <c r="B3" s="1286"/>
      <c r="C3" s="1286"/>
      <c r="D3" s="1286"/>
      <c r="E3" s="1286"/>
      <c r="F3" s="1286"/>
      <c r="G3" s="1286"/>
      <c r="H3" s="1286"/>
      <c r="I3" s="1286"/>
      <c r="J3" s="1286"/>
      <c r="K3" s="1286"/>
      <c r="L3" s="1286"/>
      <c r="M3" s="1286"/>
      <c r="N3" s="1286"/>
      <c r="O3" s="1286"/>
      <c r="P3" s="1286"/>
    </row>
    <row r="4" spans="1:16" ht="14">
      <c r="A4" s="398"/>
      <c r="B4" s="398"/>
      <c r="C4" s="398"/>
      <c r="D4" s="398"/>
      <c r="E4" s="398"/>
      <c r="F4" s="398"/>
      <c r="G4" s="398"/>
      <c r="H4" s="398"/>
      <c r="I4" s="398"/>
      <c r="J4" s="398"/>
      <c r="K4" s="398"/>
      <c r="L4" s="398"/>
      <c r="M4" s="398"/>
      <c r="N4" s="398"/>
      <c r="O4" s="398"/>
      <c r="P4" s="398"/>
    </row>
    <row r="5" spans="1:16" ht="14">
      <c r="A5" s="1" t="s">
        <v>1168</v>
      </c>
    </row>
    <row r="6" spans="1:16" ht="14">
      <c r="F6" s="359"/>
      <c r="G6" s="359"/>
    </row>
    <row r="7" spans="1:16" ht="14">
      <c r="F7" s="359"/>
      <c r="G7" s="359"/>
      <c r="M7" s="396"/>
      <c r="N7" s="396"/>
      <c r="O7" s="396"/>
      <c r="P7" s="517" t="s">
        <v>1364</v>
      </c>
    </row>
    <row r="8" spans="1:16" ht="14">
      <c r="F8" s="359"/>
      <c r="G8" s="359"/>
      <c r="H8" s="359"/>
      <c r="I8" s="359"/>
      <c r="J8" s="359"/>
    </row>
    <row r="9" spans="1:16" ht="14">
      <c r="F9" s="1" t="str">
        <f>入力シート!C1</f>
        <v>令和8年2月8日執行衆議院小選挙区選出議員選挙</v>
      </c>
      <c r="O9" s="211" t="s">
        <v>1169</v>
      </c>
    </row>
    <row r="10" spans="1:16" ht="14">
      <c r="O10" s="211"/>
    </row>
    <row r="11" spans="1:16" ht="14">
      <c r="G11" s="2" t="s">
        <v>1381</v>
      </c>
      <c r="H11" s="359"/>
      <c r="I11" s="1106">
        <f>入力シート!C9</f>
        <v>0</v>
      </c>
      <c r="J11" s="1106"/>
      <c r="K11" s="1106"/>
      <c r="L11" s="1106"/>
      <c r="M11" s="1106"/>
      <c r="N11" s="1106"/>
      <c r="O11" s="1106"/>
    </row>
    <row r="12" spans="1:16" ht="14">
      <c r="G12" s="2"/>
      <c r="H12" s="359"/>
      <c r="I12" s="359"/>
      <c r="J12" s="359"/>
      <c r="K12" s="359"/>
      <c r="L12" s="359"/>
      <c r="M12" s="359"/>
      <c r="N12" s="359"/>
      <c r="O12" s="359"/>
    </row>
    <row r="13" spans="1:16" ht="14">
      <c r="G13" s="2" t="s">
        <v>572</v>
      </c>
      <c r="I13" s="359">
        <f>入力シート!C12</f>
        <v>0</v>
      </c>
      <c r="J13" s="359"/>
    </row>
    <row r="14" spans="1:16" ht="14"/>
    <row r="15" spans="1:16" ht="14">
      <c r="G15" s="2" t="s">
        <v>609</v>
      </c>
      <c r="I15" s="1106">
        <f>入力シート!C15</f>
        <v>0</v>
      </c>
      <c r="J15" s="1106"/>
      <c r="K15" s="1106"/>
      <c r="L15" s="1106"/>
      <c r="M15" s="1106"/>
      <c r="N15" s="1106"/>
      <c r="O15" s="1106"/>
    </row>
    <row r="16" spans="1:16" ht="14">
      <c r="G16" s="2"/>
      <c r="I16" s="359"/>
      <c r="J16" s="359"/>
      <c r="K16" s="359"/>
      <c r="L16" s="359"/>
      <c r="M16" s="359"/>
      <c r="N16" s="359"/>
      <c r="O16" s="359"/>
    </row>
    <row r="17" spans="1:16" ht="14">
      <c r="A17" s="94" t="s">
        <v>466</v>
      </c>
      <c r="G17" s="359"/>
    </row>
    <row r="18" spans="1:16" ht="14">
      <c r="G18" s="2"/>
      <c r="I18" s="359"/>
      <c r="J18" s="359"/>
      <c r="K18" s="359"/>
      <c r="L18" s="359"/>
      <c r="M18" s="359"/>
      <c r="N18" s="359"/>
      <c r="O18" s="359"/>
    </row>
    <row r="19" spans="1:16" ht="14">
      <c r="A19" s="1115" t="s">
        <v>451</v>
      </c>
      <c r="B19" s="1115"/>
      <c r="C19" s="1115"/>
      <c r="D19" s="1115"/>
      <c r="E19" s="1115"/>
      <c r="F19" s="1115"/>
      <c r="G19" s="1115"/>
      <c r="H19" s="1115"/>
      <c r="I19" s="1115"/>
      <c r="J19" s="1115"/>
      <c r="K19" s="1115"/>
      <c r="L19" s="1115"/>
      <c r="M19" s="1115"/>
      <c r="N19" s="1115"/>
      <c r="O19" s="1115"/>
      <c r="P19" s="1115"/>
    </row>
    <row r="20" spans="1:16" ht="14.5" thickBot="1">
      <c r="A20" s="358"/>
      <c r="B20" s="358"/>
      <c r="C20" s="358"/>
      <c r="D20" s="358"/>
      <c r="E20" s="358"/>
      <c r="F20" s="358"/>
      <c r="G20" s="358"/>
      <c r="H20" s="358"/>
      <c r="I20" s="358"/>
      <c r="J20" s="358"/>
      <c r="K20" s="358"/>
      <c r="L20" s="358"/>
      <c r="M20" s="358"/>
      <c r="N20" s="358"/>
      <c r="O20" s="358"/>
      <c r="P20" s="358"/>
    </row>
    <row r="21" spans="1:16" ht="14.25" customHeight="1">
      <c r="A21" s="1295" t="s">
        <v>0</v>
      </c>
      <c r="B21" s="1296"/>
      <c r="C21" s="1297"/>
      <c r="D21" s="1304" t="s">
        <v>544</v>
      </c>
      <c r="E21" s="1304"/>
      <c r="F21" s="1287" t="s">
        <v>1172</v>
      </c>
      <c r="G21" s="1287"/>
      <c r="H21" s="1287"/>
      <c r="I21" s="1309" t="s">
        <v>1176</v>
      </c>
      <c r="J21" s="1309"/>
      <c r="K21" s="1309"/>
      <c r="L21" s="1309"/>
      <c r="M21" s="1309"/>
      <c r="N21" s="1309"/>
      <c r="O21" s="1309"/>
      <c r="P21" s="1292" t="s">
        <v>531</v>
      </c>
    </row>
    <row r="22" spans="1:16" ht="27" customHeight="1">
      <c r="A22" s="1298"/>
      <c r="B22" s="1299"/>
      <c r="C22" s="1300"/>
      <c r="D22" s="1305"/>
      <c r="E22" s="1305"/>
      <c r="F22" s="1288"/>
      <c r="G22" s="1288"/>
      <c r="H22" s="1288"/>
      <c r="I22" s="1307" t="s">
        <v>1173</v>
      </c>
      <c r="J22" s="1307"/>
      <c r="K22" s="1290" t="s">
        <v>1174</v>
      </c>
      <c r="L22" s="1290"/>
      <c r="M22" s="1290" t="s">
        <v>1175</v>
      </c>
      <c r="N22" s="1290" t="s">
        <v>1178</v>
      </c>
      <c r="O22" s="1290"/>
      <c r="P22" s="1293"/>
    </row>
    <row r="23" spans="1:16" ht="14">
      <c r="A23" s="1298"/>
      <c r="B23" s="1299"/>
      <c r="C23" s="1300"/>
      <c r="D23" s="1305"/>
      <c r="E23" s="1305"/>
      <c r="F23" s="1288"/>
      <c r="G23" s="1288"/>
      <c r="H23" s="1288"/>
      <c r="I23" s="1307"/>
      <c r="J23" s="1307"/>
      <c r="K23" s="1290"/>
      <c r="L23" s="1290"/>
      <c r="M23" s="1290"/>
      <c r="N23" s="1290"/>
      <c r="O23" s="1290"/>
      <c r="P23" s="1293"/>
    </row>
    <row r="24" spans="1:16" ht="14.5" thickBot="1">
      <c r="A24" s="1301"/>
      <c r="B24" s="1302"/>
      <c r="C24" s="1303"/>
      <c r="D24" s="1306"/>
      <c r="E24" s="1306"/>
      <c r="F24" s="1289"/>
      <c r="G24" s="1289"/>
      <c r="H24" s="1289"/>
      <c r="I24" s="1308"/>
      <c r="J24" s="1308"/>
      <c r="K24" s="1291"/>
      <c r="L24" s="1291"/>
      <c r="M24" s="1291"/>
      <c r="N24" s="1291"/>
      <c r="O24" s="1291"/>
      <c r="P24" s="1294"/>
    </row>
    <row r="25" spans="1:16" ht="21" customHeight="1">
      <c r="A25" s="929" t="s">
        <v>1171</v>
      </c>
      <c r="B25" s="1280"/>
      <c r="C25" s="930"/>
      <c r="D25" s="649" t="s">
        <v>1382</v>
      </c>
      <c r="E25" s="650"/>
      <c r="F25" s="1271"/>
      <c r="G25" s="1272"/>
      <c r="H25" s="1273"/>
      <c r="I25" s="945"/>
      <c r="J25" s="1281"/>
      <c r="K25" s="1282"/>
      <c r="L25" s="1283"/>
      <c r="M25" s="651"/>
      <c r="N25" s="1282"/>
      <c r="O25" s="1283"/>
      <c r="P25" s="652"/>
    </row>
    <row r="26" spans="1:16" ht="21" customHeight="1">
      <c r="A26" s="931"/>
      <c r="B26" s="951"/>
      <c r="C26" s="932"/>
      <c r="D26" s="869" t="s">
        <v>1177</v>
      </c>
      <c r="E26" s="871"/>
      <c r="F26" s="1274"/>
      <c r="G26" s="1275"/>
      <c r="H26" s="1276"/>
      <c r="I26" s="902"/>
      <c r="J26" s="904"/>
      <c r="K26" s="1284"/>
      <c r="L26" s="1285"/>
      <c r="M26" s="653"/>
      <c r="N26" s="1284"/>
      <c r="O26" s="1285"/>
      <c r="P26" s="654"/>
    </row>
    <row r="27" spans="1:16" ht="21" customHeight="1">
      <c r="A27" s="931"/>
      <c r="B27" s="951"/>
      <c r="C27" s="932"/>
      <c r="D27" s="572"/>
      <c r="E27" s="574"/>
      <c r="F27" s="1277"/>
      <c r="G27" s="1278"/>
      <c r="H27" s="1279"/>
      <c r="I27" s="902"/>
      <c r="J27" s="904"/>
      <c r="K27" s="1284"/>
      <c r="L27" s="1285"/>
      <c r="M27" s="573"/>
      <c r="N27" s="1284"/>
      <c r="O27" s="1285"/>
      <c r="P27" s="655"/>
    </row>
    <row r="28" spans="1:16" ht="21" customHeight="1">
      <c r="A28" s="931"/>
      <c r="B28" s="951"/>
      <c r="C28" s="932"/>
      <c r="D28" s="569" t="s">
        <v>1382</v>
      </c>
      <c r="E28" s="571"/>
      <c r="F28" s="1310"/>
      <c r="G28" s="1311"/>
      <c r="H28" s="1312"/>
      <c r="I28" s="902"/>
      <c r="J28" s="904"/>
      <c r="K28" s="1284"/>
      <c r="L28" s="1285"/>
      <c r="M28" s="570"/>
      <c r="N28" s="1284"/>
      <c r="O28" s="1285"/>
      <c r="P28" s="656"/>
    </row>
    <row r="29" spans="1:16" ht="21" customHeight="1">
      <c r="A29" s="931"/>
      <c r="B29" s="951"/>
      <c r="C29" s="932"/>
      <c r="D29" s="869" t="s">
        <v>1177</v>
      </c>
      <c r="E29" s="871"/>
      <c r="F29" s="1274"/>
      <c r="G29" s="1275"/>
      <c r="H29" s="1276"/>
      <c r="I29" s="902"/>
      <c r="J29" s="904"/>
      <c r="K29" s="1284"/>
      <c r="L29" s="1285"/>
      <c r="M29" s="653"/>
      <c r="N29" s="1284"/>
      <c r="O29" s="1285"/>
      <c r="P29" s="654"/>
    </row>
    <row r="30" spans="1:16" ht="21" customHeight="1" thickBot="1">
      <c r="A30" s="952"/>
      <c r="B30" s="953"/>
      <c r="C30" s="954"/>
      <c r="D30" s="657"/>
      <c r="E30" s="658"/>
      <c r="F30" s="1313"/>
      <c r="G30" s="1314"/>
      <c r="H30" s="1315"/>
      <c r="I30" s="1316"/>
      <c r="J30" s="1317"/>
      <c r="K30" s="1318"/>
      <c r="L30" s="1319"/>
      <c r="M30" s="659"/>
      <c r="N30" s="1318"/>
      <c r="O30" s="1319"/>
      <c r="P30" s="660"/>
    </row>
    <row r="31" spans="1:16" ht="21" customHeight="1">
      <c r="A31" s="929" t="s">
        <v>1170</v>
      </c>
      <c r="B31" s="1280"/>
      <c r="C31" s="930"/>
      <c r="D31" s="649" t="s">
        <v>1382</v>
      </c>
      <c r="E31" s="650"/>
      <c r="F31" s="1271"/>
      <c r="G31" s="1272"/>
      <c r="H31" s="1273"/>
      <c r="I31" s="945"/>
      <c r="J31" s="1281"/>
      <c r="K31" s="1282"/>
      <c r="L31" s="1283"/>
      <c r="M31" s="651"/>
      <c r="N31" s="1282"/>
      <c r="O31" s="1283"/>
      <c r="P31" s="652"/>
    </row>
    <row r="32" spans="1:16" ht="21" customHeight="1">
      <c r="A32" s="931"/>
      <c r="B32" s="951"/>
      <c r="C32" s="932"/>
      <c r="D32" s="869" t="s">
        <v>1177</v>
      </c>
      <c r="E32" s="871"/>
      <c r="F32" s="1274"/>
      <c r="G32" s="1275"/>
      <c r="H32" s="1276"/>
      <c r="I32" s="902"/>
      <c r="J32" s="904"/>
      <c r="K32" s="1284"/>
      <c r="L32" s="1285"/>
      <c r="M32" s="653"/>
      <c r="N32" s="1284"/>
      <c r="O32" s="1285"/>
      <c r="P32" s="654"/>
    </row>
    <row r="33" spans="1:16" ht="21" customHeight="1">
      <c r="A33" s="931"/>
      <c r="B33" s="951"/>
      <c r="C33" s="932"/>
      <c r="D33" s="572"/>
      <c r="E33" s="574"/>
      <c r="F33" s="1277"/>
      <c r="G33" s="1278"/>
      <c r="H33" s="1279"/>
      <c r="I33" s="902"/>
      <c r="J33" s="904"/>
      <c r="K33" s="1284"/>
      <c r="L33" s="1285"/>
      <c r="M33" s="573"/>
      <c r="N33" s="1284"/>
      <c r="O33" s="1285"/>
      <c r="P33" s="655"/>
    </row>
    <row r="34" spans="1:16" ht="21" customHeight="1">
      <c r="A34" s="931"/>
      <c r="B34" s="951"/>
      <c r="C34" s="932"/>
      <c r="D34" s="569" t="s">
        <v>1382</v>
      </c>
      <c r="E34" s="571"/>
      <c r="F34" s="1310"/>
      <c r="G34" s="1311"/>
      <c r="H34" s="1312"/>
      <c r="I34" s="902"/>
      <c r="J34" s="904"/>
      <c r="K34" s="1284"/>
      <c r="L34" s="1285"/>
      <c r="M34" s="570"/>
      <c r="N34" s="1284"/>
      <c r="O34" s="1285"/>
      <c r="P34" s="656"/>
    </row>
    <row r="35" spans="1:16" ht="21" customHeight="1">
      <c r="A35" s="931"/>
      <c r="B35" s="951"/>
      <c r="C35" s="932"/>
      <c r="D35" s="869" t="s">
        <v>1177</v>
      </c>
      <c r="E35" s="871"/>
      <c r="F35" s="1274"/>
      <c r="G35" s="1275"/>
      <c r="H35" s="1276"/>
      <c r="I35" s="902"/>
      <c r="J35" s="904"/>
      <c r="K35" s="1284"/>
      <c r="L35" s="1285"/>
      <c r="M35" s="653"/>
      <c r="N35" s="1284"/>
      <c r="O35" s="1285"/>
      <c r="P35" s="654"/>
    </row>
    <row r="36" spans="1:16" ht="21" customHeight="1" thickBot="1">
      <c r="A36" s="952"/>
      <c r="B36" s="953"/>
      <c r="C36" s="954"/>
      <c r="D36" s="657"/>
      <c r="E36" s="658"/>
      <c r="F36" s="1313"/>
      <c r="G36" s="1314"/>
      <c r="H36" s="1315"/>
      <c r="I36" s="1316"/>
      <c r="J36" s="1317"/>
      <c r="K36" s="1318"/>
      <c r="L36" s="1319"/>
      <c r="M36" s="659"/>
      <c r="N36" s="1318"/>
      <c r="O36" s="1319"/>
      <c r="P36" s="660"/>
    </row>
    <row r="37" spans="1:16" ht="15" customHeight="1">
      <c r="G37" s="362"/>
      <c r="H37" s="362"/>
    </row>
    <row r="39" spans="1:16" ht="15" customHeight="1">
      <c r="A39" t="s">
        <v>1179</v>
      </c>
    </row>
    <row r="40" spans="1:16" ht="15" customHeight="1">
      <c r="A40" t="s">
        <v>1180</v>
      </c>
    </row>
    <row r="41" spans="1:16" ht="15" customHeight="1">
      <c r="A41" t="s">
        <v>1181</v>
      </c>
    </row>
    <row r="42" spans="1:16" ht="15" customHeight="1">
      <c r="A42" t="s">
        <v>1182</v>
      </c>
    </row>
    <row r="43" spans="1:16" ht="15" customHeight="1">
      <c r="A43" t="s">
        <v>1183</v>
      </c>
    </row>
    <row r="44" spans="1:16" ht="15" customHeight="1">
      <c r="A44" t="s">
        <v>1184</v>
      </c>
    </row>
    <row r="45" spans="1:16" ht="15" customHeight="1">
      <c r="A45" t="s">
        <v>1515</v>
      </c>
    </row>
    <row r="46" spans="1:16" ht="15" customHeight="1">
      <c r="A46" t="s">
        <v>1516</v>
      </c>
    </row>
    <row r="47" spans="1:16" ht="15" customHeight="1">
      <c r="A47" t="s">
        <v>1517</v>
      </c>
    </row>
    <row r="48" spans="1:16" ht="15" customHeight="1">
      <c r="A48" t="s">
        <v>1518</v>
      </c>
    </row>
  </sheetData>
  <mergeCells count="59">
    <mergeCell ref="N36:O36"/>
    <mergeCell ref="K35:L35"/>
    <mergeCell ref="K36:L36"/>
    <mergeCell ref="N28:O28"/>
    <mergeCell ref="N29:O29"/>
    <mergeCell ref="N30:O30"/>
    <mergeCell ref="N31:O31"/>
    <mergeCell ref="N32:O32"/>
    <mergeCell ref="N33:O33"/>
    <mergeCell ref="N34:O34"/>
    <mergeCell ref="N35:O35"/>
    <mergeCell ref="I34:J34"/>
    <mergeCell ref="I35:J35"/>
    <mergeCell ref="I36:J36"/>
    <mergeCell ref="K28:L28"/>
    <mergeCell ref="K29:L29"/>
    <mergeCell ref="K30:L30"/>
    <mergeCell ref="K31:L31"/>
    <mergeCell ref="K32:L32"/>
    <mergeCell ref="K33:L33"/>
    <mergeCell ref="K34:L34"/>
    <mergeCell ref="I28:J28"/>
    <mergeCell ref="I29:J29"/>
    <mergeCell ref="I30:J30"/>
    <mergeCell ref="I31:J31"/>
    <mergeCell ref="I32:J32"/>
    <mergeCell ref="I33:J33"/>
    <mergeCell ref="A31:C36"/>
    <mergeCell ref="D35:E35"/>
    <mergeCell ref="D32:E32"/>
    <mergeCell ref="D29:E29"/>
    <mergeCell ref="F28:H30"/>
    <mergeCell ref="F31:H33"/>
    <mergeCell ref="F34:H36"/>
    <mergeCell ref="I11:O11"/>
    <mergeCell ref="I15:O15"/>
    <mergeCell ref="A3:P3"/>
    <mergeCell ref="A19:P19"/>
    <mergeCell ref="F21:H24"/>
    <mergeCell ref="K22:L24"/>
    <mergeCell ref="N22:O24"/>
    <mergeCell ref="P21:P24"/>
    <mergeCell ref="A21:C24"/>
    <mergeCell ref="D21:E24"/>
    <mergeCell ref="I22:J24"/>
    <mergeCell ref="M22:M24"/>
    <mergeCell ref="I21:O21"/>
    <mergeCell ref="K25:L25"/>
    <mergeCell ref="K26:L26"/>
    <mergeCell ref="N25:O25"/>
    <mergeCell ref="N26:O26"/>
    <mergeCell ref="N27:O27"/>
    <mergeCell ref="K27:L27"/>
    <mergeCell ref="F25:H27"/>
    <mergeCell ref="D26:E26"/>
    <mergeCell ref="A25:C30"/>
    <mergeCell ref="I25:J25"/>
    <mergeCell ref="I26:J26"/>
    <mergeCell ref="I27:J27"/>
  </mergeCells>
  <phoneticPr fontId="3"/>
  <pageMargins left="0.78740157480314965" right="0.31496062992125984" top="0.59055118110236227" bottom="0.78740157480314965" header="0.51181102362204722" footer="0.51181102362204722"/>
  <pageSetup paperSize="9" scale="99" orientation="portrait" horizontalDpi="200" verticalDpi="200" r:id="rId1"/>
  <headerFooter alignWithMargins="0"/>
  <drawing r:id="rId2"/>
  <legacyDrawing r:id="rId3"/>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92D050"/>
  </sheetPr>
  <dimension ref="A1:P108"/>
  <sheetViews>
    <sheetView showZeros="0" view="pageBreakPreview" topLeftCell="A82" zoomScaleNormal="100" zoomScaleSheetLayoutView="100" workbookViewId="0"/>
  </sheetViews>
  <sheetFormatPr defaultColWidth="5.90625" defaultRowHeight="15" customHeight="1"/>
  <cols>
    <col min="1" max="1" width="3.08984375" style="1" customWidth="1"/>
    <col min="2" max="2" width="3.36328125" style="1" customWidth="1"/>
    <col min="3" max="3" width="5.90625" style="1" customWidth="1"/>
    <col min="4" max="5" width="7.08984375" style="1" customWidth="1"/>
    <col min="6" max="8" width="5.90625" style="1" customWidth="1"/>
    <col min="9" max="10" width="4.6328125" style="1" customWidth="1"/>
    <col min="11" max="16" width="5.90625" style="1" customWidth="1"/>
    <col min="17" max="16384" width="5.90625" style="1"/>
  </cols>
  <sheetData>
    <row r="1" spans="1:16" ht="14">
      <c r="A1" s="1" t="s">
        <v>1317</v>
      </c>
      <c r="I1" s="2"/>
      <c r="J1" s="2"/>
    </row>
    <row r="2" spans="1:16" ht="19">
      <c r="A2" s="1320" t="s">
        <v>1185</v>
      </c>
      <c r="B2" s="1320"/>
      <c r="C2" s="1320"/>
      <c r="D2" s="1320"/>
      <c r="E2" s="1320"/>
      <c r="F2" s="1320"/>
      <c r="G2" s="1320"/>
      <c r="H2" s="1320"/>
      <c r="I2" s="1320"/>
      <c r="J2" s="1320"/>
      <c r="K2" s="1320"/>
      <c r="L2" s="1320"/>
      <c r="M2" s="1320"/>
      <c r="N2" s="1320"/>
      <c r="O2" s="1320"/>
      <c r="P2" s="1320"/>
    </row>
    <row r="3" spans="1:16" ht="14">
      <c r="A3" s="398"/>
      <c r="B3" s="398"/>
      <c r="C3" s="398"/>
      <c r="D3" s="398"/>
      <c r="E3" s="398"/>
      <c r="F3" s="398"/>
      <c r="G3" s="398"/>
      <c r="H3" s="398"/>
      <c r="I3" s="398"/>
      <c r="J3" s="398"/>
      <c r="K3" s="398"/>
      <c r="L3" s="398"/>
      <c r="M3" s="398"/>
      <c r="N3" s="398"/>
      <c r="O3" s="398"/>
      <c r="P3" s="398"/>
    </row>
    <row r="4" spans="1:16" ht="14">
      <c r="A4" s="1" t="s">
        <v>1186</v>
      </c>
    </row>
    <row r="5" spans="1:16" ht="14">
      <c r="F5" s="359"/>
      <c r="G5" s="359"/>
    </row>
    <row r="6" spans="1:16" ht="14">
      <c r="F6" s="359"/>
      <c r="G6" s="359"/>
      <c r="M6" s="396"/>
      <c r="N6" s="396"/>
      <c r="O6" s="396"/>
      <c r="P6" s="517" t="s">
        <v>1364</v>
      </c>
    </row>
    <row r="7" spans="1:16" ht="14">
      <c r="F7" s="359"/>
      <c r="G7" s="359"/>
      <c r="H7" s="359"/>
      <c r="I7" s="359"/>
      <c r="J7" s="359"/>
    </row>
    <row r="8" spans="1:16" ht="14">
      <c r="A8" s="94"/>
      <c r="G8" s="359"/>
    </row>
    <row r="9" spans="1:16" ht="14">
      <c r="G9" s="359"/>
    </row>
    <row r="10" spans="1:16" ht="14">
      <c r="F10" s="1" t="str">
        <f>入力シート!C1</f>
        <v>令和8年2月8日執行衆議院小選挙区選出議員選挙</v>
      </c>
      <c r="P10" s="2" t="s">
        <v>1169</v>
      </c>
    </row>
    <row r="11" spans="1:16" ht="14">
      <c r="O11" s="211"/>
    </row>
    <row r="12" spans="1:16" ht="14">
      <c r="G12" s="2" t="s">
        <v>1381</v>
      </c>
      <c r="H12" s="359"/>
      <c r="I12" s="1106">
        <f>入力シート!C9</f>
        <v>0</v>
      </c>
      <c r="J12" s="1106"/>
      <c r="K12" s="1106"/>
      <c r="L12" s="1106"/>
      <c r="M12" s="1106"/>
      <c r="N12" s="1106"/>
      <c r="O12" s="1106"/>
    </row>
    <row r="13" spans="1:16" ht="14">
      <c r="G13" s="2"/>
      <c r="H13" s="359"/>
      <c r="I13" s="359"/>
      <c r="J13" s="359"/>
      <c r="K13" s="359"/>
      <c r="L13" s="359"/>
      <c r="M13" s="359"/>
      <c r="N13" s="359"/>
      <c r="O13" s="359"/>
    </row>
    <row r="14" spans="1:16" ht="14">
      <c r="G14" s="2" t="s">
        <v>572</v>
      </c>
      <c r="I14" s="359">
        <f>入力シート!C12</f>
        <v>0</v>
      </c>
      <c r="J14" s="359"/>
    </row>
    <row r="15" spans="1:16" ht="14"/>
    <row r="16" spans="1:16" ht="14">
      <c r="G16" s="2" t="s">
        <v>609</v>
      </c>
      <c r="I16" s="1106">
        <f>入力シート!C15</f>
        <v>0</v>
      </c>
      <c r="J16" s="1106"/>
      <c r="K16" s="1106"/>
      <c r="L16" s="1106"/>
      <c r="M16" s="1106"/>
      <c r="N16" s="1106"/>
      <c r="O16" s="1106"/>
    </row>
    <row r="17" spans="1:16" ht="14">
      <c r="G17" s="2"/>
      <c r="I17" s="359"/>
      <c r="J17" s="359"/>
      <c r="K17" s="359"/>
      <c r="L17" s="359"/>
      <c r="M17" s="359"/>
      <c r="N17" s="359"/>
      <c r="O17" s="359"/>
    </row>
    <row r="18" spans="1:16" ht="14">
      <c r="A18" s="1115" t="s">
        <v>451</v>
      </c>
      <c r="B18" s="1115"/>
      <c r="C18" s="1115"/>
      <c r="D18" s="1115"/>
      <c r="E18" s="1115"/>
      <c r="F18" s="1115"/>
      <c r="G18" s="1115"/>
      <c r="H18" s="1115"/>
      <c r="I18" s="1115"/>
      <c r="J18" s="1115"/>
      <c r="K18" s="1115"/>
      <c r="L18" s="1115"/>
      <c r="M18" s="1115"/>
      <c r="N18" s="1115"/>
      <c r="O18" s="1115"/>
      <c r="P18" s="1115"/>
    </row>
    <row r="19" spans="1:16" ht="9" customHeight="1" thickBot="1">
      <c r="A19" s="358"/>
      <c r="B19" s="358"/>
      <c r="C19" s="358"/>
      <c r="D19" s="358"/>
      <c r="E19" s="358"/>
      <c r="F19" s="358"/>
      <c r="G19" s="358"/>
      <c r="H19" s="358"/>
      <c r="I19" s="358"/>
      <c r="J19" s="358"/>
      <c r="K19" s="358"/>
      <c r="L19" s="358"/>
      <c r="M19" s="358"/>
      <c r="N19" s="358"/>
      <c r="O19" s="358"/>
      <c r="P19" s="358"/>
    </row>
    <row r="20" spans="1:16" ht="15.75" customHeight="1">
      <c r="A20" s="1336" t="s">
        <v>1192</v>
      </c>
      <c r="B20" s="1337"/>
      <c r="C20" s="1337"/>
      <c r="D20" s="1337"/>
      <c r="E20" s="1337"/>
      <c r="F20" s="1337"/>
      <c r="G20" s="1337"/>
      <c r="H20" s="1337"/>
      <c r="I20" s="1338"/>
      <c r="J20" s="530"/>
      <c r="K20" s="528"/>
      <c r="L20" s="527"/>
      <c r="M20" s="528"/>
      <c r="N20" s="528"/>
      <c r="O20" s="528"/>
      <c r="P20" s="529"/>
    </row>
    <row r="21" spans="1:16" ht="15.75" customHeight="1">
      <c r="A21" s="1339"/>
      <c r="B21" s="876"/>
      <c r="C21" s="876"/>
      <c r="D21" s="876"/>
      <c r="E21" s="876"/>
      <c r="F21" s="876"/>
      <c r="G21" s="876"/>
      <c r="H21" s="876"/>
      <c r="I21" s="877"/>
      <c r="J21" s="531" t="s">
        <v>1190</v>
      </c>
      <c r="K21" s="532"/>
      <c r="L21" s="533"/>
      <c r="M21" s="532" t="s">
        <v>1191</v>
      </c>
      <c r="N21" s="532"/>
      <c r="O21" s="532"/>
      <c r="P21" s="534"/>
    </row>
    <row r="22" spans="1:16" ht="15.75" customHeight="1">
      <c r="A22" s="1340"/>
      <c r="B22" s="879"/>
      <c r="C22" s="879"/>
      <c r="D22" s="879"/>
      <c r="E22" s="879"/>
      <c r="F22" s="879"/>
      <c r="G22" s="879"/>
      <c r="H22" s="879"/>
      <c r="I22" s="880"/>
      <c r="J22" s="278"/>
      <c r="K22" s="28"/>
      <c r="L22" s="279"/>
      <c r="M22" s="278"/>
      <c r="N22" s="28"/>
      <c r="O22" s="28"/>
      <c r="P22" s="525"/>
    </row>
    <row r="23" spans="1:16" ht="24" customHeight="1">
      <c r="A23" s="1341" t="s">
        <v>1189</v>
      </c>
      <c r="B23" s="1342"/>
      <c r="C23" s="1342"/>
      <c r="D23" s="1342"/>
      <c r="E23" s="1342"/>
      <c r="F23" s="1343"/>
      <c r="G23" s="909" t="s">
        <v>405</v>
      </c>
      <c r="H23" s="910"/>
      <c r="I23" s="910"/>
      <c r="J23" s="1311"/>
      <c r="K23" s="1311"/>
      <c r="L23" s="1311"/>
      <c r="M23" s="1311"/>
      <c r="N23" s="1311"/>
      <c r="O23" s="1311"/>
      <c r="P23" s="1350"/>
    </row>
    <row r="24" spans="1:16" ht="24" customHeight="1">
      <c r="A24" s="1344"/>
      <c r="B24" s="1345"/>
      <c r="C24" s="1345"/>
      <c r="D24" s="1345"/>
      <c r="E24" s="1345"/>
      <c r="F24" s="1346"/>
      <c r="G24" s="857" t="s">
        <v>1193</v>
      </c>
      <c r="H24" s="858"/>
      <c r="I24" s="858"/>
      <c r="J24" s="1275"/>
      <c r="K24" s="1275"/>
      <c r="L24" s="1275"/>
      <c r="M24" s="1275"/>
      <c r="N24" s="1275"/>
      <c r="O24" s="1275"/>
      <c r="P24" s="1351"/>
    </row>
    <row r="25" spans="1:16" ht="24" customHeight="1">
      <c r="A25" s="1347"/>
      <c r="B25" s="1348"/>
      <c r="C25" s="1348"/>
      <c r="D25" s="1348"/>
      <c r="E25" s="1348"/>
      <c r="F25" s="1349"/>
      <c r="G25" s="912" t="s">
        <v>609</v>
      </c>
      <c r="H25" s="913"/>
      <c r="I25" s="913"/>
      <c r="J25" s="1278"/>
      <c r="K25" s="1278"/>
      <c r="L25" s="1278"/>
      <c r="M25" s="1278"/>
      <c r="N25" s="1278"/>
      <c r="O25" s="1278"/>
      <c r="P25" s="1335"/>
    </row>
    <row r="26" spans="1:16" ht="21" customHeight="1">
      <c r="A26" s="1333" t="s">
        <v>1173</v>
      </c>
      <c r="B26" s="1305"/>
      <c r="C26" s="1305"/>
      <c r="D26" s="905"/>
      <c r="E26" s="1305" t="s">
        <v>1187</v>
      </c>
      <c r="F26" s="1305"/>
      <c r="G26" s="1305"/>
      <c r="H26" s="1305"/>
      <c r="I26" s="1305"/>
      <c r="J26" s="905" t="s">
        <v>1175</v>
      </c>
      <c r="K26" s="906"/>
      <c r="L26" s="907"/>
      <c r="M26" s="906" t="s">
        <v>1188</v>
      </c>
      <c r="N26" s="906"/>
      <c r="O26" s="906"/>
      <c r="P26" s="1334"/>
    </row>
    <row r="27" spans="1:16" ht="21" customHeight="1">
      <c r="A27" s="1327"/>
      <c r="B27" s="1328"/>
      <c r="C27" s="1328"/>
      <c r="D27" s="1329"/>
      <c r="E27" s="1284"/>
      <c r="F27" s="1330"/>
      <c r="G27" s="1330"/>
      <c r="H27" s="1330"/>
      <c r="I27" s="6" t="s">
        <v>2</v>
      </c>
      <c r="J27" s="902"/>
      <c r="K27" s="903"/>
      <c r="L27" s="904"/>
      <c r="M27" s="1331"/>
      <c r="N27" s="1332"/>
      <c r="O27" s="1332"/>
      <c r="P27" s="526" t="s">
        <v>2</v>
      </c>
    </row>
    <row r="28" spans="1:16" ht="21" customHeight="1">
      <c r="A28" s="1327"/>
      <c r="B28" s="1328"/>
      <c r="C28" s="1328"/>
      <c r="D28" s="1329"/>
      <c r="E28" s="1284"/>
      <c r="F28" s="1330"/>
      <c r="G28" s="1330"/>
      <c r="H28" s="1330"/>
      <c r="I28" s="6"/>
      <c r="J28" s="902"/>
      <c r="K28" s="903"/>
      <c r="L28" s="904"/>
      <c r="M28" s="1331"/>
      <c r="N28" s="1332"/>
      <c r="O28" s="1332"/>
      <c r="P28" s="526"/>
    </row>
    <row r="29" spans="1:16" ht="21" customHeight="1">
      <c r="A29" s="1327"/>
      <c r="B29" s="1328"/>
      <c r="C29" s="1328"/>
      <c r="D29" s="1329"/>
      <c r="E29" s="1284"/>
      <c r="F29" s="1330"/>
      <c r="G29" s="1330"/>
      <c r="H29" s="1330"/>
      <c r="I29" s="6"/>
      <c r="J29" s="902"/>
      <c r="K29" s="903"/>
      <c r="L29" s="904"/>
      <c r="M29" s="1331"/>
      <c r="N29" s="1332"/>
      <c r="O29" s="1332"/>
      <c r="P29" s="526"/>
    </row>
    <row r="30" spans="1:16" ht="21" customHeight="1">
      <c r="A30" s="1327"/>
      <c r="B30" s="1328"/>
      <c r="C30" s="1328"/>
      <c r="D30" s="1329"/>
      <c r="E30" s="1284"/>
      <c r="F30" s="1330"/>
      <c r="G30" s="1330"/>
      <c r="H30" s="1330"/>
      <c r="I30" s="6"/>
      <c r="J30" s="902"/>
      <c r="K30" s="903"/>
      <c r="L30" s="904"/>
      <c r="M30" s="1331"/>
      <c r="N30" s="1332"/>
      <c r="O30" s="1332"/>
      <c r="P30" s="526"/>
    </row>
    <row r="31" spans="1:16" ht="21" customHeight="1" thickBot="1">
      <c r="A31" s="1321" t="s">
        <v>1194</v>
      </c>
      <c r="B31" s="1322"/>
      <c r="C31" s="1322"/>
      <c r="D31" s="1323"/>
      <c r="E31" s="1324"/>
      <c r="F31" s="1325"/>
      <c r="G31" s="1325"/>
      <c r="H31" s="1325"/>
      <c r="I31" s="1325"/>
      <c r="J31" s="1325"/>
      <c r="K31" s="1325"/>
      <c r="L31" s="1325"/>
      <c r="M31" s="1325"/>
      <c r="N31" s="1325"/>
      <c r="O31" s="1325"/>
      <c r="P31" s="1326"/>
    </row>
    <row r="32" spans="1:16" ht="9" customHeight="1"/>
    <row r="33" spans="1:16" ht="14">
      <c r="A33" s="535" t="s">
        <v>531</v>
      </c>
      <c r="B33" s="535"/>
      <c r="C33" s="535"/>
      <c r="D33" s="535"/>
      <c r="E33" s="535"/>
      <c r="F33" s="535"/>
      <c r="G33" s="535"/>
      <c r="H33" s="535"/>
      <c r="I33" s="535"/>
      <c r="J33" s="535"/>
      <c r="K33" s="535"/>
      <c r="L33" s="535"/>
      <c r="M33" s="535"/>
      <c r="N33" s="535"/>
      <c r="O33" s="535"/>
      <c r="P33" s="535"/>
    </row>
    <row r="34" spans="1:16" ht="14">
      <c r="A34" s="535" t="s">
        <v>1231</v>
      </c>
      <c r="B34" s="535"/>
      <c r="C34" s="535"/>
      <c r="D34" s="535"/>
      <c r="E34" s="535"/>
      <c r="F34" s="535"/>
      <c r="G34" s="535"/>
      <c r="H34" s="535"/>
      <c r="I34" s="535"/>
      <c r="J34" s="535"/>
      <c r="K34" s="535"/>
      <c r="L34" s="535"/>
      <c r="M34" s="535"/>
      <c r="N34" s="535"/>
      <c r="O34" s="535"/>
      <c r="P34" s="535"/>
    </row>
    <row r="35" spans="1:16" ht="14">
      <c r="A35" s="535" t="s">
        <v>1232</v>
      </c>
      <c r="B35" s="535"/>
      <c r="C35" s="535"/>
      <c r="D35" s="535"/>
      <c r="E35" s="535"/>
      <c r="F35" s="535"/>
      <c r="G35" s="535"/>
      <c r="H35" s="535"/>
      <c r="I35" s="535"/>
      <c r="J35" s="535"/>
      <c r="K35" s="535"/>
      <c r="L35" s="535"/>
      <c r="M35" s="535"/>
      <c r="N35" s="535"/>
      <c r="O35" s="535"/>
      <c r="P35" s="535"/>
    </row>
    <row r="36" spans="1:16" ht="14">
      <c r="A36" s="535" t="s">
        <v>1233</v>
      </c>
      <c r="B36" s="535"/>
      <c r="C36" s="535"/>
      <c r="D36" s="535"/>
      <c r="E36" s="535"/>
      <c r="F36" s="535"/>
      <c r="G36" s="535"/>
      <c r="H36" s="535"/>
      <c r="I36" s="535"/>
      <c r="J36" s="535"/>
      <c r="K36" s="535"/>
      <c r="L36" s="535"/>
      <c r="M36" s="535"/>
      <c r="N36" s="535"/>
      <c r="O36" s="535"/>
      <c r="P36" s="535"/>
    </row>
    <row r="37" spans="1:16" ht="14">
      <c r="A37" s="535" t="s">
        <v>1715</v>
      </c>
      <c r="B37" s="535"/>
      <c r="C37" s="535"/>
      <c r="D37" s="535"/>
      <c r="E37" s="535"/>
      <c r="F37" s="535"/>
      <c r="G37" s="535"/>
      <c r="H37" s="535"/>
      <c r="I37" s="535"/>
      <c r="J37" s="535"/>
      <c r="K37" s="535"/>
      <c r="L37" s="535"/>
      <c r="M37" s="535"/>
      <c r="N37" s="535"/>
      <c r="O37" s="535"/>
      <c r="P37" s="535"/>
    </row>
    <row r="38" spans="1:16" ht="14">
      <c r="A38" s="535" t="s">
        <v>1233</v>
      </c>
      <c r="B38" s="535"/>
      <c r="C38" s="535"/>
      <c r="D38" s="535"/>
      <c r="E38" s="535"/>
      <c r="F38" s="535"/>
      <c r="G38" s="535"/>
      <c r="H38" s="535"/>
      <c r="I38" s="535"/>
      <c r="J38" s="535"/>
      <c r="K38" s="535"/>
      <c r="L38" s="535"/>
      <c r="M38" s="535"/>
      <c r="N38" s="535"/>
      <c r="O38" s="535"/>
      <c r="P38" s="535"/>
    </row>
    <row r="39" spans="1:16" ht="14">
      <c r="A39" s="535" t="s">
        <v>1195</v>
      </c>
      <c r="B39" s="535"/>
      <c r="C39" s="535"/>
      <c r="D39" s="535"/>
      <c r="E39" s="535"/>
      <c r="F39" s="535"/>
      <c r="G39" s="535"/>
      <c r="H39" s="535"/>
      <c r="I39" s="535"/>
      <c r="J39" s="535"/>
      <c r="K39" s="535"/>
      <c r="L39" s="535"/>
      <c r="M39" s="535"/>
      <c r="N39" s="535"/>
      <c r="O39" s="535"/>
      <c r="P39" s="535"/>
    </row>
    <row r="40" spans="1:16" ht="14">
      <c r="A40" s="535" t="s">
        <v>1196</v>
      </c>
      <c r="B40" s="535"/>
      <c r="C40" s="535"/>
      <c r="D40" s="535"/>
      <c r="E40" s="535"/>
      <c r="F40" s="535"/>
      <c r="G40" s="535"/>
      <c r="H40" s="535"/>
      <c r="I40" s="535"/>
      <c r="J40" s="535"/>
      <c r="K40" s="535"/>
      <c r="L40" s="535"/>
      <c r="M40" s="535"/>
      <c r="N40" s="535"/>
      <c r="O40" s="535"/>
      <c r="P40" s="535"/>
    </row>
    <row r="41" spans="1:16" ht="14">
      <c r="A41" s="535" t="s">
        <v>1197</v>
      </c>
      <c r="B41" s="535"/>
      <c r="C41" s="535"/>
      <c r="D41" s="535"/>
      <c r="E41" s="535"/>
      <c r="F41" s="535"/>
      <c r="G41" s="535"/>
      <c r="H41" s="535"/>
      <c r="I41" s="535"/>
      <c r="J41" s="535"/>
      <c r="K41" s="535"/>
      <c r="L41" s="535"/>
      <c r="M41" s="535"/>
      <c r="N41" s="535"/>
      <c r="O41" s="535"/>
      <c r="P41" s="535"/>
    </row>
    <row r="42" spans="1:16" ht="14">
      <c r="A42" s="535" t="s">
        <v>1198</v>
      </c>
      <c r="B42" s="535"/>
      <c r="C42" s="535"/>
      <c r="D42" s="535"/>
      <c r="E42" s="535"/>
      <c r="F42" s="535"/>
      <c r="G42" s="535"/>
      <c r="H42" s="535"/>
      <c r="I42" s="535"/>
      <c r="J42" s="535"/>
      <c r="K42" s="535"/>
      <c r="L42" s="535"/>
      <c r="M42" s="535"/>
      <c r="N42" s="535"/>
      <c r="O42" s="535"/>
      <c r="P42" s="535"/>
    </row>
    <row r="43" spans="1:16" ht="14">
      <c r="A43" s="535" t="s">
        <v>1199</v>
      </c>
      <c r="B43" s="535"/>
      <c r="C43" s="535"/>
      <c r="D43" s="535"/>
      <c r="E43" s="535"/>
      <c r="F43" s="535"/>
      <c r="G43" s="535"/>
      <c r="I43" s="536" t="s">
        <v>1201</v>
      </c>
      <c r="J43" s="535"/>
      <c r="K43" s="535"/>
      <c r="L43" s="535"/>
      <c r="M43" s="535"/>
      <c r="N43" s="535"/>
      <c r="O43" s="535"/>
      <c r="P43" s="535"/>
    </row>
    <row r="44" spans="1:16" ht="14">
      <c r="A44" s="535" t="s">
        <v>1200</v>
      </c>
      <c r="B44" s="535"/>
      <c r="C44" s="535"/>
      <c r="D44" s="535"/>
      <c r="E44" s="535"/>
      <c r="F44" s="535"/>
      <c r="G44" s="535"/>
      <c r="I44" s="536" t="s">
        <v>1202</v>
      </c>
      <c r="J44" s="535"/>
      <c r="K44" s="535"/>
      <c r="L44" s="535"/>
      <c r="M44" s="535"/>
      <c r="N44" s="535"/>
      <c r="O44" s="535"/>
      <c r="P44" s="535"/>
    </row>
    <row r="45" spans="1:16" ht="14">
      <c r="A45" s="535" t="s">
        <v>1203</v>
      </c>
      <c r="B45" s="535"/>
      <c r="C45" s="535"/>
      <c r="D45" s="535"/>
      <c r="E45" s="535"/>
      <c r="F45" s="535"/>
      <c r="G45" s="535"/>
      <c r="H45" s="535"/>
      <c r="I45" s="535"/>
      <c r="J45" s="535"/>
      <c r="K45" s="535"/>
      <c r="L45" s="535"/>
      <c r="M45" s="535"/>
      <c r="N45" s="535"/>
      <c r="O45" s="535"/>
      <c r="P45" s="535"/>
    </row>
    <row r="46" spans="1:16" ht="14">
      <c r="A46" s="535" t="s">
        <v>1199</v>
      </c>
      <c r="B46" s="535"/>
      <c r="C46" s="535"/>
      <c r="D46" s="535"/>
      <c r="E46" s="535"/>
      <c r="F46" s="535"/>
      <c r="G46" s="535"/>
      <c r="I46" s="536" t="s">
        <v>1204</v>
      </c>
      <c r="J46" s="535"/>
      <c r="K46" s="535"/>
      <c r="L46" s="535"/>
      <c r="M46" s="535"/>
      <c r="N46" s="535"/>
      <c r="O46" s="535"/>
      <c r="P46" s="535"/>
    </row>
    <row r="47" spans="1:16" ht="14">
      <c r="A47" s="535" t="s">
        <v>1200</v>
      </c>
      <c r="B47" s="535"/>
      <c r="C47" s="535"/>
      <c r="D47" s="535"/>
      <c r="E47" s="535"/>
      <c r="F47" s="535"/>
      <c r="G47" s="535"/>
      <c r="I47" s="536" t="s">
        <v>1205</v>
      </c>
      <c r="J47" s="535"/>
      <c r="K47" s="535"/>
      <c r="L47" s="535"/>
      <c r="M47" s="535"/>
      <c r="N47" s="535"/>
      <c r="O47" s="535"/>
      <c r="P47" s="535"/>
    </row>
    <row r="48" spans="1:16" ht="14.25" customHeight="1">
      <c r="A48" s="535" t="s">
        <v>1716</v>
      </c>
      <c r="B48" s="535"/>
      <c r="C48" s="535"/>
      <c r="D48" s="535"/>
      <c r="E48" s="535"/>
      <c r="F48" s="535"/>
      <c r="G48" s="535"/>
      <c r="H48" s="535"/>
      <c r="I48" s="535"/>
      <c r="J48" s="535"/>
      <c r="K48" s="535"/>
      <c r="L48" s="535"/>
      <c r="M48" s="535"/>
      <c r="N48" s="535"/>
      <c r="O48" s="535"/>
      <c r="P48" s="535"/>
    </row>
    <row r="49" spans="1:16" ht="14.25" customHeight="1">
      <c r="A49" s="535" t="s">
        <v>1234</v>
      </c>
      <c r="B49" s="535"/>
      <c r="C49" s="535"/>
      <c r="D49" s="535"/>
      <c r="E49" s="535"/>
      <c r="F49" s="535"/>
      <c r="G49" s="535"/>
      <c r="H49" s="535"/>
      <c r="I49" s="535"/>
      <c r="J49" s="535"/>
      <c r="K49" s="535"/>
      <c r="L49" s="535"/>
      <c r="M49" s="535"/>
      <c r="N49" s="535"/>
      <c r="O49" s="535"/>
      <c r="P49" s="535"/>
    </row>
    <row r="50" spans="1:16" ht="14">
      <c r="A50" s="535" t="s">
        <v>1235</v>
      </c>
      <c r="B50" s="535"/>
      <c r="C50" s="535"/>
      <c r="D50" s="535"/>
      <c r="E50" s="535"/>
      <c r="F50" s="535"/>
      <c r="G50" s="535"/>
      <c r="H50" s="535"/>
      <c r="I50" s="535"/>
      <c r="J50" s="535"/>
      <c r="K50" s="535"/>
      <c r="L50" s="535"/>
      <c r="M50" s="535"/>
      <c r="N50" s="535"/>
      <c r="O50" s="535"/>
      <c r="P50" s="535"/>
    </row>
    <row r="51" spans="1:16" ht="14">
      <c r="A51" s="535" t="s">
        <v>1236</v>
      </c>
      <c r="B51" s="535"/>
      <c r="C51" s="535"/>
      <c r="D51" s="535"/>
      <c r="E51" s="535"/>
      <c r="F51" s="535"/>
      <c r="G51" s="535"/>
      <c r="H51" s="535"/>
      <c r="I51" s="535"/>
      <c r="J51" s="535"/>
      <c r="K51" s="535"/>
      <c r="L51" s="535"/>
      <c r="M51" s="535"/>
      <c r="N51" s="535"/>
      <c r="O51" s="535"/>
      <c r="P51" s="535"/>
    </row>
    <row r="52" spans="1:16" ht="14">
      <c r="A52" s="535" t="s">
        <v>1237</v>
      </c>
      <c r="B52" s="535"/>
      <c r="C52" s="535"/>
      <c r="D52" s="535"/>
      <c r="E52" s="535"/>
      <c r="F52" s="535"/>
      <c r="G52" s="535"/>
      <c r="H52" s="535"/>
      <c r="I52" s="535"/>
      <c r="J52" s="535"/>
      <c r="K52" s="535"/>
      <c r="L52" s="535"/>
      <c r="M52" s="535"/>
      <c r="N52" s="535"/>
      <c r="O52" s="535"/>
      <c r="P52" s="535"/>
    </row>
    <row r="53" spans="1:16" ht="14">
      <c r="A53" s="535" t="s">
        <v>1238</v>
      </c>
      <c r="B53" s="535"/>
      <c r="C53" s="535"/>
      <c r="D53" s="535"/>
      <c r="E53" s="535"/>
      <c r="F53" s="535"/>
      <c r="G53" s="535"/>
      <c r="H53" s="535"/>
      <c r="I53" s="535"/>
      <c r="J53" s="535"/>
      <c r="K53" s="535"/>
      <c r="L53" s="535"/>
      <c r="M53" s="535"/>
      <c r="N53" s="535"/>
      <c r="O53" s="535"/>
      <c r="P53" s="535"/>
    </row>
    <row r="54" spans="1:16" ht="14">
      <c r="A54" s="535"/>
      <c r="B54" s="535"/>
      <c r="C54" s="535"/>
      <c r="D54" s="535"/>
      <c r="E54" s="535"/>
      <c r="F54" s="535"/>
      <c r="G54" s="535"/>
      <c r="H54" s="535"/>
      <c r="I54" s="535"/>
      <c r="J54" s="535"/>
      <c r="K54" s="535"/>
      <c r="L54" s="535"/>
      <c r="M54" s="535"/>
      <c r="N54" s="535"/>
      <c r="O54" s="535"/>
      <c r="P54" s="535"/>
    </row>
    <row r="55" spans="1:16" ht="14.25" customHeight="1">
      <c r="A55" s="1" t="s">
        <v>1317</v>
      </c>
      <c r="I55" s="2"/>
      <c r="J55" s="2"/>
    </row>
    <row r="56" spans="1:16" ht="19">
      <c r="A56" s="1320" t="s">
        <v>1185</v>
      </c>
      <c r="B56" s="1320"/>
      <c r="C56" s="1320"/>
      <c r="D56" s="1320"/>
      <c r="E56" s="1320"/>
      <c r="F56" s="1320"/>
      <c r="G56" s="1320"/>
      <c r="H56" s="1320"/>
      <c r="I56" s="1320"/>
      <c r="J56" s="1320"/>
      <c r="K56" s="1320"/>
      <c r="L56" s="1320"/>
      <c r="M56" s="1320"/>
      <c r="N56" s="1320"/>
      <c r="O56" s="1320"/>
      <c r="P56" s="1320"/>
    </row>
    <row r="57" spans="1:16" ht="14">
      <c r="A57" s="398"/>
      <c r="B57" s="398"/>
      <c r="C57" s="398"/>
      <c r="D57" s="398"/>
      <c r="E57" s="398"/>
      <c r="F57" s="398"/>
      <c r="G57" s="398"/>
      <c r="H57" s="398"/>
      <c r="I57" s="398"/>
      <c r="J57" s="398"/>
      <c r="K57" s="398"/>
      <c r="L57" s="398"/>
      <c r="M57" s="398"/>
      <c r="N57" s="398"/>
      <c r="O57" s="398"/>
      <c r="P57" s="398"/>
    </row>
    <row r="58" spans="1:16" ht="14">
      <c r="A58" s="1" t="s">
        <v>1186</v>
      </c>
    </row>
    <row r="59" spans="1:16" ht="14">
      <c r="F59" s="359"/>
      <c r="G59" s="359"/>
    </row>
    <row r="60" spans="1:16" ht="14">
      <c r="F60" s="359"/>
      <c r="G60" s="359"/>
      <c r="M60" s="396"/>
      <c r="N60" s="396"/>
      <c r="O60" s="396"/>
      <c r="P60" s="517" t="s">
        <v>1364</v>
      </c>
    </row>
    <row r="61" spans="1:16" ht="14">
      <c r="F61" s="359"/>
      <c r="G61" s="359"/>
      <c r="H61" s="359"/>
      <c r="I61" s="359"/>
      <c r="J61" s="359"/>
    </row>
    <row r="62" spans="1:16" ht="14">
      <c r="A62" s="94"/>
      <c r="G62" s="359"/>
    </row>
    <row r="63" spans="1:16" ht="14">
      <c r="G63" s="359"/>
    </row>
    <row r="64" spans="1:16" ht="14">
      <c r="F64" s="1" t="str">
        <f>入力シート!C1</f>
        <v>令和8年2月8日執行衆議院小選挙区選出議員選挙</v>
      </c>
      <c r="P64" s="2" t="s">
        <v>1169</v>
      </c>
    </row>
    <row r="65" spans="1:16" ht="14">
      <c r="O65" s="211"/>
    </row>
    <row r="66" spans="1:16" ht="14">
      <c r="G66" s="2" t="s">
        <v>1381</v>
      </c>
      <c r="H66" s="359"/>
      <c r="I66" s="1106">
        <f>入力シート!C9</f>
        <v>0</v>
      </c>
      <c r="J66" s="1106"/>
      <c r="K66" s="1106"/>
      <c r="L66" s="1106"/>
      <c r="M66" s="1106"/>
      <c r="N66" s="1106"/>
      <c r="O66" s="1106"/>
    </row>
    <row r="67" spans="1:16" ht="14">
      <c r="G67" s="2"/>
      <c r="H67" s="359"/>
      <c r="I67" s="359"/>
      <c r="J67" s="359"/>
      <c r="K67" s="359"/>
      <c r="L67" s="359"/>
      <c r="M67" s="359"/>
      <c r="N67" s="359"/>
      <c r="O67" s="359"/>
    </row>
    <row r="68" spans="1:16" ht="14">
      <c r="G68" s="2" t="s">
        <v>572</v>
      </c>
      <c r="I68" s="359">
        <f>入力シート!C12</f>
        <v>0</v>
      </c>
      <c r="J68" s="359"/>
    </row>
    <row r="69" spans="1:16" ht="14"/>
    <row r="70" spans="1:16" ht="14">
      <c r="G70" s="2" t="s">
        <v>609</v>
      </c>
      <c r="I70" s="1106">
        <f>入力シート!C15</f>
        <v>0</v>
      </c>
      <c r="J70" s="1106"/>
      <c r="K70" s="1106"/>
      <c r="L70" s="1106"/>
      <c r="M70" s="1106"/>
      <c r="N70" s="1106"/>
      <c r="O70" s="1106"/>
    </row>
    <row r="71" spans="1:16" ht="14">
      <c r="G71" s="2"/>
      <c r="I71" s="359"/>
      <c r="J71" s="359"/>
      <c r="K71" s="359"/>
      <c r="L71" s="359"/>
      <c r="M71" s="359"/>
      <c r="N71" s="359"/>
      <c r="O71" s="359"/>
    </row>
    <row r="72" spans="1:16" ht="14">
      <c r="A72" s="1115" t="s">
        <v>451</v>
      </c>
      <c r="B72" s="1115"/>
      <c r="C72" s="1115"/>
      <c r="D72" s="1115"/>
      <c r="E72" s="1115"/>
      <c r="F72" s="1115"/>
      <c r="G72" s="1115"/>
      <c r="H72" s="1115"/>
      <c r="I72" s="1115"/>
      <c r="J72" s="1115"/>
      <c r="K72" s="1115"/>
      <c r="L72" s="1115"/>
      <c r="M72" s="1115"/>
      <c r="N72" s="1115"/>
      <c r="O72" s="1115"/>
      <c r="P72" s="1115"/>
    </row>
    <row r="73" spans="1:16" ht="9" customHeight="1" thickBot="1">
      <c r="A73" s="358"/>
      <c r="B73" s="358"/>
      <c r="C73" s="358"/>
      <c r="D73" s="358"/>
      <c r="E73" s="358"/>
      <c r="F73" s="358"/>
      <c r="G73" s="358"/>
      <c r="H73" s="358"/>
      <c r="I73" s="358"/>
      <c r="J73" s="358"/>
      <c r="K73" s="358"/>
      <c r="L73" s="358"/>
      <c r="M73" s="358"/>
      <c r="N73" s="358"/>
      <c r="O73" s="358"/>
      <c r="P73" s="358"/>
    </row>
    <row r="74" spans="1:16" ht="15.75" customHeight="1">
      <c r="A74" s="1336" t="s">
        <v>1192</v>
      </c>
      <c r="B74" s="1337"/>
      <c r="C74" s="1337"/>
      <c r="D74" s="1337"/>
      <c r="E74" s="1337"/>
      <c r="F74" s="1337"/>
      <c r="G74" s="1337"/>
      <c r="H74" s="1337"/>
      <c r="I74" s="1338"/>
      <c r="J74" s="530"/>
      <c r="K74" s="528"/>
      <c r="L74" s="527"/>
      <c r="M74" s="528"/>
      <c r="N74" s="528"/>
      <c r="O74" s="528"/>
      <c r="P74" s="529"/>
    </row>
    <row r="75" spans="1:16" ht="15.75" customHeight="1">
      <c r="A75" s="1339"/>
      <c r="B75" s="876"/>
      <c r="C75" s="876"/>
      <c r="D75" s="876"/>
      <c r="E75" s="876"/>
      <c r="F75" s="876"/>
      <c r="G75" s="876"/>
      <c r="H75" s="876"/>
      <c r="I75" s="877"/>
      <c r="J75" s="531" t="s">
        <v>1190</v>
      </c>
      <c r="K75" s="532"/>
      <c r="L75" s="533"/>
      <c r="M75" s="532" t="s">
        <v>1191</v>
      </c>
      <c r="N75" s="532"/>
      <c r="O75" s="532"/>
      <c r="P75" s="534"/>
    </row>
    <row r="76" spans="1:16" ht="15.75" customHeight="1">
      <c r="A76" s="1340"/>
      <c r="B76" s="879"/>
      <c r="C76" s="879"/>
      <c r="D76" s="879"/>
      <c r="E76" s="879"/>
      <c r="F76" s="879"/>
      <c r="G76" s="879"/>
      <c r="H76" s="879"/>
      <c r="I76" s="880"/>
      <c r="J76" s="278"/>
      <c r="K76" s="28"/>
      <c r="L76" s="279"/>
      <c r="M76" s="278"/>
      <c r="N76" s="28"/>
      <c r="O76" s="28"/>
      <c r="P76" s="525"/>
    </row>
    <row r="77" spans="1:16" ht="24" customHeight="1">
      <c r="A77" s="1341" t="s">
        <v>1189</v>
      </c>
      <c r="B77" s="1342"/>
      <c r="C77" s="1342"/>
      <c r="D77" s="1342"/>
      <c r="E77" s="1342"/>
      <c r="F77" s="1343"/>
      <c r="G77" s="909" t="s">
        <v>405</v>
      </c>
      <c r="H77" s="910"/>
      <c r="I77" s="910"/>
      <c r="J77" s="1311"/>
      <c r="K77" s="1311"/>
      <c r="L77" s="1311"/>
      <c r="M77" s="1311"/>
      <c r="N77" s="1311"/>
      <c r="O77" s="1311"/>
      <c r="P77" s="1350"/>
    </row>
    <row r="78" spans="1:16" ht="24" customHeight="1">
      <c r="A78" s="1344"/>
      <c r="B78" s="1345"/>
      <c r="C78" s="1345"/>
      <c r="D78" s="1345"/>
      <c r="E78" s="1345"/>
      <c r="F78" s="1346"/>
      <c r="G78" s="857" t="s">
        <v>1193</v>
      </c>
      <c r="H78" s="858"/>
      <c r="I78" s="858"/>
      <c r="J78" s="1275"/>
      <c r="K78" s="1275"/>
      <c r="L78" s="1275"/>
      <c r="M78" s="1275"/>
      <c r="N78" s="1275"/>
      <c r="O78" s="1275"/>
      <c r="P78" s="1351"/>
    </row>
    <row r="79" spans="1:16" ht="24" customHeight="1">
      <c r="A79" s="1347"/>
      <c r="B79" s="1348"/>
      <c r="C79" s="1348"/>
      <c r="D79" s="1348"/>
      <c r="E79" s="1348"/>
      <c r="F79" s="1349"/>
      <c r="G79" s="912" t="s">
        <v>609</v>
      </c>
      <c r="H79" s="913"/>
      <c r="I79" s="913"/>
      <c r="J79" s="1278"/>
      <c r="K79" s="1278"/>
      <c r="L79" s="1278"/>
      <c r="M79" s="1278"/>
      <c r="N79" s="1278"/>
      <c r="O79" s="1278"/>
      <c r="P79" s="1335"/>
    </row>
    <row r="80" spans="1:16" ht="21" customHeight="1">
      <c r="A80" s="1333" t="s">
        <v>1173</v>
      </c>
      <c r="B80" s="1305"/>
      <c r="C80" s="1305"/>
      <c r="D80" s="905"/>
      <c r="E80" s="1305" t="s">
        <v>1187</v>
      </c>
      <c r="F80" s="1305"/>
      <c r="G80" s="1305"/>
      <c r="H80" s="1305"/>
      <c r="I80" s="1305"/>
      <c r="J80" s="905" t="s">
        <v>1175</v>
      </c>
      <c r="K80" s="906"/>
      <c r="L80" s="907"/>
      <c r="M80" s="906" t="s">
        <v>1188</v>
      </c>
      <c r="N80" s="906"/>
      <c r="O80" s="906"/>
      <c r="P80" s="1334"/>
    </row>
    <row r="81" spans="1:16" ht="21" customHeight="1">
      <c r="A81" s="1327"/>
      <c r="B81" s="1328"/>
      <c r="C81" s="1328"/>
      <c r="D81" s="1329"/>
      <c r="E81" s="1284"/>
      <c r="F81" s="1330"/>
      <c r="G81" s="1330"/>
      <c r="H81" s="1330"/>
      <c r="I81" s="6" t="s">
        <v>2</v>
      </c>
      <c r="J81" s="902"/>
      <c r="K81" s="903"/>
      <c r="L81" s="904"/>
      <c r="M81" s="1331"/>
      <c r="N81" s="1332"/>
      <c r="O81" s="1332"/>
      <c r="P81" s="526" t="s">
        <v>2</v>
      </c>
    </row>
    <row r="82" spans="1:16" ht="21" customHeight="1">
      <c r="A82" s="1327"/>
      <c r="B82" s="1328"/>
      <c r="C82" s="1328"/>
      <c r="D82" s="1329"/>
      <c r="E82" s="1284"/>
      <c r="F82" s="1330"/>
      <c r="G82" s="1330"/>
      <c r="H82" s="1330"/>
      <c r="I82" s="6"/>
      <c r="J82" s="902"/>
      <c r="K82" s="903"/>
      <c r="L82" s="904"/>
      <c r="M82" s="1331"/>
      <c r="N82" s="1332"/>
      <c r="O82" s="1332"/>
      <c r="P82" s="526"/>
    </row>
    <row r="83" spans="1:16" ht="21" customHeight="1">
      <c r="A83" s="1327"/>
      <c r="B83" s="1328"/>
      <c r="C83" s="1328"/>
      <c r="D83" s="1329"/>
      <c r="E83" s="1284"/>
      <c r="F83" s="1330"/>
      <c r="G83" s="1330"/>
      <c r="H83" s="1330"/>
      <c r="I83" s="6"/>
      <c r="J83" s="902"/>
      <c r="K83" s="903"/>
      <c r="L83" s="904"/>
      <c r="M83" s="1331"/>
      <c r="N83" s="1332"/>
      <c r="O83" s="1332"/>
      <c r="P83" s="526"/>
    </row>
    <row r="84" spans="1:16" ht="21" customHeight="1">
      <c r="A84" s="1327"/>
      <c r="B84" s="1328"/>
      <c r="C84" s="1328"/>
      <c r="D84" s="1329"/>
      <c r="E84" s="1284"/>
      <c r="F84" s="1330"/>
      <c r="G84" s="1330"/>
      <c r="H84" s="1330"/>
      <c r="I84" s="6"/>
      <c r="J84" s="902"/>
      <c r="K84" s="903"/>
      <c r="L84" s="904"/>
      <c r="M84" s="1331"/>
      <c r="N84" s="1332"/>
      <c r="O84" s="1332"/>
      <c r="P84" s="526"/>
    </row>
    <row r="85" spans="1:16" ht="21" customHeight="1" thickBot="1">
      <c r="A85" s="1321" t="s">
        <v>1194</v>
      </c>
      <c r="B85" s="1322"/>
      <c r="C85" s="1322"/>
      <c r="D85" s="1323"/>
      <c r="E85" s="1324"/>
      <c r="F85" s="1325"/>
      <c r="G85" s="1325"/>
      <c r="H85" s="1325"/>
      <c r="I85" s="1325"/>
      <c r="J85" s="1325"/>
      <c r="K85" s="1325"/>
      <c r="L85" s="1325"/>
      <c r="M85" s="1325"/>
      <c r="N85" s="1325"/>
      <c r="O85" s="1325"/>
      <c r="P85" s="1326"/>
    </row>
    <row r="86" spans="1:16" ht="9" customHeight="1"/>
    <row r="87" spans="1:16" ht="14.25" customHeight="1">
      <c r="A87" s="535" t="s">
        <v>531</v>
      </c>
      <c r="B87" s="535"/>
      <c r="C87" s="535"/>
      <c r="D87" s="535"/>
      <c r="E87" s="535"/>
      <c r="F87" s="535"/>
      <c r="G87" s="535"/>
      <c r="H87" s="535"/>
      <c r="I87" s="535"/>
      <c r="J87" s="535"/>
      <c r="K87" s="535"/>
      <c r="L87" s="535"/>
      <c r="M87" s="535"/>
      <c r="N87" s="535"/>
      <c r="O87" s="535"/>
      <c r="P87" s="535"/>
    </row>
    <row r="88" spans="1:16" ht="14.25" customHeight="1">
      <c r="A88" s="535" t="s">
        <v>1231</v>
      </c>
      <c r="B88" s="535"/>
      <c r="C88" s="535"/>
      <c r="D88" s="535"/>
      <c r="E88" s="535"/>
      <c r="F88" s="535"/>
      <c r="G88" s="535"/>
      <c r="H88" s="535"/>
      <c r="I88" s="535"/>
      <c r="J88" s="535"/>
      <c r="K88" s="535"/>
      <c r="L88" s="535"/>
      <c r="M88" s="535"/>
      <c r="N88" s="535"/>
      <c r="O88" s="535"/>
      <c r="P88" s="535"/>
    </row>
    <row r="89" spans="1:16" ht="14.25" customHeight="1">
      <c r="A89" s="535" t="s">
        <v>1232</v>
      </c>
      <c r="B89" s="535"/>
      <c r="C89" s="535"/>
      <c r="D89" s="535"/>
      <c r="E89" s="535"/>
      <c r="F89" s="535"/>
      <c r="G89" s="535"/>
      <c r="H89" s="535"/>
      <c r="I89" s="535"/>
      <c r="J89" s="535"/>
      <c r="K89" s="535"/>
      <c r="L89" s="535"/>
      <c r="M89" s="535"/>
      <c r="N89" s="535"/>
      <c r="O89" s="535"/>
      <c r="P89" s="535"/>
    </row>
    <row r="90" spans="1:16" ht="14.25" customHeight="1">
      <c r="A90" s="535" t="s">
        <v>1233</v>
      </c>
      <c r="B90" s="535"/>
      <c r="C90" s="535"/>
      <c r="D90" s="535"/>
      <c r="E90" s="535"/>
      <c r="F90" s="535"/>
      <c r="G90" s="535"/>
      <c r="H90" s="535"/>
      <c r="I90" s="535"/>
      <c r="J90" s="535"/>
      <c r="K90" s="535"/>
      <c r="L90" s="535"/>
      <c r="M90" s="535"/>
      <c r="N90" s="535"/>
      <c r="O90" s="535"/>
      <c r="P90" s="535"/>
    </row>
    <row r="91" spans="1:16" ht="14.25" customHeight="1">
      <c r="A91" s="535" t="s">
        <v>1715</v>
      </c>
      <c r="B91" s="535"/>
      <c r="C91" s="535"/>
      <c r="D91" s="535"/>
      <c r="E91" s="535"/>
      <c r="F91" s="535"/>
      <c r="G91" s="535"/>
      <c r="H91" s="535"/>
      <c r="I91" s="535"/>
      <c r="J91" s="535"/>
      <c r="K91" s="535"/>
      <c r="L91" s="535"/>
      <c r="M91" s="535"/>
      <c r="N91" s="535"/>
      <c r="O91" s="535"/>
      <c r="P91" s="535"/>
    </row>
    <row r="92" spans="1:16" ht="14.25" customHeight="1">
      <c r="A92" s="535" t="s">
        <v>1233</v>
      </c>
      <c r="B92" s="535"/>
      <c r="C92" s="535"/>
      <c r="D92" s="535"/>
      <c r="E92" s="535"/>
      <c r="F92" s="535"/>
      <c r="G92" s="535"/>
      <c r="H92" s="535"/>
      <c r="I92" s="535"/>
      <c r="J92" s="535"/>
      <c r="K92" s="535"/>
      <c r="L92" s="535"/>
      <c r="M92" s="535"/>
      <c r="N92" s="535"/>
      <c r="O92" s="535"/>
      <c r="P92" s="535"/>
    </row>
    <row r="93" spans="1:16" ht="14.25" customHeight="1">
      <c r="A93" s="535" t="s">
        <v>1195</v>
      </c>
      <c r="B93" s="535"/>
      <c r="C93" s="535"/>
      <c r="D93" s="535"/>
      <c r="E93" s="535"/>
      <c r="F93" s="535"/>
      <c r="G93" s="535"/>
      <c r="H93" s="535"/>
      <c r="I93" s="535"/>
      <c r="J93" s="535"/>
      <c r="K93" s="535"/>
      <c r="L93" s="535"/>
      <c r="M93" s="535"/>
      <c r="N93" s="535"/>
      <c r="O93" s="535"/>
      <c r="P93" s="535"/>
    </row>
    <row r="94" spans="1:16" ht="14.25" customHeight="1">
      <c r="A94" s="535" t="s">
        <v>1196</v>
      </c>
      <c r="B94" s="535"/>
      <c r="C94" s="535"/>
      <c r="D94" s="535"/>
      <c r="E94" s="535"/>
      <c r="F94" s="535"/>
      <c r="G94" s="535"/>
      <c r="H94" s="535"/>
      <c r="I94" s="535"/>
      <c r="J94" s="535"/>
      <c r="K94" s="535"/>
      <c r="L94" s="535"/>
      <c r="M94" s="535"/>
      <c r="N94" s="535"/>
      <c r="O94" s="535"/>
      <c r="P94" s="535"/>
    </row>
    <row r="95" spans="1:16" ht="14.25" customHeight="1">
      <c r="A95" s="535" t="s">
        <v>1197</v>
      </c>
      <c r="B95" s="535"/>
      <c r="C95" s="535"/>
      <c r="D95" s="535"/>
      <c r="E95" s="535"/>
      <c r="F95" s="535"/>
      <c r="G95" s="535"/>
      <c r="H95" s="535"/>
      <c r="I95" s="535"/>
      <c r="J95" s="535"/>
      <c r="K95" s="535"/>
      <c r="L95" s="535"/>
      <c r="M95" s="535"/>
      <c r="N95" s="535"/>
      <c r="O95" s="535"/>
      <c r="P95" s="535"/>
    </row>
    <row r="96" spans="1:16" ht="14.25" customHeight="1">
      <c r="A96" s="535" t="s">
        <v>1198</v>
      </c>
      <c r="B96" s="535"/>
      <c r="C96" s="535"/>
      <c r="D96" s="535"/>
      <c r="E96" s="535"/>
      <c r="F96" s="535"/>
      <c r="G96" s="535"/>
      <c r="H96" s="535"/>
      <c r="I96" s="535"/>
      <c r="J96" s="535"/>
      <c r="K96" s="535"/>
      <c r="L96" s="535"/>
      <c r="M96" s="535"/>
      <c r="N96" s="535"/>
      <c r="O96" s="535"/>
      <c r="P96" s="535"/>
    </row>
    <row r="97" spans="1:16" ht="14.25" customHeight="1">
      <c r="A97" s="535" t="s">
        <v>1199</v>
      </c>
      <c r="B97" s="535"/>
      <c r="C97" s="535"/>
      <c r="D97" s="535"/>
      <c r="E97" s="535"/>
      <c r="F97" s="535"/>
      <c r="G97" s="535"/>
      <c r="I97" s="536" t="s">
        <v>1201</v>
      </c>
      <c r="J97" s="535"/>
      <c r="K97" s="535"/>
      <c r="L97" s="535"/>
      <c r="M97" s="535"/>
      <c r="N97" s="535"/>
      <c r="O97" s="535"/>
      <c r="P97" s="535"/>
    </row>
    <row r="98" spans="1:16" ht="14.25" customHeight="1">
      <c r="A98" s="535" t="s">
        <v>1200</v>
      </c>
      <c r="B98" s="535"/>
      <c r="C98" s="535"/>
      <c r="D98" s="535"/>
      <c r="E98" s="535"/>
      <c r="F98" s="535"/>
      <c r="G98" s="535"/>
      <c r="I98" s="536" t="s">
        <v>1202</v>
      </c>
      <c r="J98" s="535"/>
      <c r="K98" s="535"/>
      <c r="L98" s="535"/>
      <c r="M98" s="535"/>
      <c r="N98" s="535"/>
      <c r="O98" s="535"/>
      <c r="P98" s="535"/>
    </row>
    <row r="99" spans="1:16" ht="14.25" customHeight="1">
      <c r="A99" s="535" t="s">
        <v>1203</v>
      </c>
      <c r="B99" s="535"/>
      <c r="C99" s="535"/>
      <c r="D99" s="535"/>
      <c r="E99" s="535"/>
      <c r="F99" s="535"/>
      <c r="G99" s="535"/>
      <c r="H99" s="535"/>
      <c r="I99" s="535"/>
      <c r="J99" s="535"/>
      <c r="K99" s="535"/>
      <c r="L99" s="535"/>
      <c r="M99" s="535"/>
      <c r="N99" s="535"/>
      <c r="O99" s="535"/>
      <c r="P99" s="535"/>
    </row>
    <row r="100" spans="1:16" ht="14.25" customHeight="1">
      <c r="A100" s="535" t="s">
        <v>1199</v>
      </c>
      <c r="B100" s="535"/>
      <c r="C100" s="535"/>
      <c r="D100" s="535"/>
      <c r="E100" s="535"/>
      <c r="F100" s="535"/>
      <c r="G100" s="535"/>
      <c r="I100" s="536" t="s">
        <v>1204</v>
      </c>
      <c r="J100" s="535"/>
      <c r="K100" s="535"/>
      <c r="L100" s="535"/>
      <c r="M100" s="535"/>
      <c r="N100" s="535"/>
      <c r="O100" s="535"/>
      <c r="P100" s="535"/>
    </row>
    <row r="101" spans="1:16" ht="14.25" customHeight="1">
      <c r="A101" s="535" t="s">
        <v>1200</v>
      </c>
      <c r="B101" s="535"/>
      <c r="C101" s="535"/>
      <c r="D101" s="535"/>
      <c r="E101" s="535"/>
      <c r="F101" s="535"/>
      <c r="G101" s="535"/>
      <c r="I101" s="536" t="s">
        <v>1205</v>
      </c>
      <c r="J101" s="535"/>
      <c r="K101" s="535"/>
      <c r="L101" s="535"/>
      <c r="M101" s="535"/>
      <c r="N101" s="535"/>
      <c r="O101" s="535"/>
      <c r="P101" s="535"/>
    </row>
    <row r="102" spans="1:16" ht="14.25" customHeight="1">
      <c r="A102" s="535" t="s">
        <v>1716</v>
      </c>
      <c r="B102" s="535"/>
      <c r="C102" s="535"/>
      <c r="D102" s="535"/>
      <c r="E102" s="535"/>
      <c r="F102" s="535"/>
      <c r="G102" s="535"/>
      <c r="H102" s="535"/>
      <c r="I102" s="535"/>
      <c r="J102" s="535"/>
      <c r="K102" s="535"/>
      <c r="L102" s="535"/>
      <c r="M102" s="535"/>
      <c r="N102" s="535"/>
      <c r="O102" s="535"/>
      <c r="P102" s="535"/>
    </row>
    <row r="103" spans="1:16" ht="14.25" customHeight="1">
      <c r="A103" s="535" t="s">
        <v>1234</v>
      </c>
      <c r="B103" s="535"/>
      <c r="C103" s="535"/>
      <c r="D103" s="535"/>
      <c r="E103" s="535"/>
      <c r="F103" s="535"/>
      <c r="G103" s="535"/>
      <c r="H103" s="535"/>
      <c r="I103" s="535"/>
      <c r="J103" s="535"/>
      <c r="K103" s="535"/>
      <c r="L103" s="535"/>
      <c r="M103" s="535"/>
      <c r="N103" s="535"/>
      <c r="O103" s="535"/>
      <c r="P103" s="535"/>
    </row>
    <row r="104" spans="1:16" ht="14.25" customHeight="1">
      <c r="A104" s="535" t="s">
        <v>1235</v>
      </c>
      <c r="B104" s="535"/>
      <c r="C104" s="535"/>
      <c r="D104" s="535"/>
      <c r="E104" s="535"/>
      <c r="F104" s="535"/>
      <c r="G104" s="535"/>
      <c r="H104" s="535"/>
      <c r="I104" s="535"/>
      <c r="J104" s="535"/>
      <c r="K104" s="535"/>
      <c r="L104" s="535"/>
      <c r="M104" s="535"/>
      <c r="N104" s="535"/>
      <c r="O104" s="535"/>
      <c r="P104" s="535"/>
    </row>
    <row r="105" spans="1:16" ht="14.25" customHeight="1">
      <c r="A105" s="535" t="s">
        <v>1236</v>
      </c>
      <c r="B105" s="535"/>
      <c r="C105" s="535"/>
      <c r="D105" s="535"/>
      <c r="E105" s="535"/>
      <c r="F105" s="535"/>
      <c r="G105" s="535"/>
      <c r="H105" s="535"/>
      <c r="I105" s="535"/>
      <c r="J105" s="535"/>
      <c r="K105" s="535"/>
      <c r="L105" s="535"/>
      <c r="M105" s="535"/>
      <c r="N105" s="535"/>
      <c r="O105" s="535"/>
      <c r="P105" s="535"/>
    </row>
    <row r="106" spans="1:16" ht="14.25" customHeight="1">
      <c r="A106" s="535" t="s">
        <v>1237</v>
      </c>
      <c r="B106" s="535"/>
      <c r="C106" s="535"/>
      <c r="D106" s="535"/>
      <c r="E106" s="535"/>
      <c r="F106" s="535"/>
      <c r="G106" s="535"/>
      <c r="H106" s="535"/>
      <c r="I106" s="535"/>
      <c r="J106" s="535"/>
      <c r="K106" s="535"/>
      <c r="L106" s="535"/>
      <c r="M106" s="535"/>
      <c r="N106" s="535"/>
      <c r="O106" s="535"/>
      <c r="P106" s="535"/>
    </row>
    <row r="107" spans="1:16" ht="14.25" customHeight="1">
      <c r="A107" s="535" t="s">
        <v>1238</v>
      </c>
      <c r="B107" s="535"/>
      <c r="C107" s="535"/>
      <c r="D107" s="535"/>
      <c r="E107" s="535"/>
      <c r="F107" s="535"/>
      <c r="G107" s="535"/>
      <c r="H107" s="535"/>
      <c r="I107" s="535"/>
      <c r="J107" s="535"/>
      <c r="K107" s="535"/>
      <c r="L107" s="535"/>
      <c r="M107" s="535"/>
      <c r="N107" s="535"/>
      <c r="O107" s="535"/>
      <c r="P107" s="535"/>
    </row>
    <row r="108" spans="1:16" s="535" customFormat="1" ht="14.25" customHeight="1"/>
  </sheetData>
  <mergeCells count="68">
    <mergeCell ref="J26:L26"/>
    <mergeCell ref="M26:P26"/>
    <mergeCell ref="A20:I22"/>
    <mergeCell ref="G24:I24"/>
    <mergeCell ref="G25:I25"/>
    <mergeCell ref="G23:I23"/>
    <mergeCell ref="J23:P23"/>
    <mergeCell ref="J24:P24"/>
    <mergeCell ref="A23:F25"/>
    <mergeCell ref="J25:P25"/>
    <mergeCell ref="A26:D26"/>
    <mergeCell ref="E26:I26"/>
    <mergeCell ref="A27:D27"/>
    <mergeCell ref="A28:D28"/>
    <mergeCell ref="A29:D29"/>
    <mergeCell ref="A30:D30"/>
    <mergeCell ref="E27:H27"/>
    <mergeCell ref="E28:H28"/>
    <mergeCell ref="E29:H29"/>
    <mergeCell ref="E30:H30"/>
    <mergeCell ref="J27:L27"/>
    <mergeCell ref="J28:L28"/>
    <mergeCell ref="J29:L29"/>
    <mergeCell ref="J30:L30"/>
    <mergeCell ref="M27:O27"/>
    <mergeCell ref="M28:O28"/>
    <mergeCell ref="M29:O29"/>
    <mergeCell ref="M30:O30"/>
    <mergeCell ref="A56:P56"/>
    <mergeCell ref="I66:O66"/>
    <mergeCell ref="A31:D31"/>
    <mergeCell ref="E31:P31"/>
    <mergeCell ref="G79:I79"/>
    <mergeCell ref="J79:P79"/>
    <mergeCell ref="I70:O70"/>
    <mergeCell ref="A72:P72"/>
    <mergeCell ref="A74:I76"/>
    <mergeCell ref="A77:F79"/>
    <mergeCell ref="G77:I77"/>
    <mergeCell ref="J77:P77"/>
    <mergeCell ref="G78:I78"/>
    <mergeCell ref="J78:P78"/>
    <mergeCell ref="J84:L84"/>
    <mergeCell ref="M84:O84"/>
    <mergeCell ref="A81:D81"/>
    <mergeCell ref="E81:H81"/>
    <mergeCell ref="J81:L81"/>
    <mergeCell ref="M81:O81"/>
    <mergeCell ref="A82:D82"/>
    <mergeCell ref="E82:H82"/>
    <mergeCell ref="J82:L82"/>
    <mergeCell ref="M82:O82"/>
    <mergeCell ref="A2:P2"/>
    <mergeCell ref="I12:O12"/>
    <mergeCell ref="I16:O16"/>
    <mergeCell ref="A18:P18"/>
    <mergeCell ref="A85:D85"/>
    <mergeCell ref="E85:P85"/>
    <mergeCell ref="A83:D83"/>
    <mergeCell ref="E83:H83"/>
    <mergeCell ref="J83:L83"/>
    <mergeCell ref="M83:O83"/>
    <mergeCell ref="A80:D80"/>
    <mergeCell ref="E80:I80"/>
    <mergeCell ref="J80:L80"/>
    <mergeCell ref="M80:P80"/>
    <mergeCell ref="A84:D84"/>
    <mergeCell ref="E84:H84"/>
  </mergeCells>
  <phoneticPr fontId="3"/>
  <pageMargins left="0.78740157480314965" right="0.31496062992125984" top="0.59055118110236227" bottom="0.39370078740157483" header="0.51181102362204722" footer="0.31496062992125984"/>
  <pageSetup paperSize="9" scale="96" orientation="portrait" horizontalDpi="200" verticalDpi="200" r:id="rId1"/>
  <headerFooter alignWithMargins="0"/>
  <rowBreaks count="1" manualBreakCount="1">
    <brk id="54" max="15" man="1"/>
  </rowBreaks>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92D050"/>
  </sheetPr>
  <dimension ref="A1:X85"/>
  <sheetViews>
    <sheetView showZeros="0" view="pageBreakPreview" topLeftCell="A46" zoomScaleNormal="100" zoomScaleSheetLayoutView="100" workbookViewId="0">
      <selection activeCell="X57" sqref="X57"/>
    </sheetView>
  </sheetViews>
  <sheetFormatPr defaultColWidth="5.90625" defaultRowHeight="14"/>
  <cols>
    <col min="1" max="1" width="2.6328125" style="94" customWidth="1"/>
    <col min="2" max="2" width="3.90625" style="94" customWidth="1"/>
    <col min="3" max="3" width="3.453125" style="94" customWidth="1"/>
    <col min="4" max="4" width="6.36328125" style="94" customWidth="1"/>
    <col min="5" max="5" width="3.453125" style="94" customWidth="1"/>
    <col min="6" max="6" width="6.90625" style="94" customWidth="1"/>
    <col min="7" max="7" width="3.453125" style="94" customWidth="1"/>
    <col min="8" max="8" width="5.90625" style="94" customWidth="1"/>
    <col min="9" max="9" width="3.453125" style="94" customWidth="1"/>
    <col min="10" max="10" width="5.90625" style="94" customWidth="1"/>
    <col min="11" max="11" width="3.453125" style="94" customWidth="1"/>
    <col min="12" max="12" width="4.90625" style="94" customWidth="1"/>
    <col min="13" max="13" width="3.453125" style="94" customWidth="1"/>
    <col min="14" max="14" width="6.36328125" style="94" customWidth="1"/>
    <col min="15" max="15" width="3.453125" style="94" customWidth="1"/>
    <col min="16" max="16" width="5.90625" style="94" customWidth="1"/>
    <col min="17" max="17" width="3.453125" style="94" customWidth="1"/>
    <col min="18" max="18" width="6.90625" style="94" customWidth="1"/>
    <col min="19" max="19" width="3.453125" style="94" customWidth="1"/>
    <col min="20" max="20" width="3.26953125" style="94" bestFit="1" customWidth="1"/>
    <col min="21" max="21" width="3.453125" style="94" customWidth="1"/>
    <col min="22" max="22" width="5.90625" style="94"/>
    <col min="23" max="23" width="3.453125" style="94" customWidth="1"/>
    <col min="24" max="24" width="5.90625" style="94"/>
    <col min="25" max="25" width="3.453125" style="94" customWidth="1"/>
    <col min="26" max="26" width="5.90625" style="94"/>
    <col min="27" max="27" width="3.453125" style="94" customWidth="1"/>
    <col min="28" max="16384" width="5.90625" style="94"/>
  </cols>
  <sheetData>
    <row r="1" spans="1:20">
      <c r="A1" s="203" t="s">
        <v>1206</v>
      </c>
      <c r="T1" s="204"/>
    </row>
    <row r="2" spans="1:20" ht="28">
      <c r="A2" s="955" t="s">
        <v>16</v>
      </c>
      <c r="B2" s="955"/>
      <c r="C2" s="955"/>
      <c r="D2" s="955"/>
      <c r="E2" s="955"/>
      <c r="F2" s="955"/>
      <c r="G2" s="955"/>
      <c r="H2" s="955"/>
      <c r="I2" s="955"/>
      <c r="J2" s="955"/>
      <c r="K2" s="955"/>
      <c r="L2" s="955"/>
      <c r="M2" s="955"/>
      <c r="N2" s="955"/>
      <c r="O2" s="955"/>
      <c r="P2" s="955"/>
      <c r="Q2" s="955"/>
      <c r="R2" s="955"/>
      <c r="S2" s="955"/>
      <c r="T2" s="955"/>
    </row>
    <row r="3" spans="1:20">
      <c r="A3" s="900" t="s">
        <v>1207</v>
      </c>
      <c r="B3" s="900"/>
      <c r="C3" s="900"/>
      <c r="D3" s="900"/>
      <c r="E3" s="900"/>
      <c r="F3" s="900"/>
      <c r="G3" s="900"/>
      <c r="H3" s="900"/>
      <c r="I3" s="900"/>
      <c r="J3" s="900"/>
      <c r="K3" s="900"/>
      <c r="L3" s="900"/>
      <c r="M3" s="900"/>
      <c r="N3" s="900"/>
      <c r="O3" s="900"/>
      <c r="P3" s="900"/>
      <c r="Q3" s="900"/>
      <c r="R3" s="900"/>
      <c r="S3" s="900"/>
      <c r="T3" s="900"/>
    </row>
    <row r="4" spans="1:20">
      <c r="M4" s="303"/>
      <c r="O4" s="304"/>
      <c r="P4" s="304"/>
      <c r="Q4" s="244"/>
      <c r="R4" s="244"/>
      <c r="S4" s="244"/>
      <c r="T4" s="537" t="s">
        <v>1383</v>
      </c>
    </row>
    <row r="5" spans="1:20">
      <c r="M5" s="152"/>
      <c r="N5" s="152"/>
      <c r="O5" s="152"/>
    </row>
    <row r="6" spans="1:20">
      <c r="A6" s="94" t="s">
        <v>18</v>
      </c>
      <c r="C6" s="152"/>
      <c r="D6" s="152"/>
      <c r="E6" s="152"/>
    </row>
    <row r="7" spans="1:20">
      <c r="C7" s="152"/>
      <c r="D7" s="152"/>
      <c r="E7" s="152"/>
    </row>
    <row r="8" spans="1:20">
      <c r="C8" s="152"/>
      <c r="D8" s="152"/>
      <c r="E8" s="152"/>
    </row>
    <row r="9" spans="1:20" ht="21" customHeight="1">
      <c r="C9" s="152"/>
      <c r="D9" s="152"/>
      <c r="E9" s="152"/>
      <c r="F9" s="899" t="s">
        <v>230</v>
      </c>
      <c r="G9" s="899"/>
      <c r="H9" s="899"/>
      <c r="I9" s="899"/>
      <c r="J9" s="899"/>
      <c r="K9" s="1352"/>
      <c r="L9" s="1352"/>
      <c r="M9" s="1352"/>
      <c r="N9" s="1352"/>
      <c r="O9" s="1352"/>
      <c r="P9" s="1352"/>
      <c r="Q9" s="1352"/>
      <c r="R9" s="1352"/>
    </row>
    <row r="10" spans="1:20" ht="21" customHeight="1">
      <c r="C10" s="152"/>
      <c r="D10" s="152"/>
      <c r="E10" s="152"/>
      <c r="F10" s="899" t="s">
        <v>231</v>
      </c>
      <c r="G10" s="899"/>
      <c r="H10" s="899"/>
      <c r="I10" s="899"/>
      <c r="J10" s="899"/>
      <c r="K10" s="1352"/>
      <c r="L10" s="1352"/>
      <c r="M10" s="1352"/>
      <c r="N10" s="1352"/>
      <c r="O10" s="1352"/>
      <c r="P10" s="1352"/>
      <c r="Q10" s="1352"/>
      <c r="R10" s="1352"/>
    </row>
    <row r="11" spans="1:20" ht="21" customHeight="1">
      <c r="C11" s="152"/>
      <c r="D11" s="152"/>
      <c r="E11" s="152"/>
      <c r="F11" s="899" t="s">
        <v>232</v>
      </c>
      <c r="G11" s="899"/>
      <c r="H11" s="899"/>
      <c r="I11" s="899"/>
      <c r="J11" s="899"/>
      <c r="K11" s="1352"/>
      <c r="L11" s="1352"/>
      <c r="M11" s="1352"/>
      <c r="N11" s="1352"/>
      <c r="O11" s="1352"/>
      <c r="P11" s="1352"/>
      <c r="Q11" s="1352"/>
      <c r="R11" s="1352"/>
      <c r="S11" s="900"/>
      <c r="T11" s="888"/>
    </row>
    <row r="12" spans="1:20" ht="21" customHeight="1">
      <c r="C12" s="152"/>
      <c r="D12" s="152"/>
      <c r="E12" s="152"/>
      <c r="F12" s="899" t="s">
        <v>19</v>
      </c>
      <c r="G12" s="899"/>
      <c r="H12" s="899"/>
      <c r="I12" s="899"/>
      <c r="J12" s="899"/>
      <c r="K12" s="1353"/>
      <c r="L12" s="1353"/>
      <c r="M12" s="1353"/>
      <c r="N12" s="1353"/>
      <c r="O12" s="1353"/>
      <c r="P12" s="1353"/>
      <c r="Q12" s="1353"/>
      <c r="R12" s="1353"/>
    </row>
    <row r="13" spans="1:20">
      <c r="C13" s="152"/>
      <c r="D13" s="152"/>
      <c r="E13" s="152"/>
      <c r="F13" s="110"/>
      <c r="G13" s="110"/>
      <c r="H13" s="110"/>
      <c r="I13" s="110"/>
      <c r="J13" s="110"/>
      <c r="K13" s="543"/>
      <c r="L13" s="543"/>
      <c r="M13" s="543"/>
      <c r="N13" s="543"/>
      <c r="O13" s="543"/>
      <c r="P13" s="543"/>
      <c r="Q13" s="543"/>
      <c r="R13" s="543"/>
    </row>
    <row r="14" spans="1:20">
      <c r="C14" s="152"/>
      <c r="D14" s="152"/>
      <c r="E14" s="152"/>
    </row>
    <row r="15" spans="1:20">
      <c r="A15" s="203" t="s">
        <v>1208</v>
      </c>
      <c r="B15" s="203"/>
      <c r="C15" s="152"/>
      <c r="D15" s="152"/>
      <c r="E15" s="152"/>
    </row>
    <row r="16" spans="1:20">
      <c r="C16" s="152"/>
      <c r="D16" s="152"/>
      <c r="E16" s="152"/>
    </row>
    <row r="17" spans="1:20">
      <c r="A17" s="888" t="s">
        <v>451</v>
      </c>
      <c r="B17" s="888"/>
      <c r="C17" s="888"/>
      <c r="D17" s="888"/>
      <c r="E17" s="888"/>
      <c r="F17" s="888"/>
      <c r="G17" s="888"/>
      <c r="H17" s="888"/>
      <c r="I17" s="888"/>
      <c r="J17" s="888"/>
      <c r="K17" s="888"/>
      <c r="L17" s="888"/>
      <c r="M17" s="888"/>
      <c r="N17" s="888"/>
      <c r="O17" s="888"/>
      <c r="P17" s="888"/>
      <c r="Q17" s="888"/>
      <c r="R17" s="888"/>
      <c r="S17" s="888"/>
      <c r="T17" s="888"/>
    </row>
    <row r="18" spans="1:20">
      <c r="C18" s="152"/>
      <c r="D18" s="152"/>
      <c r="E18" s="152"/>
    </row>
    <row r="19" spans="1:20" ht="19">
      <c r="A19" s="94" t="s">
        <v>20</v>
      </c>
      <c r="C19" s="152"/>
      <c r="D19" s="152"/>
      <c r="E19" s="1354">
        <f>R59+R78</f>
        <v>0</v>
      </c>
      <c r="F19" s="1354"/>
      <c r="G19" s="1354"/>
      <c r="H19" s="1354"/>
      <c r="I19" s="1354"/>
      <c r="J19" s="115" t="s">
        <v>2</v>
      </c>
    </row>
    <row r="20" spans="1:20" ht="19">
      <c r="C20" s="152"/>
      <c r="D20" s="152"/>
      <c r="E20" s="542"/>
      <c r="F20" s="542"/>
      <c r="G20" s="542"/>
      <c r="H20" s="542"/>
      <c r="I20" s="542"/>
      <c r="J20" s="115"/>
    </row>
    <row r="21" spans="1:20">
      <c r="C21" s="152"/>
      <c r="D21" s="152"/>
      <c r="E21" s="152"/>
    </row>
    <row r="22" spans="1:20">
      <c r="A22" s="94" t="s">
        <v>21</v>
      </c>
      <c r="C22" s="152"/>
      <c r="D22" s="152"/>
      <c r="E22" s="152"/>
    </row>
    <row r="23" spans="1:20" ht="8.25" customHeight="1">
      <c r="C23" s="152"/>
      <c r="D23" s="152"/>
      <c r="E23" s="152"/>
    </row>
    <row r="24" spans="1:20" ht="15" customHeight="1">
      <c r="A24" s="203" t="s">
        <v>1229</v>
      </c>
      <c r="B24" s="203"/>
      <c r="C24" s="152"/>
      <c r="D24" s="152"/>
      <c r="E24" s="152"/>
    </row>
    <row r="25" spans="1:20" ht="15" customHeight="1">
      <c r="A25" s="203"/>
      <c r="B25" s="203"/>
      <c r="C25" s="152"/>
      <c r="D25" s="152"/>
      <c r="E25" s="152"/>
    </row>
    <row r="27" spans="1:20" ht="15" customHeight="1">
      <c r="A27" s="229" t="s">
        <v>257</v>
      </c>
      <c r="B27" s="919">
        <f>入力シート!G1</f>
        <v>46061</v>
      </c>
      <c r="C27" s="920"/>
      <c r="D27" s="920"/>
      <c r="E27" s="920"/>
      <c r="F27" s="206" t="s">
        <v>1671</v>
      </c>
      <c r="O27" s="203" t="s">
        <v>1169</v>
      </c>
    </row>
    <row r="28" spans="1:20" ht="15" customHeight="1">
      <c r="A28" s="229"/>
      <c r="C28" s="203"/>
      <c r="O28" s="203"/>
    </row>
    <row r="30" spans="1:20" ht="15" customHeight="1">
      <c r="A30" s="203" t="s">
        <v>1209</v>
      </c>
      <c r="F30" s="111"/>
      <c r="G30" s="111"/>
      <c r="H30" s="114">
        <f>入力シート!C9</f>
        <v>0</v>
      </c>
      <c r="I30" s="110"/>
      <c r="J30" s="114"/>
      <c r="K30" s="114"/>
      <c r="L30" s="114"/>
    </row>
    <row r="31" spans="1:20" ht="15" customHeight="1">
      <c r="A31" s="203"/>
      <c r="F31" s="111"/>
      <c r="G31" s="111"/>
      <c r="H31" s="111"/>
      <c r="J31" s="114"/>
      <c r="K31" s="114"/>
      <c r="L31" s="114"/>
    </row>
    <row r="32" spans="1:20">
      <c r="G32" s="111"/>
    </row>
    <row r="33" spans="1:20">
      <c r="A33" s="94" t="s">
        <v>222</v>
      </c>
      <c r="F33" s="162"/>
      <c r="G33" s="111"/>
      <c r="J33" s="162"/>
    </row>
    <row r="34" spans="1:20" ht="8.25" customHeight="1" thickBot="1">
      <c r="F34" s="162"/>
      <c r="G34" s="111"/>
      <c r="J34" s="162"/>
    </row>
    <row r="35" spans="1:20" ht="30" customHeight="1">
      <c r="B35" s="1361" t="s">
        <v>223</v>
      </c>
      <c r="C35" s="1362"/>
      <c r="D35" s="1362"/>
      <c r="E35" s="1363"/>
      <c r="F35" s="1364"/>
      <c r="G35" s="1365"/>
      <c r="H35" s="1365"/>
      <c r="I35" s="1365"/>
      <c r="J35" s="1365"/>
      <c r="K35" s="1366"/>
      <c r="L35" s="1380" t="s">
        <v>227</v>
      </c>
      <c r="M35" s="1362"/>
      <c r="N35" s="1362"/>
      <c r="O35" s="1381"/>
      <c r="P35" s="1382"/>
      <c r="Q35" s="1382"/>
      <c r="R35" s="1382"/>
      <c r="S35" s="1382"/>
      <c r="T35" s="1383"/>
    </row>
    <row r="36" spans="1:20" ht="30" customHeight="1">
      <c r="B36" s="1367" t="s">
        <v>224</v>
      </c>
      <c r="C36" s="982"/>
      <c r="D36" s="982"/>
      <c r="E36" s="983"/>
      <c r="F36" s="1384"/>
      <c r="G36" s="1385"/>
      <c r="H36" s="1385"/>
      <c r="I36" s="1385"/>
      <c r="J36" s="1385"/>
      <c r="K36" s="1386"/>
      <c r="L36" s="981" t="s">
        <v>228</v>
      </c>
      <c r="M36" s="982"/>
      <c r="N36" s="982"/>
      <c r="O36" s="1371"/>
      <c r="P36" s="1372"/>
      <c r="Q36" s="1372"/>
      <c r="R36" s="1372"/>
      <c r="S36" s="1372"/>
      <c r="T36" s="1373"/>
    </row>
    <row r="37" spans="1:20" ht="30" customHeight="1">
      <c r="B37" s="1367" t="s">
        <v>225</v>
      </c>
      <c r="C37" s="982"/>
      <c r="D37" s="982"/>
      <c r="E37" s="983"/>
      <c r="F37" s="1368"/>
      <c r="G37" s="1369"/>
      <c r="H37" s="1369"/>
      <c r="I37" s="1369"/>
      <c r="J37" s="1369"/>
      <c r="K37" s="1370"/>
      <c r="L37" s="981" t="s">
        <v>229</v>
      </c>
      <c r="M37" s="982"/>
      <c r="N37" s="982"/>
      <c r="O37" s="1371"/>
      <c r="P37" s="1372"/>
      <c r="Q37" s="1372"/>
      <c r="R37" s="1372"/>
      <c r="S37" s="1372"/>
      <c r="T37" s="1373"/>
    </row>
    <row r="38" spans="1:20" ht="30" customHeight="1">
      <c r="B38" s="1374" t="s">
        <v>175</v>
      </c>
      <c r="C38" s="1375"/>
      <c r="D38" s="1375"/>
      <c r="E38" s="1376"/>
      <c r="F38" s="1377"/>
      <c r="G38" s="1378"/>
      <c r="H38" s="1378"/>
      <c r="I38" s="1378"/>
      <c r="J38" s="1378"/>
      <c r="K38" s="1378"/>
      <c r="L38" s="1378"/>
      <c r="M38" s="1378"/>
      <c r="N38" s="1378"/>
      <c r="O38" s="1378"/>
      <c r="P38" s="1378"/>
      <c r="Q38" s="1378"/>
      <c r="R38" s="1378"/>
      <c r="S38" s="1378"/>
      <c r="T38" s="1379"/>
    </row>
    <row r="39" spans="1:20" ht="30" customHeight="1" thickBot="1">
      <c r="B39" s="1387" t="s">
        <v>226</v>
      </c>
      <c r="C39" s="1388"/>
      <c r="D39" s="1388"/>
      <c r="E39" s="1389"/>
      <c r="F39" s="1390"/>
      <c r="G39" s="1391"/>
      <c r="H39" s="1391"/>
      <c r="I39" s="1391"/>
      <c r="J39" s="1391"/>
      <c r="K39" s="1391"/>
      <c r="L39" s="1391"/>
      <c r="M39" s="1391"/>
      <c r="N39" s="1391"/>
      <c r="O39" s="1391"/>
      <c r="P39" s="1391"/>
      <c r="Q39" s="1391"/>
      <c r="R39" s="1391"/>
      <c r="S39" s="1391"/>
      <c r="T39" s="1392"/>
    </row>
    <row r="40" spans="1:20" ht="14.25" customHeight="1">
      <c r="F40" s="162"/>
      <c r="G40" s="111"/>
    </row>
    <row r="41" spans="1:20" ht="14.25" customHeight="1">
      <c r="A41" s="124" t="s">
        <v>1448</v>
      </c>
      <c r="F41" s="162"/>
      <c r="G41" s="111"/>
    </row>
    <row r="42" spans="1:20" ht="14.25" customHeight="1">
      <c r="A42" s="124" t="s">
        <v>1519</v>
      </c>
      <c r="F42" s="162"/>
      <c r="G42" s="111"/>
    </row>
    <row r="43" spans="1:20" ht="14.25" customHeight="1">
      <c r="A43" s="124" t="s">
        <v>1520</v>
      </c>
      <c r="F43" s="162"/>
      <c r="G43" s="111"/>
    </row>
    <row r="44" spans="1:20" ht="14.25" customHeight="1">
      <c r="A44" s="124" t="s">
        <v>1717</v>
      </c>
      <c r="F44" s="162"/>
      <c r="G44" s="111"/>
    </row>
    <row r="45" spans="1:20" ht="14.25" customHeight="1">
      <c r="A45" s="124" t="s">
        <v>1718</v>
      </c>
      <c r="F45" s="162"/>
      <c r="G45" s="111"/>
    </row>
    <row r="46" spans="1:20" ht="14.25" customHeight="1">
      <c r="A46" s="124" t="s">
        <v>1719</v>
      </c>
      <c r="F46" s="162"/>
      <c r="G46" s="111"/>
    </row>
    <row r="47" spans="1:20" ht="14.25" customHeight="1">
      <c r="A47" s="124" t="s">
        <v>1720</v>
      </c>
      <c r="F47" s="162"/>
      <c r="G47" s="111"/>
    </row>
    <row r="48" spans="1:20" ht="14.25" customHeight="1">
      <c r="F48" s="162"/>
      <c r="G48" s="111"/>
    </row>
    <row r="49" spans="1:24" ht="14.25" customHeight="1">
      <c r="B49" s="203" t="s">
        <v>1230</v>
      </c>
      <c r="F49" s="162"/>
      <c r="G49" s="111"/>
    </row>
    <row r="50" spans="1:24" ht="14.5" thickBot="1">
      <c r="B50" s="203" t="s">
        <v>1210</v>
      </c>
      <c r="F50" s="308"/>
      <c r="G50" s="307"/>
      <c r="H50" s="124"/>
      <c r="I50" s="124"/>
      <c r="J50" s="124"/>
      <c r="K50" s="124"/>
      <c r="L50" s="124"/>
      <c r="M50" s="124"/>
      <c r="N50" s="124"/>
      <c r="O50" s="124"/>
      <c r="P50" s="124"/>
      <c r="Q50" s="124"/>
      <c r="R50" s="124"/>
      <c r="S50" s="124"/>
      <c r="T50" s="124"/>
    </row>
    <row r="51" spans="1:24">
      <c r="B51" s="1409" t="s">
        <v>1211</v>
      </c>
      <c r="C51" s="1410"/>
      <c r="D51" s="1416" t="s">
        <v>1212</v>
      </c>
      <c r="E51" s="1417"/>
      <c r="F51" s="1420" t="s">
        <v>1213</v>
      </c>
      <c r="G51" s="1410"/>
      <c r="H51" s="1416" t="s">
        <v>1175</v>
      </c>
      <c r="I51" s="1417"/>
      <c r="J51" s="1416" t="s">
        <v>1188</v>
      </c>
      <c r="K51" s="1421"/>
      <c r="L51" s="1420" t="s">
        <v>1215</v>
      </c>
      <c r="M51" s="1410"/>
      <c r="N51" s="1393" t="s">
        <v>95</v>
      </c>
      <c r="O51" s="1393"/>
      <c r="P51" s="1393"/>
      <c r="Q51" s="1393"/>
      <c r="R51" s="1393"/>
      <c r="S51" s="1393"/>
      <c r="T51" s="1394" t="s">
        <v>531</v>
      </c>
    </row>
    <row r="52" spans="1:24">
      <c r="B52" s="1411"/>
      <c r="C52" s="1399"/>
      <c r="D52" s="1418"/>
      <c r="E52" s="1419"/>
      <c r="F52" s="1398"/>
      <c r="G52" s="1399"/>
      <c r="H52" s="1418"/>
      <c r="I52" s="1419"/>
      <c r="J52" s="1418"/>
      <c r="K52" s="856"/>
      <c r="L52" s="1398"/>
      <c r="M52" s="1399"/>
      <c r="N52" s="1396" t="s">
        <v>1216</v>
      </c>
      <c r="O52" s="1397"/>
      <c r="P52" s="1396" t="s">
        <v>1217</v>
      </c>
      <c r="Q52" s="1397"/>
      <c r="R52" s="1428" t="s">
        <v>32</v>
      </c>
      <c r="S52" s="1429"/>
      <c r="T52" s="1395"/>
    </row>
    <row r="53" spans="1:24">
      <c r="B53" s="1411"/>
      <c r="C53" s="1399"/>
      <c r="D53" s="1418"/>
      <c r="E53" s="1419"/>
      <c r="F53" s="1398"/>
      <c r="G53" s="1399"/>
      <c r="H53" s="1418"/>
      <c r="I53" s="1419"/>
      <c r="J53" s="1418"/>
      <c r="K53" s="856"/>
      <c r="L53" s="1398"/>
      <c r="M53" s="1399"/>
      <c r="N53" s="1398"/>
      <c r="O53" s="1399"/>
      <c r="P53" s="1398"/>
      <c r="Q53" s="1399"/>
      <c r="R53" s="116" t="s">
        <v>1218</v>
      </c>
      <c r="S53" s="174"/>
      <c r="T53" s="1395"/>
    </row>
    <row r="54" spans="1:24">
      <c r="B54" s="1412"/>
      <c r="C54" s="1413"/>
      <c r="D54" s="1400" t="s">
        <v>89</v>
      </c>
      <c r="E54" s="1401"/>
      <c r="F54" s="1400" t="s">
        <v>90</v>
      </c>
      <c r="G54" s="1401"/>
      <c r="H54" s="158"/>
      <c r="I54" s="160"/>
      <c r="J54" s="1402" t="s">
        <v>1214</v>
      </c>
      <c r="K54" s="1403"/>
      <c r="L54" s="1400" t="s">
        <v>98</v>
      </c>
      <c r="M54" s="1401"/>
      <c r="N54" s="1400" t="s">
        <v>99</v>
      </c>
      <c r="O54" s="1401"/>
      <c r="P54" s="1400" t="s">
        <v>101</v>
      </c>
      <c r="Q54" s="1401"/>
      <c r="R54" s="1400" t="s">
        <v>102</v>
      </c>
      <c r="S54" s="1401"/>
      <c r="T54" s="1395"/>
    </row>
    <row r="55" spans="1:24">
      <c r="B55" s="544"/>
      <c r="C55" s="180"/>
      <c r="D55" s="179"/>
      <c r="E55" s="179" t="s">
        <v>2</v>
      </c>
      <c r="F55" s="181"/>
      <c r="G55" s="180" t="s">
        <v>2</v>
      </c>
      <c r="H55" s="179"/>
      <c r="I55" s="179"/>
      <c r="J55" s="181"/>
      <c r="K55" s="180" t="s">
        <v>2</v>
      </c>
      <c r="L55" s="179"/>
      <c r="M55" s="179" t="s">
        <v>2</v>
      </c>
      <c r="N55" s="181"/>
      <c r="O55" s="180" t="s">
        <v>2</v>
      </c>
      <c r="P55" s="179"/>
      <c r="Q55" s="179" t="s">
        <v>2</v>
      </c>
      <c r="R55" s="181"/>
      <c r="S55" s="180" t="s">
        <v>2</v>
      </c>
      <c r="T55" s="545"/>
    </row>
    <row r="56" spans="1:24" ht="21" customHeight="1">
      <c r="B56" s="1404"/>
      <c r="C56" s="1032"/>
      <c r="D56" s="1405"/>
      <c r="E56" s="1406"/>
      <c r="F56" s="1422">
        <v>226000</v>
      </c>
      <c r="G56" s="1423"/>
      <c r="H56" s="1407"/>
      <c r="I56" s="1408"/>
      <c r="J56" s="1405"/>
      <c r="K56" s="1406"/>
      <c r="L56" s="1359">
        <f>H56*2000</f>
        <v>0</v>
      </c>
      <c r="M56" s="1360"/>
      <c r="N56" s="1359">
        <f>IF(D56&gt;F56,(F56),(D56))</f>
        <v>0</v>
      </c>
      <c r="O56" s="1360"/>
      <c r="P56" s="1359">
        <f>IF(J56&gt;L56,(L56),(J56))</f>
        <v>0</v>
      </c>
      <c r="Q56" s="1360"/>
      <c r="R56" s="1359">
        <f>N56+P56</f>
        <v>0</v>
      </c>
      <c r="S56" s="1360"/>
      <c r="T56" s="546"/>
      <c r="X56" s="203" t="s">
        <v>1763</v>
      </c>
    </row>
    <row r="57" spans="1:24" ht="21" customHeight="1">
      <c r="B57" s="547"/>
      <c r="C57" s="540"/>
      <c r="D57" s="1426"/>
      <c r="E57" s="1427"/>
      <c r="F57" s="1422"/>
      <c r="G57" s="1423"/>
      <c r="H57" s="1432"/>
      <c r="I57" s="1433"/>
      <c r="J57" s="1405"/>
      <c r="K57" s="1406"/>
      <c r="L57" s="1359">
        <f>H57*2000</f>
        <v>0</v>
      </c>
      <c r="M57" s="1360"/>
      <c r="N57" s="1359">
        <f>IF(D57&gt;F56,(F56),(D57))</f>
        <v>0</v>
      </c>
      <c r="O57" s="1360"/>
      <c r="P57" s="1359">
        <f>IF(J57&gt;L57,(L57),(J57))</f>
        <v>0</v>
      </c>
      <c r="Q57" s="1360"/>
      <c r="R57" s="1359">
        <f>N57+P57</f>
        <v>0</v>
      </c>
      <c r="S57" s="1360"/>
      <c r="T57" s="548"/>
    </row>
    <row r="58" spans="1:24" ht="21" customHeight="1">
      <c r="B58" s="547"/>
      <c r="C58" s="540"/>
      <c r="D58" s="1426"/>
      <c r="E58" s="1427"/>
      <c r="F58" s="1424"/>
      <c r="G58" s="1425"/>
      <c r="H58" s="1432"/>
      <c r="I58" s="1433"/>
      <c r="J58" s="1405"/>
      <c r="K58" s="1406"/>
      <c r="L58" s="1359">
        <f>H58*2000</f>
        <v>0</v>
      </c>
      <c r="M58" s="1360"/>
      <c r="N58" s="1359">
        <f>IF(D58&gt;F56,(F56),(D58))</f>
        <v>0</v>
      </c>
      <c r="O58" s="1360"/>
      <c r="P58" s="1359">
        <f>IF(J58&gt;L58,(L58),(J58))</f>
        <v>0</v>
      </c>
      <c r="Q58" s="1360"/>
      <c r="R58" s="1359">
        <f>N58+P58</f>
        <v>0</v>
      </c>
      <c r="S58" s="1360"/>
      <c r="T58" s="548"/>
    </row>
    <row r="59" spans="1:24" ht="21" customHeight="1" thickBot="1">
      <c r="B59" s="1355" t="s">
        <v>32</v>
      </c>
      <c r="C59" s="1356"/>
      <c r="D59" s="1357"/>
      <c r="E59" s="1358"/>
      <c r="F59" s="1357"/>
      <c r="G59" s="1358"/>
      <c r="H59" s="852">
        <f>SUM(H56:I58)</f>
        <v>0</v>
      </c>
      <c r="I59" s="1434"/>
      <c r="J59" s="1430"/>
      <c r="K59" s="1431"/>
      <c r="L59" s="1357"/>
      <c r="M59" s="1358"/>
      <c r="N59" s="1414">
        <f>SUM(N56:O58)</f>
        <v>0</v>
      </c>
      <c r="O59" s="1415"/>
      <c r="P59" s="1414">
        <f>SUM(P56:Q58)</f>
        <v>0</v>
      </c>
      <c r="Q59" s="1415"/>
      <c r="R59" s="1414">
        <f>SUM(R56:S58)</f>
        <v>0</v>
      </c>
      <c r="S59" s="1415"/>
      <c r="T59" s="549"/>
    </row>
    <row r="60" spans="1:24" ht="9" customHeight="1">
      <c r="B60" s="538"/>
      <c r="C60" s="538"/>
      <c r="D60" s="539"/>
      <c r="E60" s="539"/>
      <c r="F60" s="538"/>
      <c r="G60" s="538"/>
      <c r="H60" s="296"/>
      <c r="I60" s="296"/>
      <c r="J60" s="301"/>
      <c r="K60" s="301"/>
      <c r="L60" s="538"/>
      <c r="M60" s="538"/>
      <c r="N60" s="538"/>
      <c r="O60" s="538"/>
      <c r="P60" s="539"/>
      <c r="Q60" s="539"/>
      <c r="R60" s="538"/>
      <c r="S60" s="538"/>
    </row>
    <row r="61" spans="1:24" ht="14.25" customHeight="1">
      <c r="A61" s="124" t="s">
        <v>1219</v>
      </c>
      <c r="B61" s="296"/>
      <c r="C61" s="296"/>
      <c r="D61" s="306"/>
      <c r="E61" s="306"/>
      <c r="F61" s="296"/>
      <c r="G61" s="296"/>
      <c r="H61" s="296"/>
      <c r="I61" s="296"/>
      <c r="J61" s="301"/>
      <c r="K61" s="301"/>
      <c r="L61" s="296"/>
      <c r="M61" s="296"/>
      <c r="N61" s="296"/>
      <c r="O61" s="296"/>
      <c r="P61" s="306"/>
      <c r="Q61" s="306"/>
      <c r="R61" s="296"/>
      <c r="S61" s="296"/>
      <c r="T61" s="124"/>
    </row>
    <row r="62" spans="1:24" ht="14.25" customHeight="1">
      <c r="A62" s="124" t="s">
        <v>1220</v>
      </c>
      <c r="B62" s="124"/>
      <c r="C62" s="124"/>
      <c r="D62" s="124"/>
      <c r="E62" s="124"/>
      <c r="F62" s="124"/>
      <c r="G62" s="124"/>
      <c r="H62" s="124"/>
      <c r="I62" s="124"/>
      <c r="J62" s="124"/>
      <c r="K62" s="124"/>
      <c r="L62" s="124"/>
      <c r="M62" s="124"/>
      <c r="N62" s="124"/>
      <c r="O62" s="124"/>
      <c r="P62" s="124"/>
      <c r="Q62" s="124"/>
      <c r="R62" s="124"/>
      <c r="S62" s="124"/>
      <c r="T62" s="124"/>
    </row>
    <row r="63" spans="1:24" ht="14.25" customHeight="1">
      <c r="A63" s="124" t="s">
        <v>1384</v>
      </c>
      <c r="B63" s="124"/>
      <c r="C63" s="124"/>
      <c r="D63" s="124"/>
      <c r="E63" s="124"/>
      <c r="F63" s="124"/>
      <c r="G63" s="124"/>
      <c r="H63" s="124"/>
      <c r="I63" s="124"/>
      <c r="J63" s="124"/>
      <c r="K63" s="124"/>
      <c r="L63" s="124"/>
      <c r="M63" s="124"/>
      <c r="N63" s="124"/>
      <c r="O63" s="124"/>
      <c r="P63" s="124"/>
      <c r="Q63" s="124"/>
      <c r="R63" s="124"/>
      <c r="S63" s="124"/>
      <c r="T63" s="124"/>
    </row>
    <row r="64" spans="1:24" ht="14.25" customHeight="1">
      <c r="A64" s="124" t="s">
        <v>1385</v>
      </c>
      <c r="B64" s="124"/>
      <c r="C64" s="124"/>
      <c r="D64" s="124"/>
      <c r="E64" s="124"/>
      <c r="F64" s="124"/>
      <c r="G64" s="124"/>
      <c r="H64" s="124"/>
      <c r="I64" s="124"/>
      <c r="J64" s="124"/>
      <c r="K64" s="124"/>
      <c r="L64" s="124"/>
      <c r="M64" s="124"/>
      <c r="N64" s="124"/>
      <c r="O64" s="124"/>
      <c r="P64" s="124"/>
      <c r="Q64" s="124"/>
      <c r="R64" s="124"/>
      <c r="S64" s="124"/>
      <c r="T64" s="124"/>
    </row>
    <row r="65" spans="1:20" ht="14.25" customHeight="1">
      <c r="A65" s="124" t="s">
        <v>1221</v>
      </c>
      <c r="B65" s="124"/>
      <c r="C65" s="124"/>
      <c r="D65" s="124"/>
      <c r="E65" s="124"/>
      <c r="F65" s="124"/>
      <c r="G65" s="124"/>
      <c r="H65" s="124"/>
      <c r="I65" s="124"/>
      <c r="J65" s="124"/>
      <c r="K65" s="124"/>
      <c r="L65" s="124"/>
      <c r="M65" s="124"/>
      <c r="N65" s="124"/>
      <c r="O65" s="124"/>
      <c r="P65" s="124"/>
      <c r="Q65" s="124"/>
      <c r="R65" s="124"/>
      <c r="S65" s="124"/>
      <c r="T65" s="124"/>
    </row>
    <row r="66" spans="1:20" ht="14.25" customHeight="1">
      <c r="A66" s="124" t="s">
        <v>1222</v>
      </c>
      <c r="B66" s="124"/>
      <c r="C66" s="203"/>
      <c r="E66" s="124"/>
      <c r="F66" s="124"/>
      <c r="G66" s="124"/>
      <c r="H66" s="124"/>
      <c r="I66" s="124"/>
      <c r="J66" s="124"/>
      <c r="K66" s="124"/>
      <c r="L66" s="124"/>
      <c r="M66" s="124"/>
      <c r="N66" s="124"/>
      <c r="O66" s="124"/>
      <c r="P66" s="124"/>
      <c r="Q66" s="124"/>
      <c r="R66" s="124"/>
      <c r="S66" s="124"/>
      <c r="T66" s="124"/>
    </row>
    <row r="67" spans="1:20" ht="14.25" customHeight="1">
      <c r="A67" s="124"/>
      <c r="B67" s="124"/>
      <c r="C67" s="124"/>
      <c r="D67" s="203"/>
      <c r="E67" s="124"/>
      <c r="F67" s="124"/>
      <c r="G67" s="124"/>
      <c r="H67" s="124"/>
      <c r="I67" s="124"/>
      <c r="J67" s="124"/>
      <c r="K67" s="124"/>
      <c r="L67" s="124"/>
      <c r="M67" s="124"/>
      <c r="N67" s="124"/>
      <c r="O67" s="310"/>
      <c r="Q67" s="310"/>
      <c r="R67" s="310"/>
      <c r="S67" s="124"/>
      <c r="T67" s="124"/>
    </row>
    <row r="68" spans="1:20" ht="14.25" customHeight="1">
      <c r="A68" s="124"/>
      <c r="B68" s="124"/>
      <c r="C68" s="124"/>
      <c r="D68" s="124"/>
      <c r="E68" s="124"/>
      <c r="F68" s="124"/>
      <c r="G68" s="124"/>
      <c r="I68" s="124"/>
      <c r="J68" s="124"/>
      <c r="K68" s="124"/>
      <c r="L68" s="124"/>
      <c r="M68" s="124"/>
      <c r="N68" s="124"/>
      <c r="O68" s="124"/>
      <c r="P68" s="124"/>
      <c r="Q68" s="124"/>
      <c r="R68" s="124"/>
      <c r="S68" s="124"/>
      <c r="T68" s="124"/>
    </row>
    <row r="69" spans="1:20" ht="14.25" customHeight="1" thickBot="1">
      <c r="B69" s="203" t="s">
        <v>1223</v>
      </c>
      <c r="F69" s="308"/>
      <c r="G69" s="307"/>
      <c r="H69" s="124"/>
      <c r="I69" s="124"/>
      <c r="J69" s="124"/>
      <c r="K69" s="124"/>
      <c r="L69" s="124"/>
      <c r="M69" s="124"/>
      <c r="N69" s="124"/>
      <c r="O69" s="124"/>
      <c r="P69" s="124"/>
      <c r="Q69" s="124"/>
      <c r="R69" s="124"/>
      <c r="S69" s="124"/>
      <c r="T69" s="124"/>
    </row>
    <row r="70" spans="1:20" ht="14.25" customHeight="1">
      <c r="B70" s="1409" t="s">
        <v>1224</v>
      </c>
      <c r="C70" s="1410"/>
      <c r="D70" s="1416" t="s">
        <v>1225</v>
      </c>
      <c r="E70" s="1417"/>
      <c r="F70" s="1420" t="s">
        <v>1226</v>
      </c>
      <c r="G70" s="1410"/>
      <c r="H70" s="1416" t="s">
        <v>1175</v>
      </c>
      <c r="I70" s="1417"/>
      <c r="J70" s="1416" t="s">
        <v>1188</v>
      </c>
      <c r="K70" s="1421"/>
      <c r="L70" s="1420" t="s">
        <v>1215</v>
      </c>
      <c r="M70" s="1410"/>
      <c r="N70" s="1393" t="s">
        <v>95</v>
      </c>
      <c r="O70" s="1393"/>
      <c r="P70" s="1393"/>
      <c r="Q70" s="1393"/>
      <c r="R70" s="1393"/>
      <c r="S70" s="1393"/>
      <c r="T70" s="1394" t="s">
        <v>531</v>
      </c>
    </row>
    <row r="71" spans="1:20">
      <c r="B71" s="1411"/>
      <c r="C71" s="1399"/>
      <c r="D71" s="1418"/>
      <c r="E71" s="1419"/>
      <c r="F71" s="1398"/>
      <c r="G71" s="1399"/>
      <c r="H71" s="1418"/>
      <c r="I71" s="1419"/>
      <c r="J71" s="1418"/>
      <c r="K71" s="856"/>
      <c r="L71" s="1398"/>
      <c r="M71" s="1399"/>
      <c r="N71" s="1396" t="s">
        <v>1227</v>
      </c>
      <c r="O71" s="1397"/>
      <c r="P71" s="1396" t="s">
        <v>1217</v>
      </c>
      <c r="Q71" s="1397"/>
      <c r="R71" s="1428" t="s">
        <v>32</v>
      </c>
      <c r="S71" s="1429"/>
      <c r="T71" s="1395"/>
    </row>
    <row r="72" spans="1:20">
      <c r="B72" s="1411"/>
      <c r="C72" s="1399"/>
      <c r="D72" s="1418"/>
      <c r="E72" s="1419"/>
      <c r="F72" s="1398"/>
      <c r="G72" s="1399"/>
      <c r="H72" s="1418"/>
      <c r="I72" s="1419"/>
      <c r="J72" s="1418"/>
      <c r="K72" s="856"/>
      <c r="L72" s="1398"/>
      <c r="M72" s="1399"/>
      <c r="N72" s="1398"/>
      <c r="O72" s="1399"/>
      <c r="P72" s="1398"/>
      <c r="Q72" s="1399"/>
      <c r="R72" s="116" t="s">
        <v>1218</v>
      </c>
      <c r="S72" s="174"/>
      <c r="T72" s="1395"/>
    </row>
    <row r="73" spans="1:20">
      <c r="B73" s="1412"/>
      <c r="C73" s="1413"/>
      <c r="D73" s="1400" t="s">
        <v>89</v>
      </c>
      <c r="E73" s="1401"/>
      <c r="F73" s="1400" t="s">
        <v>90</v>
      </c>
      <c r="G73" s="1401"/>
      <c r="H73" s="158"/>
      <c r="I73" s="160"/>
      <c r="J73" s="1402" t="s">
        <v>1214</v>
      </c>
      <c r="K73" s="1403"/>
      <c r="L73" s="1400" t="s">
        <v>98</v>
      </c>
      <c r="M73" s="1401"/>
      <c r="N73" s="1400" t="s">
        <v>99</v>
      </c>
      <c r="O73" s="1401"/>
      <c r="P73" s="1400" t="s">
        <v>101</v>
      </c>
      <c r="Q73" s="1401"/>
      <c r="R73" s="1400" t="s">
        <v>102</v>
      </c>
      <c r="S73" s="1401"/>
      <c r="T73" s="1395"/>
    </row>
    <row r="74" spans="1:20">
      <c r="B74" s="544"/>
      <c r="C74" s="180"/>
      <c r="D74" s="179"/>
      <c r="E74" s="179" t="s">
        <v>2</v>
      </c>
      <c r="F74" s="181"/>
      <c r="G74" s="180" t="s">
        <v>2</v>
      </c>
      <c r="H74" s="179"/>
      <c r="I74" s="179"/>
      <c r="J74" s="181"/>
      <c r="K74" s="180" t="s">
        <v>2</v>
      </c>
      <c r="L74" s="179"/>
      <c r="M74" s="179" t="s">
        <v>2</v>
      </c>
      <c r="N74" s="181"/>
      <c r="O74" s="180" t="s">
        <v>2</v>
      </c>
      <c r="P74" s="179"/>
      <c r="Q74" s="179" t="s">
        <v>2</v>
      </c>
      <c r="R74" s="181"/>
      <c r="S74" s="180" t="s">
        <v>2</v>
      </c>
      <c r="T74" s="545"/>
    </row>
    <row r="75" spans="1:20" ht="21" customHeight="1">
      <c r="B75" s="1435"/>
      <c r="C75" s="1436"/>
      <c r="D75" s="1437"/>
      <c r="E75" s="1438"/>
      <c r="F75" s="1439">
        <v>2873000</v>
      </c>
      <c r="G75" s="1440"/>
      <c r="H75" s="1443"/>
      <c r="I75" s="1444"/>
      <c r="J75" s="1437"/>
      <c r="K75" s="1438"/>
      <c r="L75" s="1447">
        <f>H75*34000</f>
        <v>0</v>
      </c>
      <c r="M75" s="1448"/>
      <c r="N75" s="1447">
        <f>IF(D75&gt;F75,(F75),(D75))</f>
        <v>0</v>
      </c>
      <c r="O75" s="1448"/>
      <c r="P75" s="1447">
        <f>IF(J75&gt;L75,(L75),(J75))</f>
        <v>0</v>
      </c>
      <c r="Q75" s="1448"/>
      <c r="R75" s="1447">
        <f>N75+P75</f>
        <v>0</v>
      </c>
      <c r="S75" s="1448"/>
      <c r="T75" s="546"/>
    </row>
    <row r="76" spans="1:20" ht="21" customHeight="1">
      <c r="B76" s="550"/>
      <c r="C76" s="541"/>
      <c r="D76" s="1459"/>
      <c r="E76" s="1460"/>
      <c r="F76" s="1439"/>
      <c r="G76" s="1440"/>
      <c r="H76" s="1445"/>
      <c r="I76" s="1446"/>
      <c r="J76" s="1437"/>
      <c r="K76" s="1438"/>
      <c r="L76" s="1447">
        <f>H76*2000</f>
        <v>0</v>
      </c>
      <c r="M76" s="1448"/>
      <c r="N76" s="1447">
        <f>IF(D76&gt;F75,(F75),(D76))</f>
        <v>0</v>
      </c>
      <c r="O76" s="1448"/>
      <c r="P76" s="1447">
        <f>IF(J76&gt;L76,(L76),(J76))</f>
        <v>0</v>
      </c>
      <c r="Q76" s="1448"/>
      <c r="R76" s="1447">
        <f>N76+P76</f>
        <v>0</v>
      </c>
      <c r="S76" s="1448"/>
      <c r="T76" s="548"/>
    </row>
    <row r="77" spans="1:20" ht="21" customHeight="1">
      <c r="B77" s="550"/>
      <c r="C77" s="541"/>
      <c r="D77" s="1459"/>
      <c r="E77" s="1460"/>
      <c r="F77" s="1441"/>
      <c r="G77" s="1442"/>
      <c r="H77" s="1445"/>
      <c r="I77" s="1446"/>
      <c r="J77" s="1437"/>
      <c r="K77" s="1438"/>
      <c r="L77" s="1447">
        <f>H77*2000</f>
        <v>0</v>
      </c>
      <c r="M77" s="1448"/>
      <c r="N77" s="1447">
        <f>IF(D77&gt;F75,(F75),(D77))</f>
        <v>0</v>
      </c>
      <c r="O77" s="1448"/>
      <c r="P77" s="1447">
        <f>IF(J77&gt;L77,(L77),(J77))</f>
        <v>0</v>
      </c>
      <c r="Q77" s="1448"/>
      <c r="R77" s="1447">
        <f>N77+P77</f>
        <v>0</v>
      </c>
      <c r="S77" s="1448"/>
      <c r="T77" s="548"/>
    </row>
    <row r="78" spans="1:20" ht="21" customHeight="1" thickBot="1">
      <c r="B78" s="1451" t="s">
        <v>32</v>
      </c>
      <c r="C78" s="1452"/>
      <c r="D78" s="1453"/>
      <c r="E78" s="1454"/>
      <c r="F78" s="1453"/>
      <c r="G78" s="1454"/>
      <c r="H78" s="1455">
        <f>SUM(H75:I77)</f>
        <v>0</v>
      </c>
      <c r="I78" s="1456"/>
      <c r="J78" s="1457"/>
      <c r="K78" s="1458"/>
      <c r="L78" s="1453"/>
      <c r="M78" s="1454"/>
      <c r="N78" s="1449">
        <f>SUM(N75:O77)</f>
        <v>0</v>
      </c>
      <c r="O78" s="1450"/>
      <c r="P78" s="1449">
        <f>SUM(P75:Q77)</f>
        <v>0</v>
      </c>
      <c r="Q78" s="1450"/>
      <c r="R78" s="1449">
        <f>SUM(R75:S77)</f>
        <v>0</v>
      </c>
      <c r="S78" s="1450"/>
      <c r="T78" s="549"/>
    </row>
    <row r="79" spans="1:20">
      <c r="B79" s="538"/>
      <c r="C79" s="538"/>
      <c r="D79" s="539"/>
      <c r="E79" s="539"/>
      <c r="F79" s="538"/>
      <c r="G79" s="538"/>
      <c r="H79" s="296"/>
      <c r="I79" s="296"/>
      <c r="J79" s="301"/>
      <c r="K79" s="301"/>
      <c r="L79" s="538"/>
      <c r="M79" s="538"/>
      <c r="N79" s="538"/>
      <c r="O79" s="538"/>
      <c r="P79" s="539"/>
      <c r="Q79" s="539"/>
      <c r="R79" s="538"/>
      <c r="S79" s="538"/>
    </row>
    <row r="80" spans="1:20">
      <c r="A80" s="124" t="s">
        <v>1228</v>
      </c>
      <c r="B80" s="296"/>
      <c r="C80" s="296"/>
      <c r="D80" s="306"/>
      <c r="E80" s="306"/>
      <c r="F80" s="296"/>
      <c r="G80" s="296"/>
      <c r="H80" s="296"/>
      <c r="I80" s="296"/>
      <c r="J80" s="301"/>
      <c r="K80" s="301"/>
      <c r="L80" s="296"/>
      <c r="M80" s="296"/>
      <c r="N80" s="296"/>
      <c r="O80" s="296"/>
      <c r="P80" s="306"/>
      <c r="Q80" s="306"/>
      <c r="R80" s="296"/>
      <c r="S80" s="296"/>
      <c r="T80" s="124"/>
    </row>
    <row r="81" spans="1:20">
      <c r="A81" s="124" t="s">
        <v>1220</v>
      </c>
      <c r="B81" s="124"/>
      <c r="C81" s="124"/>
      <c r="D81" s="124"/>
      <c r="E81" s="124"/>
      <c r="F81" s="124"/>
      <c r="G81" s="124"/>
      <c r="H81" s="124"/>
      <c r="I81" s="124"/>
      <c r="J81" s="124"/>
      <c r="K81" s="124"/>
      <c r="L81" s="124"/>
      <c r="M81" s="124"/>
      <c r="N81" s="124"/>
      <c r="O81" s="124"/>
      <c r="P81" s="124"/>
      <c r="Q81" s="124"/>
      <c r="R81" s="124"/>
      <c r="S81" s="124"/>
      <c r="T81" s="124"/>
    </row>
    <row r="82" spans="1:20">
      <c r="A82" s="124" t="s">
        <v>1384</v>
      </c>
      <c r="B82" s="124"/>
      <c r="C82" s="124"/>
      <c r="D82" s="124"/>
      <c r="E82" s="124"/>
      <c r="F82" s="124"/>
      <c r="G82" s="124"/>
      <c r="H82" s="124"/>
      <c r="I82" s="124"/>
      <c r="J82" s="124"/>
      <c r="K82" s="124"/>
      <c r="L82" s="124"/>
      <c r="M82" s="124"/>
      <c r="N82" s="124"/>
      <c r="O82" s="124"/>
      <c r="P82" s="124"/>
      <c r="Q82" s="124"/>
      <c r="R82" s="124"/>
      <c r="S82" s="124"/>
      <c r="T82" s="124"/>
    </row>
    <row r="83" spans="1:20">
      <c r="A83" s="124" t="s">
        <v>1385</v>
      </c>
      <c r="B83" s="124"/>
      <c r="C83" s="124"/>
      <c r="D83" s="124"/>
      <c r="E83" s="124"/>
      <c r="F83" s="124"/>
      <c r="G83" s="124"/>
      <c r="H83" s="124"/>
      <c r="I83" s="124"/>
      <c r="J83" s="124"/>
      <c r="K83" s="124"/>
      <c r="L83" s="124"/>
      <c r="M83" s="124"/>
      <c r="N83" s="124"/>
      <c r="O83" s="124"/>
      <c r="P83" s="124"/>
      <c r="Q83" s="124"/>
      <c r="R83" s="124"/>
      <c r="S83" s="124"/>
      <c r="T83" s="124"/>
    </row>
    <row r="84" spans="1:20">
      <c r="A84" s="124" t="s">
        <v>1221</v>
      </c>
      <c r="B84" s="124"/>
      <c r="C84" s="124"/>
      <c r="D84" s="124"/>
      <c r="E84" s="124"/>
      <c r="F84" s="124"/>
      <c r="G84" s="124"/>
      <c r="H84" s="124"/>
      <c r="I84" s="124"/>
      <c r="J84" s="124"/>
      <c r="K84" s="124"/>
      <c r="L84" s="124"/>
      <c r="M84" s="124"/>
      <c r="N84" s="124"/>
      <c r="O84" s="124"/>
      <c r="P84" s="124"/>
      <c r="Q84" s="124"/>
      <c r="R84" s="124"/>
      <c r="S84" s="124"/>
      <c r="T84" s="124"/>
    </row>
    <row r="85" spans="1:20">
      <c r="A85" s="124" t="s">
        <v>1222</v>
      </c>
      <c r="B85" s="124"/>
      <c r="C85" s="203"/>
      <c r="E85" s="124"/>
      <c r="F85" s="124"/>
      <c r="G85" s="124"/>
      <c r="H85" s="124"/>
      <c r="I85" s="124"/>
      <c r="J85" s="124"/>
      <c r="K85" s="124"/>
      <c r="L85" s="124"/>
      <c r="M85" s="124"/>
      <c r="N85" s="124"/>
      <c r="O85" s="124"/>
      <c r="P85" s="124"/>
      <c r="Q85" s="124"/>
      <c r="R85" s="124"/>
      <c r="S85" s="124"/>
      <c r="T85" s="124"/>
    </row>
  </sheetData>
  <mergeCells count="128">
    <mergeCell ref="L78:M78"/>
    <mergeCell ref="R75:S75"/>
    <mergeCell ref="D76:E76"/>
    <mergeCell ref="H76:I76"/>
    <mergeCell ref="N78:O78"/>
    <mergeCell ref="N75:O75"/>
    <mergeCell ref="L77:M77"/>
    <mergeCell ref="J77:K77"/>
    <mergeCell ref="N77:O77"/>
    <mergeCell ref="B27:E27"/>
    <mergeCell ref="A17:T17"/>
    <mergeCell ref="N54:O54"/>
    <mergeCell ref="P54:Q54"/>
    <mergeCell ref="R54:S54"/>
    <mergeCell ref="P78:Q78"/>
    <mergeCell ref="R78:S78"/>
    <mergeCell ref="D73:E73"/>
    <mergeCell ref="F73:G73"/>
    <mergeCell ref="J73:K73"/>
    <mergeCell ref="L73:M73"/>
    <mergeCell ref="P77:Q77"/>
    <mergeCell ref="R77:S77"/>
    <mergeCell ref="B78:C78"/>
    <mergeCell ref="D78:E78"/>
    <mergeCell ref="F78:G78"/>
    <mergeCell ref="H78:I78"/>
    <mergeCell ref="J78:K78"/>
    <mergeCell ref="D77:E77"/>
    <mergeCell ref="L70:M72"/>
    <mergeCell ref="N70:S70"/>
    <mergeCell ref="R76:S76"/>
    <mergeCell ref="P75:Q75"/>
    <mergeCell ref="T70:T73"/>
    <mergeCell ref="N71:O72"/>
    <mergeCell ref="P71:Q72"/>
    <mergeCell ref="R71:S71"/>
    <mergeCell ref="P73:Q73"/>
    <mergeCell ref="R73:S73"/>
    <mergeCell ref="N73:O73"/>
    <mergeCell ref="L76:M76"/>
    <mergeCell ref="N76:O76"/>
    <mergeCell ref="L75:M75"/>
    <mergeCell ref="P76:Q76"/>
    <mergeCell ref="H59:I59"/>
    <mergeCell ref="J58:K58"/>
    <mergeCell ref="B70:C73"/>
    <mergeCell ref="D70:E72"/>
    <mergeCell ref="F70:G72"/>
    <mergeCell ref="H70:I72"/>
    <mergeCell ref="H57:I57"/>
    <mergeCell ref="B75:C75"/>
    <mergeCell ref="D75:E75"/>
    <mergeCell ref="F75:G77"/>
    <mergeCell ref="H75:I75"/>
    <mergeCell ref="J70:K72"/>
    <mergeCell ref="J76:K76"/>
    <mergeCell ref="J75:K75"/>
    <mergeCell ref="H77:I77"/>
    <mergeCell ref="R56:S56"/>
    <mergeCell ref="B51:C54"/>
    <mergeCell ref="R59:S59"/>
    <mergeCell ref="P58:Q58"/>
    <mergeCell ref="P59:Q59"/>
    <mergeCell ref="N58:O58"/>
    <mergeCell ref="N59:O59"/>
    <mergeCell ref="L58:M58"/>
    <mergeCell ref="D51:E53"/>
    <mergeCell ref="F51:G53"/>
    <mergeCell ref="J51:K53"/>
    <mergeCell ref="H51:I53"/>
    <mergeCell ref="L51:M53"/>
    <mergeCell ref="F56:G58"/>
    <mergeCell ref="D57:E57"/>
    <mergeCell ref="D58:E58"/>
    <mergeCell ref="J57:K57"/>
    <mergeCell ref="L57:M57"/>
    <mergeCell ref="R52:S52"/>
    <mergeCell ref="N57:O57"/>
    <mergeCell ref="F59:G59"/>
    <mergeCell ref="J59:K59"/>
    <mergeCell ref="L59:M59"/>
    <mergeCell ref="H58:I58"/>
    <mergeCell ref="N52:O53"/>
    <mergeCell ref="P52:Q53"/>
    <mergeCell ref="D54:E54"/>
    <mergeCell ref="F54:G54"/>
    <mergeCell ref="J54:K54"/>
    <mergeCell ref="L54:M54"/>
    <mergeCell ref="B56:C56"/>
    <mergeCell ref="D56:E56"/>
    <mergeCell ref="H56:I56"/>
    <mergeCell ref="J56:K56"/>
    <mergeCell ref="L56:M56"/>
    <mergeCell ref="N56:O56"/>
    <mergeCell ref="P56:Q56"/>
    <mergeCell ref="E19:I19"/>
    <mergeCell ref="B59:C59"/>
    <mergeCell ref="D59:E59"/>
    <mergeCell ref="P57:Q57"/>
    <mergeCell ref="R57:S57"/>
    <mergeCell ref="R58:S58"/>
    <mergeCell ref="B35:E35"/>
    <mergeCell ref="F35:K35"/>
    <mergeCell ref="B37:E37"/>
    <mergeCell ref="F37:K37"/>
    <mergeCell ref="L37:N37"/>
    <mergeCell ref="O37:T37"/>
    <mergeCell ref="B38:E38"/>
    <mergeCell ref="F38:T38"/>
    <mergeCell ref="L35:N35"/>
    <mergeCell ref="O35:T35"/>
    <mergeCell ref="B36:E36"/>
    <mergeCell ref="F36:K36"/>
    <mergeCell ref="L36:N36"/>
    <mergeCell ref="O36:T36"/>
    <mergeCell ref="B39:E39"/>
    <mergeCell ref="F39:T39"/>
    <mergeCell ref="N51:S51"/>
    <mergeCell ref="T51:T54"/>
    <mergeCell ref="A2:T2"/>
    <mergeCell ref="A3:T3"/>
    <mergeCell ref="F9:J9"/>
    <mergeCell ref="K9:R11"/>
    <mergeCell ref="F10:J10"/>
    <mergeCell ref="S11:T11"/>
    <mergeCell ref="F11:J11"/>
    <mergeCell ref="F12:J12"/>
    <mergeCell ref="K12:R12"/>
  </mergeCells>
  <phoneticPr fontId="3"/>
  <pageMargins left="0.78740157480314965" right="0.15748031496062992" top="0.59055118110236227" bottom="0.59055118110236227" header="0.51181102362204722" footer="0.51181102362204722"/>
  <pageSetup paperSize="9" orientation="portrait" blackAndWhite="1" horizontalDpi="200" verticalDpi="200" r:id="rId1"/>
  <headerFooter alignWithMargins="0"/>
  <rowBreaks count="1" manualBreakCount="1">
    <brk id="48" max="16383" man="1"/>
  </rowBreaks>
  <colBreaks count="1" manualBreakCount="1">
    <brk id="25" max="42"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2"/>
  <sheetViews>
    <sheetView showZeros="0" view="pageBreakPreview" topLeftCell="A7" zoomScaleNormal="100" zoomScaleSheetLayoutView="100" workbookViewId="0">
      <selection activeCell="B9" sqref="B9"/>
    </sheetView>
  </sheetViews>
  <sheetFormatPr defaultColWidth="5.6328125" defaultRowHeight="13"/>
  <cols>
    <col min="1" max="15" width="5.6328125" customWidth="1"/>
    <col min="16" max="16" width="6.6328125" customWidth="1"/>
    <col min="17" max="17" width="1.7265625" customWidth="1"/>
  </cols>
  <sheetData>
    <row r="1" spans="1:16">
      <c r="P1" s="276" t="s">
        <v>403</v>
      </c>
    </row>
    <row r="3" spans="1:16" ht="16.5">
      <c r="A3" s="887" t="s">
        <v>593</v>
      </c>
      <c r="B3" s="887"/>
      <c r="C3" s="887"/>
      <c r="D3" s="887"/>
      <c r="E3" s="887"/>
      <c r="F3" s="887"/>
      <c r="G3" s="887"/>
      <c r="H3" s="887"/>
      <c r="I3" s="887"/>
      <c r="J3" s="887"/>
      <c r="K3" s="887"/>
      <c r="L3" s="887"/>
      <c r="M3" s="887"/>
      <c r="N3" s="887"/>
      <c r="O3" s="887"/>
      <c r="P3" s="887"/>
    </row>
    <row r="5" spans="1:16">
      <c r="A5" t="s">
        <v>594</v>
      </c>
    </row>
    <row r="6" spans="1:16">
      <c r="A6" t="s">
        <v>595</v>
      </c>
    </row>
    <row r="8" spans="1:16">
      <c r="B8" s="532" t="s">
        <v>1743</v>
      </c>
      <c r="C8" s="532"/>
      <c r="D8" s="532"/>
      <c r="E8" s="532"/>
    </row>
    <row r="10" spans="1:16">
      <c r="D10" s="124"/>
      <c r="E10" s="124"/>
      <c r="F10" s="270"/>
      <c r="G10" s="270"/>
      <c r="H10" s="271" t="s">
        <v>571</v>
      </c>
      <c r="I10" s="271"/>
      <c r="J10" s="766">
        <f>入力シート!C9</f>
        <v>0</v>
      </c>
      <c r="K10" s="766"/>
      <c r="L10" s="766"/>
      <c r="M10" s="766"/>
      <c r="N10" s="766"/>
      <c r="O10" s="766"/>
      <c r="P10" s="766"/>
    </row>
    <row r="11" spans="1:16">
      <c r="D11" s="124"/>
      <c r="E11" s="270"/>
      <c r="F11" s="270"/>
      <c r="G11" s="270"/>
      <c r="H11" s="270"/>
      <c r="I11" s="270"/>
      <c r="J11" s="124"/>
      <c r="K11" s="124"/>
      <c r="L11" s="124"/>
      <c r="M11" s="124"/>
      <c r="N11" s="124"/>
      <c r="O11" s="124"/>
      <c r="P11" s="124"/>
    </row>
    <row r="12" spans="1:16">
      <c r="D12" s="124"/>
      <c r="E12" s="270"/>
      <c r="F12" s="271" t="s">
        <v>573</v>
      </c>
      <c r="G12" s="271"/>
      <c r="H12" s="766">
        <f>入力シート!C12</f>
        <v>0</v>
      </c>
      <c r="I12" s="766"/>
      <c r="J12" s="766"/>
      <c r="K12" s="766"/>
      <c r="L12" s="766"/>
      <c r="M12" s="766"/>
      <c r="N12" s="766"/>
      <c r="O12" s="766"/>
      <c r="P12" s="766"/>
    </row>
    <row r="13" spans="1:16">
      <c r="D13" s="124"/>
      <c r="E13" s="270"/>
      <c r="F13" s="270"/>
      <c r="G13" s="271"/>
      <c r="H13" s="270"/>
      <c r="I13" s="270"/>
      <c r="J13" s="124"/>
      <c r="K13" s="124"/>
      <c r="L13" s="124"/>
      <c r="M13" s="116"/>
      <c r="N13" s="116"/>
      <c r="O13" s="124"/>
      <c r="P13" s="124"/>
    </row>
    <row r="14" spans="1:16" ht="14">
      <c r="D14" s="124"/>
      <c r="E14" s="270"/>
      <c r="F14" s="271" t="s">
        <v>574</v>
      </c>
      <c r="G14" s="124"/>
      <c r="H14" s="797">
        <f>入力シート!C15</f>
        <v>0</v>
      </c>
      <c r="I14" s="797"/>
      <c r="J14" s="797"/>
      <c r="K14" s="797"/>
      <c r="L14" s="797"/>
      <c r="M14" s="797"/>
      <c r="N14" s="116"/>
      <c r="O14" s="273"/>
      <c r="P14" s="94"/>
    </row>
    <row r="18" spans="1:16">
      <c r="A18" s="277"/>
      <c r="B18" s="57"/>
      <c r="C18" s="252"/>
      <c r="D18" s="872" t="s">
        <v>598</v>
      </c>
      <c r="E18" s="873"/>
      <c r="F18" s="874"/>
      <c r="G18" s="57"/>
      <c r="H18" s="57"/>
      <c r="I18" s="252"/>
      <c r="J18" s="57"/>
      <c r="K18" s="57"/>
      <c r="L18" s="57"/>
      <c r="M18" s="252"/>
      <c r="N18" s="57"/>
      <c r="O18" s="57"/>
      <c r="P18" s="252"/>
    </row>
    <row r="19" spans="1:16">
      <c r="A19" s="857" t="s">
        <v>597</v>
      </c>
      <c r="B19" s="858"/>
      <c r="C19" s="859"/>
      <c r="D19" s="875"/>
      <c r="E19" s="876"/>
      <c r="F19" s="877"/>
      <c r="G19" s="857" t="s">
        <v>179</v>
      </c>
      <c r="H19" s="858"/>
      <c r="I19" s="859"/>
      <c r="J19" s="857" t="s">
        <v>596</v>
      </c>
      <c r="K19" s="858"/>
      <c r="L19" s="858"/>
      <c r="M19" s="859"/>
      <c r="N19" s="857" t="s">
        <v>531</v>
      </c>
      <c r="O19" s="858"/>
      <c r="P19" s="859"/>
    </row>
    <row r="20" spans="1:16">
      <c r="A20" s="278"/>
      <c r="B20" s="28"/>
      <c r="C20" s="279"/>
      <c r="D20" s="878"/>
      <c r="E20" s="879"/>
      <c r="F20" s="880"/>
      <c r="G20" s="28"/>
      <c r="H20" s="28"/>
      <c r="I20" s="279"/>
      <c r="J20" s="28"/>
      <c r="K20" s="28"/>
      <c r="L20" s="28"/>
      <c r="M20" s="279"/>
      <c r="N20" s="28"/>
      <c r="O20" s="28"/>
      <c r="P20" s="279"/>
    </row>
    <row r="21" spans="1:16">
      <c r="A21" s="881"/>
      <c r="B21" s="882"/>
      <c r="C21" s="883"/>
      <c r="D21" s="860" t="s">
        <v>187</v>
      </c>
      <c r="E21" s="861"/>
      <c r="F21" s="862"/>
      <c r="G21" s="881"/>
      <c r="H21" s="882"/>
      <c r="I21" s="883"/>
      <c r="J21" s="569"/>
      <c r="K21" s="570"/>
      <c r="L21" s="570"/>
      <c r="M21" s="571"/>
      <c r="N21" s="860"/>
      <c r="O21" s="861"/>
      <c r="P21" s="862"/>
    </row>
    <row r="22" spans="1:16">
      <c r="A22" s="869"/>
      <c r="B22" s="870"/>
      <c r="C22" s="871"/>
      <c r="D22" s="863"/>
      <c r="E22" s="864"/>
      <c r="F22" s="865"/>
      <c r="G22" s="869"/>
      <c r="H22" s="870"/>
      <c r="I22" s="871"/>
      <c r="J22" s="869" t="s">
        <v>1364</v>
      </c>
      <c r="K22" s="870"/>
      <c r="L22" s="870"/>
      <c r="M22" s="871"/>
      <c r="N22" s="863"/>
      <c r="O22" s="864"/>
      <c r="P22" s="865"/>
    </row>
    <row r="23" spans="1:16">
      <c r="A23" s="884"/>
      <c r="B23" s="885"/>
      <c r="C23" s="886"/>
      <c r="D23" s="866"/>
      <c r="E23" s="867"/>
      <c r="F23" s="868"/>
      <c r="G23" s="884"/>
      <c r="H23" s="885"/>
      <c r="I23" s="886"/>
      <c r="J23" s="572"/>
      <c r="K23" s="573"/>
      <c r="L23" s="573"/>
      <c r="M23" s="574"/>
      <c r="N23" s="866"/>
      <c r="O23" s="867"/>
      <c r="P23" s="868"/>
    </row>
    <row r="24" spans="1:16">
      <c r="A24" s="881"/>
      <c r="B24" s="882"/>
      <c r="C24" s="883"/>
      <c r="D24" s="860" t="s">
        <v>187</v>
      </c>
      <c r="E24" s="861"/>
      <c r="F24" s="862"/>
      <c r="G24" s="881"/>
      <c r="H24" s="882"/>
      <c r="I24" s="883"/>
      <c r="J24" s="569"/>
      <c r="K24" s="570"/>
      <c r="L24" s="570"/>
      <c r="M24" s="571"/>
      <c r="N24" s="860"/>
      <c r="O24" s="861"/>
      <c r="P24" s="862"/>
    </row>
    <row r="25" spans="1:16">
      <c r="A25" s="869"/>
      <c r="B25" s="870"/>
      <c r="C25" s="871"/>
      <c r="D25" s="863"/>
      <c r="E25" s="864"/>
      <c r="F25" s="865"/>
      <c r="G25" s="869"/>
      <c r="H25" s="870"/>
      <c r="I25" s="871"/>
      <c r="J25" s="869" t="s">
        <v>1364</v>
      </c>
      <c r="K25" s="870"/>
      <c r="L25" s="870"/>
      <c r="M25" s="871"/>
      <c r="N25" s="863"/>
      <c r="O25" s="864"/>
      <c r="P25" s="865"/>
    </row>
    <row r="26" spans="1:16">
      <c r="A26" s="884"/>
      <c r="B26" s="885"/>
      <c r="C26" s="886"/>
      <c r="D26" s="866"/>
      <c r="E26" s="867"/>
      <c r="F26" s="868"/>
      <c r="G26" s="884"/>
      <c r="H26" s="885"/>
      <c r="I26" s="886"/>
      <c r="J26" s="572"/>
      <c r="K26" s="573"/>
      <c r="L26" s="573"/>
      <c r="M26" s="574"/>
      <c r="N26" s="866"/>
      <c r="O26" s="867"/>
      <c r="P26" s="868"/>
    </row>
    <row r="27" spans="1:16">
      <c r="A27" s="881"/>
      <c r="B27" s="882"/>
      <c r="C27" s="883"/>
      <c r="D27" s="860" t="s">
        <v>187</v>
      </c>
      <c r="E27" s="861"/>
      <c r="F27" s="862"/>
      <c r="G27" s="881"/>
      <c r="H27" s="882"/>
      <c r="I27" s="883"/>
      <c r="J27" s="569"/>
      <c r="K27" s="570"/>
      <c r="L27" s="570"/>
      <c r="M27" s="571"/>
      <c r="N27" s="860"/>
      <c r="O27" s="861"/>
      <c r="P27" s="862"/>
    </row>
    <row r="28" spans="1:16">
      <c r="A28" s="869"/>
      <c r="B28" s="870"/>
      <c r="C28" s="871"/>
      <c r="D28" s="863"/>
      <c r="E28" s="864"/>
      <c r="F28" s="865"/>
      <c r="G28" s="869"/>
      <c r="H28" s="870"/>
      <c r="I28" s="871"/>
      <c r="J28" s="869" t="s">
        <v>1364</v>
      </c>
      <c r="K28" s="870"/>
      <c r="L28" s="870"/>
      <c r="M28" s="871"/>
      <c r="N28" s="863"/>
      <c r="O28" s="864"/>
      <c r="P28" s="865"/>
    </row>
    <row r="29" spans="1:16">
      <c r="A29" s="884"/>
      <c r="B29" s="885"/>
      <c r="C29" s="886"/>
      <c r="D29" s="866"/>
      <c r="E29" s="867"/>
      <c r="F29" s="868"/>
      <c r="G29" s="884"/>
      <c r="H29" s="885"/>
      <c r="I29" s="886"/>
      <c r="J29" s="572"/>
      <c r="K29" s="573"/>
      <c r="L29" s="573"/>
      <c r="M29" s="574"/>
      <c r="N29" s="866"/>
      <c r="O29" s="867"/>
      <c r="P29" s="868"/>
    </row>
    <row r="30" spans="1:16">
      <c r="A30" s="881"/>
      <c r="B30" s="882"/>
      <c r="C30" s="883"/>
      <c r="D30" s="860" t="s">
        <v>187</v>
      </c>
      <c r="E30" s="861"/>
      <c r="F30" s="862"/>
      <c r="G30" s="881"/>
      <c r="H30" s="882"/>
      <c r="I30" s="883"/>
      <c r="J30" s="569"/>
      <c r="K30" s="570"/>
      <c r="L30" s="570"/>
      <c r="M30" s="571"/>
      <c r="N30" s="860"/>
      <c r="O30" s="861"/>
      <c r="P30" s="862"/>
    </row>
    <row r="31" spans="1:16">
      <c r="A31" s="869"/>
      <c r="B31" s="870"/>
      <c r="C31" s="871"/>
      <c r="D31" s="863"/>
      <c r="E31" s="864"/>
      <c r="F31" s="865"/>
      <c r="G31" s="869"/>
      <c r="H31" s="870"/>
      <c r="I31" s="871"/>
      <c r="J31" s="869" t="s">
        <v>1364</v>
      </c>
      <c r="K31" s="870"/>
      <c r="L31" s="870"/>
      <c r="M31" s="871"/>
      <c r="N31" s="863"/>
      <c r="O31" s="864"/>
      <c r="P31" s="865"/>
    </row>
    <row r="32" spans="1:16">
      <c r="A32" s="884"/>
      <c r="B32" s="885"/>
      <c r="C32" s="886"/>
      <c r="D32" s="866"/>
      <c r="E32" s="867"/>
      <c r="F32" s="868"/>
      <c r="G32" s="884"/>
      <c r="H32" s="885"/>
      <c r="I32" s="886"/>
      <c r="J32" s="572"/>
      <c r="K32" s="573"/>
      <c r="L32" s="573"/>
      <c r="M32" s="574"/>
      <c r="N32" s="866"/>
      <c r="O32" s="867"/>
      <c r="P32" s="868"/>
    </row>
    <row r="33" spans="1:16">
      <c r="A33" s="881"/>
      <c r="B33" s="882"/>
      <c r="C33" s="883"/>
      <c r="D33" s="860" t="s">
        <v>187</v>
      </c>
      <c r="E33" s="861"/>
      <c r="F33" s="862"/>
      <c r="G33" s="881"/>
      <c r="H33" s="882"/>
      <c r="I33" s="883"/>
      <c r="J33" s="569"/>
      <c r="K33" s="570"/>
      <c r="L33" s="570"/>
      <c r="M33" s="571"/>
      <c r="N33" s="860"/>
      <c r="O33" s="861"/>
      <c r="P33" s="862"/>
    </row>
    <row r="34" spans="1:16">
      <c r="A34" s="869"/>
      <c r="B34" s="870"/>
      <c r="C34" s="871"/>
      <c r="D34" s="863"/>
      <c r="E34" s="864"/>
      <c r="F34" s="865"/>
      <c r="G34" s="869"/>
      <c r="H34" s="870"/>
      <c r="I34" s="871"/>
      <c r="J34" s="869" t="s">
        <v>1364</v>
      </c>
      <c r="K34" s="870"/>
      <c r="L34" s="870"/>
      <c r="M34" s="871"/>
      <c r="N34" s="863"/>
      <c r="O34" s="864"/>
      <c r="P34" s="865"/>
    </row>
    <row r="35" spans="1:16">
      <c r="A35" s="884"/>
      <c r="B35" s="885"/>
      <c r="C35" s="886"/>
      <c r="D35" s="866"/>
      <c r="E35" s="867"/>
      <c r="F35" s="868"/>
      <c r="G35" s="884"/>
      <c r="H35" s="885"/>
      <c r="I35" s="886"/>
      <c r="J35" s="572"/>
      <c r="K35" s="573"/>
      <c r="L35" s="573"/>
      <c r="M35" s="574"/>
      <c r="N35" s="866"/>
      <c r="O35" s="867"/>
      <c r="P35" s="868"/>
    </row>
    <row r="36" spans="1:16">
      <c r="A36" s="881"/>
      <c r="B36" s="882"/>
      <c r="C36" s="883"/>
      <c r="D36" s="860" t="s">
        <v>187</v>
      </c>
      <c r="E36" s="861"/>
      <c r="F36" s="862"/>
      <c r="G36" s="881"/>
      <c r="H36" s="882"/>
      <c r="I36" s="883"/>
      <c r="J36" s="569"/>
      <c r="K36" s="570"/>
      <c r="L36" s="570"/>
      <c r="M36" s="571"/>
      <c r="N36" s="860"/>
      <c r="O36" s="861"/>
      <c r="P36" s="862"/>
    </row>
    <row r="37" spans="1:16">
      <c r="A37" s="869"/>
      <c r="B37" s="870"/>
      <c r="C37" s="871"/>
      <c r="D37" s="863"/>
      <c r="E37" s="864"/>
      <c r="F37" s="865"/>
      <c r="G37" s="869"/>
      <c r="H37" s="870"/>
      <c r="I37" s="871"/>
      <c r="J37" s="869" t="s">
        <v>1364</v>
      </c>
      <c r="K37" s="870"/>
      <c r="L37" s="870"/>
      <c r="M37" s="871"/>
      <c r="N37" s="863"/>
      <c r="O37" s="864"/>
      <c r="P37" s="865"/>
    </row>
    <row r="38" spans="1:16">
      <c r="A38" s="884"/>
      <c r="B38" s="885"/>
      <c r="C38" s="886"/>
      <c r="D38" s="866"/>
      <c r="E38" s="867"/>
      <c r="F38" s="868"/>
      <c r="G38" s="884"/>
      <c r="H38" s="885"/>
      <c r="I38" s="886"/>
      <c r="J38" s="572"/>
      <c r="K38" s="573"/>
      <c r="L38" s="573"/>
      <c r="M38" s="574"/>
      <c r="N38" s="866"/>
      <c r="O38" s="867"/>
      <c r="P38" s="868"/>
    </row>
    <row r="39" spans="1:16">
      <c r="A39" s="881"/>
      <c r="B39" s="882"/>
      <c r="C39" s="883"/>
      <c r="D39" s="860" t="s">
        <v>187</v>
      </c>
      <c r="E39" s="861"/>
      <c r="F39" s="862"/>
      <c r="G39" s="881"/>
      <c r="H39" s="882"/>
      <c r="I39" s="883"/>
      <c r="J39" s="569"/>
      <c r="K39" s="570"/>
      <c r="L39" s="570"/>
      <c r="M39" s="571"/>
      <c r="N39" s="860"/>
      <c r="O39" s="861"/>
      <c r="P39" s="862"/>
    </row>
    <row r="40" spans="1:16">
      <c r="A40" s="869"/>
      <c r="B40" s="870"/>
      <c r="C40" s="871"/>
      <c r="D40" s="863"/>
      <c r="E40" s="864"/>
      <c r="F40" s="865"/>
      <c r="G40" s="869"/>
      <c r="H40" s="870"/>
      <c r="I40" s="871"/>
      <c r="J40" s="869" t="s">
        <v>1364</v>
      </c>
      <c r="K40" s="870"/>
      <c r="L40" s="870"/>
      <c r="M40" s="871"/>
      <c r="N40" s="863"/>
      <c r="O40" s="864"/>
      <c r="P40" s="865"/>
    </row>
    <row r="41" spans="1:16">
      <c r="A41" s="884"/>
      <c r="B41" s="885"/>
      <c r="C41" s="886"/>
      <c r="D41" s="866"/>
      <c r="E41" s="867"/>
      <c r="F41" s="868"/>
      <c r="G41" s="884"/>
      <c r="H41" s="885"/>
      <c r="I41" s="886"/>
      <c r="J41" s="572"/>
      <c r="K41" s="573"/>
      <c r="L41" s="573"/>
      <c r="M41" s="574"/>
      <c r="N41" s="866"/>
      <c r="O41" s="867"/>
      <c r="P41" s="868"/>
    </row>
    <row r="42" spans="1:16">
      <c r="A42" s="881"/>
      <c r="B42" s="882"/>
      <c r="C42" s="883"/>
      <c r="D42" s="860" t="s">
        <v>187</v>
      </c>
      <c r="E42" s="861"/>
      <c r="F42" s="862"/>
      <c r="G42" s="881"/>
      <c r="H42" s="882"/>
      <c r="I42" s="883"/>
      <c r="J42" s="569"/>
      <c r="K42" s="570"/>
      <c r="L42" s="570"/>
      <c r="M42" s="571"/>
      <c r="N42" s="860"/>
      <c r="O42" s="861"/>
      <c r="P42" s="862"/>
    </row>
    <row r="43" spans="1:16">
      <c r="A43" s="869"/>
      <c r="B43" s="870"/>
      <c r="C43" s="871"/>
      <c r="D43" s="863"/>
      <c r="E43" s="864"/>
      <c r="F43" s="865"/>
      <c r="G43" s="869"/>
      <c r="H43" s="870"/>
      <c r="I43" s="871"/>
      <c r="J43" s="869" t="s">
        <v>1364</v>
      </c>
      <c r="K43" s="870"/>
      <c r="L43" s="870"/>
      <c r="M43" s="871"/>
      <c r="N43" s="863"/>
      <c r="O43" s="864"/>
      <c r="P43" s="865"/>
    </row>
    <row r="44" spans="1:16">
      <c r="A44" s="884"/>
      <c r="B44" s="885"/>
      <c r="C44" s="886"/>
      <c r="D44" s="866"/>
      <c r="E44" s="867"/>
      <c r="F44" s="868"/>
      <c r="G44" s="884"/>
      <c r="H44" s="885"/>
      <c r="I44" s="886"/>
      <c r="J44" s="572"/>
      <c r="K44" s="573"/>
      <c r="L44" s="573"/>
      <c r="M44" s="574"/>
      <c r="N44" s="866"/>
      <c r="O44" s="867"/>
      <c r="P44" s="868"/>
    </row>
    <row r="45" spans="1:16">
      <c r="A45" s="881"/>
      <c r="B45" s="882"/>
      <c r="C45" s="883"/>
      <c r="D45" s="860" t="s">
        <v>187</v>
      </c>
      <c r="E45" s="861"/>
      <c r="F45" s="862"/>
      <c r="G45" s="881"/>
      <c r="H45" s="882"/>
      <c r="I45" s="883"/>
      <c r="J45" s="569"/>
      <c r="K45" s="570"/>
      <c r="L45" s="570"/>
      <c r="M45" s="571"/>
      <c r="N45" s="860"/>
      <c r="O45" s="861"/>
      <c r="P45" s="862"/>
    </row>
    <row r="46" spans="1:16">
      <c r="A46" s="869"/>
      <c r="B46" s="870"/>
      <c r="C46" s="871"/>
      <c r="D46" s="863"/>
      <c r="E46" s="864"/>
      <c r="F46" s="865"/>
      <c r="G46" s="869"/>
      <c r="H46" s="870"/>
      <c r="I46" s="871"/>
      <c r="J46" s="869" t="s">
        <v>1364</v>
      </c>
      <c r="K46" s="870"/>
      <c r="L46" s="870"/>
      <c r="M46" s="871"/>
      <c r="N46" s="863"/>
      <c r="O46" s="864"/>
      <c r="P46" s="865"/>
    </row>
    <row r="47" spans="1:16">
      <c r="A47" s="884"/>
      <c r="B47" s="885"/>
      <c r="C47" s="886"/>
      <c r="D47" s="866"/>
      <c r="E47" s="867"/>
      <c r="F47" s="868"/>
      <c r="G47" s="884"/>
      <c r="H47" s="885"/>
      <c r="I47" s="886"/>
      <c r="J47" s="572"/>
      <c r="K47" s="573"/>
      <c r="L47" s="573"/>
      <c r="M47" s="574"/>
      <c r="N47" s="866"/>
      <c r="O47" s="867"/>
      <c r="P47" s="868"/>
    </row>
    <row r="48" spans="1:16">
      <c r="A48" s="881"/>
      <c r="B48" s="882"/>
      <c r="C48" s="883"/>
      <c r="D48" s="860" t="s">
        <v>187</v>
      </c>
      <c r="E48" s="861"/>
      <c r="F48" s="862"/>
      <c r="G48" s="881"/>
      <c r="H48" s="882"/>
      <c r="I48" s="883"/>
      <c r="J48" s="569"/>
      <c r="K48" s="570"/>
      <c r="L48" s="570"/>
      <c r="M48" s="571"/>
      <c r="N48" s="860"/>
      <c r="O48" s="861"/>
      <c r="P48" s="862"/>
    </row>
    <row r="49" spans="1:16">
      <c r="A49" s="869"/>
      <c r="B49" s="870"/>
      <c r="C49" s="871"/>
      <c r="D49" s="863"/>
      <c r="E49" s="864"/>
      <c r="F49" s="865"/>
      <c r="G49" s="869"/>
      <c r="H49" s="870"/>
      <c r="I49" s="871"/>
      <c r="J49" s="869" t="s">
        <v>1364</v>
      </c>
      <c r="K49" s="870"/>
      <c r="L49" s="870"/>
      <c r="M49" s="871"/>
      <c r="N49" s="863"/>
      <c r="O49" s="864"/>
      <c r="P49" s="865"/>
    </row>
    <row r="50" spans="1:16">
      <c r="A50" s="884"/>
      <c r="B50" s="885"/>
      <c r="C50" s="886"/>
      <c r="D50" s="866"/>
      <c r="E50" s="867"/>
      <c r="F50" s="868"/>
      <c r="G50" s="884"/>
      <c r="H50" s="885"/>
      <c r="I50" s="886"/>
      <c r="J50" s="572"/>
      <c r="K50" s="573"/>
      <c r="L50" s="573"/>
      <c r="M50" s="574"/>
      <c r="N50" s="866"/>
      <c r="O50" s="867"/>
      <c r="P50" s="868"/>
    </row>
    <row r="51" spans="1:16">
      <c r="A51" s="881"/>
      <c r="B51" s="882"/>
      <c r="C51" s="883"/>
      <c r="D51" s="860" t="s">
        <v>187</v>
      </c>
      <c r="E51" s="861"/>
      <c r="F51" s="862"/>
      <c r="G51" s="881"/>
      <c r="H51" s="882"/>
      <c r="I51" s="883"/>
      <c r="J51" s="569"/>
      <c r="K51" s="570"/>
      <c r="L51" s="570"/>
      <c r="M51" s="571"/>
      <c r="N51" s="860"/>
      <c r="O51" s="861"/>
      <c r="P51" s="862"/>
    </row>
    <row r="52" spans="1:16">
      <c r="A52" s="869"/>
      <c r="B52" s="870"/>
      <c r="C52" s="871"/>
      <c r="D52" s="863"/>
      <c r="E52" s="864"/>
      <c r="F52" s="865"/>
      <c r="G52" s="869"/>
      <c r="H52" s="870"/>
      <c r="I52" s="871"/>
      <c r="J52" s="869" t="s">
        <v>1364</v>
      </c>
      <c r="K52" s="870"/>
      <c r="L52" s="870"/>
      <c r="M52" s="871"/>
      <c r="N52" s="863"/>
      <c r="O52" s="864"/>
      <c r="P52" s="865"/>
    </row>
    <row r="53" spans="1:16">
      <c r="A53" s="884"/>
      <c r="B53" s="885"/>
      <c r="C53" s="886"/>
      <c r="D53" s="866"/>
      <c r="E53" s="867"/>
      <c r="F53" s="868"/>
      <c r="G53" s="884"/>
      <c r="H53" s="885"/>
      <c r="I53" s="886"/>
      <c r="J53" s="572"/>
      <c r="K53" s="573"/>
      <c r="L53" s="573"/>
      <c r="M53" s="574"/>
      <c r="N53" s="866"/>
      <c r="O53" s="867"/>
      <c r="P53" s="868"/>
    </row>
    <row r="54" spans="1:16">
      <c r="A54" s="881"/>
      <c r="B54" s="882"/>
      <c r="C54" s="883"/>
      <c r="D54" s="860" t="s">
        <v>187</v>
      </c>
      <c r="E54" s="861"/>
      <c r="F54" s="862"/>
      <c r="G54" s="881"/>
      <c r="H54" s="882"/>
      <c r="I54" s="883"/>
      <c r="J54" s="569"/>
      <c r="K54" s="570"/>
      <c r="L54" s="570"/>
      <c r="M54" s="571"/>
      <c r="N54" s="860"/>
      <c r="O54" s="861"/>
      <c r="P54" s="862"/>
    </row>
    <row r="55" spans="1:16">
      <c r="A55" s="869"/>
      <c r="B55" s="870"/>
      <c r="C55" s="871"/>
      <c r="D55" s="863"/>
      <c r="E55" s="864"/>
      <c r="F55" s="865"/>
      <c r="G55" s="869"/>
      <c r="H55" s="870"/>
      <c r="I55" s="871"/>
      <c r="J55" s="869" t="s">
        <v>1364</v>
      </c>
      <c r="K55" s="870"/>
      <c r="L55" s="870"/>
      <c r="M55" s="871"/>
      <c r="N55" s="863"/>
      <c r="O55" s="864"/>
      <c r="P55" s="865"/>
    </row>
    <row r="56" spans="1:16">
      <c r="A56" s="884"/>
      <c r="B56" s="885"/>
      <c r="C56" s="886"/>
      <c r="D56" s="866"/>
      <c r="E56" s="867"/>
      <c r="F56" s="868"/>
      <c r="G56" s="884"/>
      <c r="H56" s="885"/>
      <c r="I56" s="886"/>
      <c r="J56" s="572"/>
      <c r="K56" s="573"/>
      <c r="L56" s="573"/>
      <c r="M56" s="574"/>
      <c r="N56" s="866"/>
      <c r="O56" s="867"/>
      <c r="P56" s="868"/>
    </row>
    <row r="60" spans="1:16" ht="14">
      <c r="A60" s="203" t="s">
        <v>1471</v>
      </c>
    </row>
    <row r="61" spans="1:16" ht="14">
      <c r="A61" s="203"/>
    </row>
    <row r="63" spans="1:16">
      <c r="A63" t="s">
        <v>600</v>
      </c>
    </row>
    <row r="64" spans="1:16">
      <c r="A64" t="s">
        <v>599</v>
      </c>
    </row>
    <row r="66" spans="1:1">
      <c r="A66" t="s">
        <v>601</v>
      </c>
    </row>
    <row r="68" spans="1:1">
      <c r="A68" t="s">
        <v>602</v>
      </c>
    </row>
    <row r="69" spans="1:1">
      <c r="A69" t="s">
        <v>603</v>
      </c>
    </row>
    <row r="70" spans="1:1">
      <c r="A70" t="s">
        <v>604</v>
      </c>
    </row>
    <row r="71" spans="1:1">
      <c r="A71" t="s">
        <v>605</v>
      </c>
    </row>
    <row r="72" spans="1:1">
      <c r="A72" t="s">
        <v>606</v>
      </c>
    </row>
  </sheetData>
  <mergeCells count="69">
    <mergeCell ref="J10:P10"/>
    <mergeCell ref="H14:M14"/>
    <mergeCell ref="N24:P26"/>
    <mergeCell ref="N21:P23"/>
    <mergeCell ref="A54:C56"/>
    <mergeCell ref="D54:F56"/>
    <mergeCell ref="G54:I56"/>
    <mergeCell ref="N54:P56"/>
    <mergeCell ref="J55:M55"/>
    <mergeCell ref="A36:C38"/>
    <mergeCell ref="A33:C35"/>
    <mergeCell ref="A30:C32"/>
    <mergeCell ref="G33:I35"/>
    <mergeCell ref="J52:M52"/>
    <mergeCell ref="D51:F53"/>
    <mergeCell ref="A21:C23"/>
    <mergeCell ref="A3:P3"/>
    <mergeCell ref="N51:P53"/>
    <mergeCell ref="N48:P50"/>
    <mergeCell ref="N45:P47"/>
    <mergeCell ref="N42:P44"/>
    <mergeCell ref="N39:P41"/>
    <mergeCell ref="N36:P38"/>
    <mergeCell ref="N33:P35"/>
    <mergeCell ref="N30:P32"/>
    <mergeCell ref="N27:P29"/>
    <mergeCell ref="G51:I53"/>
    <mergeCell ref="G48:I50"/>
    <mergeCell ref="G45:I47"/>
    <mergeCell ref="G42:I44"/>
    <mergeCell ref="G39:I41"/>
    <mergeCell ref="G36:I38"/>
    <mergeCell ref="A51:C53"/>
    <mergeCell ref="A48:C50"/>
    <mergeCell ref="A45:C47"/>
    <mergeCell ref="A42:C44"/>
    <mergeCell ref="A39:C41"/>
    <mergeCell ref="D27:F29"/>
    <mergeCell ref="D30:F32"/>
    <mergeCell ref="D33:F35"/>
    <mergeCell ref="D36:F38"/>
    <mergeCell ref="A24:C26"/>
    <mergeCell ref="A27:C29"/>
    <mergeCell ref="D24:F26"/>
    <mergeCell ref="D39:F41"/>
    <mergeCell ref="D42:F44"/>
    <mergeCell ref="D45:F47"/>
    <mergeCell ref="D48:F50"/>
    <mergeCell ref="J34:M34"/>
    <mergeCell ref="J37:M37"/>
    <mergeCell ref="J40:M40"/>
    <mergeCell ref="J43:M43"/>
    <mergeCell ref="J46:M46"/>
    <mergeCell ref="J49:M49"/>
    <mergeCell ref="H12:P12"/>
    <mergeCell ref="J28:M28"/>
    <mergeCell ref="J31:M31"/>
    <mergeCell ref="G30:I32"/>
    <mergeCell ref="G27:I29"/>
    <mergeCell ref="G24:I26"/>
    <mergeCell ref="J25:M25"/>
    <mergeCell ref="A19:C19"/>
    <mergeCell ref="G19:I19"/>
    <mergeCell ref="J19:M19"/>
    <mergeCell ref="N19:P19"/>
    <mergeCell ref="D21:F23"/>
    <mergeCell ref="J22:M22"/>
    <mergeCell ref="D18:F20"/>
    <mergeCell ref="G21:I23"/>
  </mergeCells>
  <phoneticPr fontId="3"/>
  <dataValidations count="1">
    <dataValidation type="list" allowBlank="1" showInputMessage="1" showErrorMessage="1" sqref="D21 D24 D27 D30 D33 D36 D39 D42 D45 D48 D51 D54" xr:uid="{00000000-0002-0000-0400-000000000000}">
      <formula1>"　,衆議院議員,参議院議員"</formula1>
    </dataValidation>
  </dataValidations>
  <pageMargins left="0.78740157480314965" right="0.19685039370078741" top="0.78740157480314965" bottom="0.78740157480314965" header="0.31496062992125984" footer="0.31496062992125984"/>
  <pageSetup paperSize="9" orientation="portrait" r:id="rId1"/>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8" tint="0.59999389629810485"/>
  </sheetPr>
  <dimension ref="A1:P50"/>
  <sheetViews>
    <sheetView showZeros="0" view="pageBreakPreview" zoomScaleNormal="100" zoomScaleSheetLayoutView="100" workbookViewId="0"/>
  </sheetViews>
  <sheetFormatPr defaultColWidth="5.90625" defaultRowHeight="14"/>
  <cols>
    <col min="1" max="14" width="5.90625" style="94"/>
    <col min="15" max="15" width="10" style="94" customWidth="1"/>
    <col min="16" max="16384" width="5.90625" style="94"/>
  </cols>
  <sheetData>
    <row r="1" spans="1:16">
      <c r="O1" s="108" t="s">
        <v>541</v>
      </c>
    </row>
    <row r="2" spans="1:16">
      <c r="O2" s="108"/>
    </row>
    <row r="3" spans="1:16" ht="28">
      <c r="A3" s="955" t="s">
        <v>533</v>
      </c>
      <c r="B3" s="955"/>
      <c r="C3" s="955"/>
      <c r="D3" s="955"/>
      <c r="E3" s="955"/>
      <c r="F3" s="955"/>
      <c r="G3" s="955"/>
      <c r="H3" s="955"/>
      <c r="I3" s="955"/>
      <c r="J3" s="955"/>
      <c r="K3" s="955"/>
      <c r="L3" s="955"/>
      <c r="M3" s="955"/>
      <c r="N3" s="955"/>
      <c r="O3" s="955"/>
      <c r="P3" s="955"/>
    </row>
    <row r="5" spans="1:16">
      <c r="M5" s="125"/>
      <c r="N5" s="125"/>
      <c r="O5" s="225" t="s">
        <v>1386</v>
      </c>
    </row>
    <row r="7" spans="1:16">
      <c r="A7" s="94" t="s">
        <v>466</v>
      </c>
      <c r="O7" s="120"/>
    </row>
    <row r="9" spans="1:16">
      <c r="J9" s="206"/>
      <c r="K9" s="206"/>
      <c r="L9" s="215" t="str">
        <f>入力シート!C1</f>
        <v>令和8年2月8日執行衆議院小選挙区選出議員選挙</v>
      </c>
      <c r="M9" s="195" t="str">
        <f>入力シート!C2</f>
        <v>青森県第１区</v>
      </c>
    </row>
    <row r="11" spans="1:16">
      <c r="H11" s="204" t="s">
        <v>374</v>
      </c>
      <c r="J11" s="113">
        <f>入力シート!C20</f>
        <v>0</v>
      </c>
      <c r="K11" s="111"/>
      <c r="L11" s="111">
        <f>入力シート!C22</f>
        <v>0</v>
      </c>
    </row>
    <row r="13" spans="1:16">
      <c r="A13" s="94" t="s">
        <v>220</v>
      </c>
    </row>
    <row r="14" spans="1:16" ht="14.25" customHeight="1">
      <c r="F14" s="111"/>
    </row>
    <row r="15" spans="1:16" ht="14.25" customHeight="1">
      <c r="A15" s="888" t="s">
        <v>451</v>
      </c>
      <c r="B15" s="888"/>
      <c r="C15" s="888"/>
      <c r="D15" s="888"/>
      <c r="E15" s="888"/>
      <c r="F15" s="888"/>
      <c r="G15" s="888"/>
      <c r="H15" s="888"/>
      <c r="I15" s="888"/>
      <c r="J15" s="888"/>
      <c r="K15" s="888"/>
      <c r="L15" s="888"/>
      <c r="M15" s="888"/>
      <c r="N15" s="888"/>
      <c r="O15" s="888"/>
    </row>
    <row r="16" spans="1:16" ht="14.25" customHeight="1">
      <c r="A16" s="132"/>
      <c r="B16" s="132"/>
      <c r="C16" s="132"/>
      <c r="D16" s="132"/>
      <c r="E16" s="132"/>
      <c r="F16" s="132"/>
      <c r="G16" s="132"/>
      <c r="H16" s="132"/>
      <c r="I16" s="132"/>
      <c r="J16" s="132"/>
      <c r="K16" s="132"/>
      <c r="L16" s="132"/>
      <c r="M16" s="132"/>
      <c r="N16" s="132"/>
    </row>
    <row r="17" spans="1:15" ht="14.25" customHeight="1">
      <c r="A17" s="94" t="s">
        <v>543</v>
      </c>
    </row>
    <row r="18" spans="1:15" ht="14.25" customHeight="1">
      <c r="G18" s="112"/>
    </row>
    <row r="19" spans="1:15" ht="14.25" customHeight="1">
      <c r="A19" s="1068" t="s">
        <v>544</v>
      </c>
      <c r="B19" s="1069"/>
      <c r="C19" s="1070"/>
      <c r="D19" s="1508" t="s">
        <v>313</v>
      </c>
      <c r="E19" s="1509"/>
      <c r="F19" s="1509"/>
      <c r="G19" s="1509"/>
      <c r="H19" s="1533"/>
      <c r="I19" s="1068" t="s">
        <v>546</v>
      </c>
      <c r="J19" s="1069"/>
      <c r="K19" s="1069"/>
      <c r="L19" s="1069"/>
      <c r="M19" s="1069"/>
      <c r="N19" s="1070"/>
      <c r="O19" s="1505" t="s">
        <v>531</v>
      </c>
    </row>
    <row r="20" spans="1:15" ht="14.25" customHeight="1">
      <c r="A20" s="1479"/>
      <c r="B20" s="888"/>
      <c r="C20" s="1480"/>
      <c r="D20" s="1510"/>
      <c r="E20" s="1511"/>
      <c r="F20" s="1511"/>
      <c r="G20" s="1511"/>
      <c r="H20" s="1534"/>
      <c r="I20" s="1071"/>
      <c r="J20" s="1072"/>
      <c r="K20" s="1072"/>
      <c r="L20" s="1072"/>
      <c r="M20" s="1072"/>
      <c r="N20" s="1073"/>
      <c r="O20" s="1506"/>
    </row>
    <row r="21" spans="1:15" ht="14.25" customHeight="1">
      <c r="A21" s="1479"/>
      <c r="B21" s="888"/>
      <c r="C21" s="1480"/>
      <c r="D21" s="1510"/>
      <c r="E21" s="1511"/>
      <c r="F21" s="1511"/>
      <c r="G21" s="1511"/>
      <c r="H21" s="1534"/>
      <c r="I21" s="1068" t="s">
        <v>545</v>
      </c>
      <c r="J21" s="1069"/>
      <c r="K21" s="1070"/>
      <c r="L21" s="1466" t="s">
        <v>305</v>
      </c>
      <c r="M21" s="1535"/>
      <c r="N21" s="1467"/>
      <c r="O21" s="1506"/>
    </row>
    <row r="22" spans="1:15" ht="14.25" customHeight="1">
      <c r="A22" s="1071"/>
      <c r="B22" s="1072"/>
      <c r="C22" s="1073"/>
      <c r="D22" s="1510"/>
      <c r="E22" s="1511"/>
      <c r="F22" s="1511"/>
      <c r="G22" s="1511"/>
      <c r="H22" s="1534"/>
      <c r="I22" s="1071"/>
      <c r="J22" s="1072"/>
      <c r="K22" s="1073"/>
      <c r="L22" s="1468"/>
      <c r="M22" s="1536"/>
      <c r="N22" s="1469"/>
      <c r="O22" s="1507"/>
    </row>
    <row r="23" spans="1:15" ht="18.75" customHeight="1">
      <c r="A23" s="140"/>
      <c r="C23" s="141"/>
      <c r="D23" s="1516"/>
      <c r="E23" s="1517"/>
      <c r="F23" s="1517"/>
      <c r="G23" s="1517"/>
      <c r="H23" s="1518"/>
      <c r="I23" s="1516"/>
      <c r="J23" s="1517"/>
      <c r="K23" s="1518"/>
      <c r="L23" s="1524"/>
      <c r="M23" s="1525"/>
      <c r="N23" s="1526"/>
      <c r="O23" s="1505"/>
    </row>
    <row r="24" spans="1:15" ht="18.75" customHeight="1">
      <c r="A24" s="1461" t="s">
        <v>1387</v>
      </c>
      <c r="B24" s="1462"/>
      <c r="C24" s="1463"/>
      <c r="D24" s="1519"/>
      <c r="E24" s="1352"/>
      <c r="F24" s="1352"/>
      <c r="G24" s="1352"/>
      <c r="H24" s="1520"/>
      <c r="I24" s="1519"/>
      <c r="J24" s="1352"/>
      <c r="K24" s="1520"/>
      <c r="L24" s="1527"/>
      <c r="M24" s="1528"/>
      <c r="N24" s="1529"/>
      <c r="O24" s="1506"/>
    </row>
    <row r="25" spans="1:15" ht="18.75" customHeight="1">
      <c r="A25" s="142"/>
      <c r="B25" s="121"/>
      <c r="C25" s="143"/>
      <c r="D25" s="1521"/>
      <c r="E25" s="1522"/>
      <c r="F25" s="1522"/>
      <c r="G25" s="1522"/>
      <c r="H25" s="1523"/>
      <c r="I25" s="1521"/>
      <c r="J25" s="1522"/>
      <c r="K25" s="1523"/>
      <c r="L25" s="1530"/>
      <c r="M25" s="1531"/>
      <c r="N25" s="1532"/>
      <c r="O25" s="1507"/>
    </row>
    <row r="27" spans="1:15">
      <c r="A27" s="94" t="s">
        <v>547</v>
      </c>
    </row>
    <row r="28" spans="1:15" ht="14.25" customHeight="1"/>
    <row r="29" spans="1:15" ht="14.25" customHeight="1">
      <c r="A29" s="137"/>
      <c r="B29" s="134" t="s">
        <v>0</v>
      </c>
      <c r="C29" s="1068" t="s">
        <v>544</v>
      </c>
      <c r="D29" s="1069"/>
      <c r="E29" s="1070"/>
      <c r="F29" s="1508" t="s">
        <v>313</v>
      </c>
      <c r="G29" s="1509"/>
      <c r="H29" s="1509"/>
      <c r="I29" s="1509"/>
      <c r="J29" s="1509"/>
      <c r="K29" s="1068" t="s">
        <v>546</v>
      </c>
      <c r="L29" s="1069"/>
      <c r="M29" s="1069"/>
      <c r="N29" s="1070"/>
      <c r="O29" s="1070" t="s">
        <v>531</v>
      </c>
    </row>
    <row r="30" spans="1:15" ht="14.25" customHeight="1">
      <c r="A30" s="140"/>
      <c r="B30" s="141"/>
      <c r="C30" s="1479"/>
      <c r="D30" s="888"/>
      <c r="E30" s="1480"/>
      <c r="F30" s="1510"/>
      <c r="G30" s="1511"/>
      <c r="H30" s="1511"/>
      <c r="I30" s="1511"/>
      <c r="J30" s="1511"/>
      <c r="K30" s="1071"/>
      <c r="L30" s="1072"/>
      <c r="M30" s="1072"/>
      <c r="N30" s="1073"/>
      <c r="O30" s="1480"/>
    </row>
    <row r="31" spans="1:15" ht="14.25" customHeight="1">
      <c r="A31" s="140" t="s">
        <v>1</v>
      </c>
      <c r="B31" s="151"/>
      <c r="C31" s="1479"/>
      <c r="D31" s="888"/>
      <c r="E31" s="1480"/>
      <c r="F31" s="1510"/>
      <c r="G31" s="1511"/>
      <c r="H31" s="1511"/>
      <c r="I31" s="1511"/>
      <c r="J31" s="1511"/>
      <c r="K31" s="1512" t="s">
        <v>548</v>
      </c>
      <c r="L31" s="1513"/>
      <c r="M31" s="1466" t="s">
        <v>306</v>
      </c>
      <c r="N31" s="1467"/>
      <c r="O31" s="1480"/>
    </row>
    <row r="32" spans="1:15" ht="14.25" customHeight="1">
      <c r="A32" s="142"/>
      <c r="B32" s="143"/>
      <c r="C32" s="1071"/>
      <c r="D32" s="1072"/>
      <c r="E32" s="1073"/>
      <c r="F32" s="1510"/>
      <c r="G32" s="1511"/>
      <c r="H32" s="1511"/>
      <c r="I32" s="1511"/>
      <c r="J32" s="1511"/>
      <c r="K32" s="1514"/>
      <c r="L32" s="1515"/>
      <c r="M32" s="1468"/>
      <c r="N32" s="1469"/>
      <c r="O32" s="1073"/>
    </row>
    <row r="33" spans="1:16" ht="19.5" customHeight="1">
      <c r="A33" s="1487" t="s">
        <v>234</v>
      </c>
      <c r="B33" s="1488"/>
      <c r="C33" s="1494"/>
      <c r="D33" s="1495"/>
      <c r="E33" s="1496"/>
      <c r="F33" s="1470"/>
      <c r="G33" s="1471"/>
      <c r="H33" s="1471"/>
      <c r="I33" s="1471"/>
      <c r="J33" s="1472"/>
      <c r="K33" s="1470"/>
      <c r="L33" s="1472"/>
      <c r="M33" s="1481"/>
      <c r="N33" s="1482"/>
      <c r="O33" s="1491"/>
    </row>
    <row r="34" spans="1:16" ht="19.5" customHeight="1">
      <c r="A34" s="1487"/>
      <c r="B34" s="1488"/>
      <c r="C34" s="1497"/>
      <c r="D34" s="1462"/>
      <c r="E34" s="1463"/>
      <c r="F34" s="1473"/>
      <c r="G34" s="1474"/>
      <c r="H34" s="1474"/>
      <c r="I34" s="1474"/>
      <c r="J34" s="1475"/>
      <c r="K34" s="1473"/>
      <c r="L34" s="1475"/>
      <c r="M34" s="1483"/>
      <c r="N34" s="1484"/>
      <c r="O34" s="1492"/>
    </row>
    <row r="35" spans="1:16" ht="19.5" customHeight="1">
      <c r="A35" s="1487"/>
      <c r="B35" s="1488"/>
      <c r="C35" s="1498"/>
      <c r="D35" s="1499"/>
      <c r="E35" s="1500"/>
      <c r="F35" s="1476"/>
      <c r="G35" s="1477"/>
      <c r="H35" s="1477"/>
      <c r="I35" s="1477"/>
      <c r="J35" s="1478"/>
      <c r="K35" s="1476"/>
      <c r="L35" s="1478"/>
      <c r="M35" s="1485"/>
      <c r="N35" s="1486"/>
      <c r="O35" s="1493"/>
    </row>
    <row r="36" spans="1:16" ht="19.5" customHeight="1">
      <c r="A36" s="1464" t="s">
        <v>3</v>
      </c>
      <c r="B36" s="1465"/>
      <c r="C36" s="1494"/>
      <c r="D36" s="1495"/>
      <c r="E36" s="1496"/>
      <c r="F36" s="1489"/>
      <c r="G36" s="1471"/>
      <c r="H36" s="1471"/>
      <c r="I36" s="1471"/>
      <c r="J36" s="1472"/>
      <c r="K36" s="1490"/>
      <c r="L36" s="1472"/>
      <c r="M36" s="1481"/>
      <c r="N36" s="1482"/>
      <c r="O36" s="1491"/>
    </row>
    <row r="37" spans="1:16" ht="19.5" customHeight="1">
      <c r="A37" s="1464"/>
      <c r="B37" s="1465"/>
      <c r="C37" s="1497"/>
      <c r="D37" s="1462"/>
      <c r="E37" s="1463"/>
      <c r="F37" s="1473"/>
      <c r="G37" s="1474"/>
      <c r="H37" s="1474"/>
      <c r="I37" s="1474"/>
      <c r="J37" s="1475"/>
      <c r="K37" s="1473"/>
      <c r="L37" s="1475"/>
      <c r="M37" s="1483"/>
      <c r="N37" s="1484"/>
      <c r="O37" s="1492"/>
    </row>
    <row r="38" spans="1:16" ht="19.5" customHeight="1">
      <c r="A38" s="1464"/>
      <c r="B38" s="1465"/>
      <c r="C38" s="1498"/>
      <c r="D38" s="1499"/>
      <c r="E38" s="1500"/>
      <c r="F38" s="1476"/>
      <c r="G38" s="1477"/>
      <c r="H38" s="1477"/>
      <c r="I38" s="1477"/>
      <c r="J38" s="1478"/>
      <c r="K38" s="1476"/>
      <c r="L38" s="1478"/>
      <c r="M38" s="1485"/>
      <c r="N38" s="1486"/>
      <c r="O38" s="1493"/>
    </row>
    <row r="39" spans="1:16" ht="19.5" customHeight="1">
      <c r="A39" s="1464" t="s">
        <v>4</v>
      </c>
      <c r="B39" s="1465"/>
      <c r="C39" s="1494"/>
      <c r="D39" s="1495"/>
      <c r="E39" s="1496"/>
      <c r="F39" s="1504"/>
      <c r="G39" s="1471"/>
      <c r="H39" s="1471"/>
      <c r="I39" s="1471"/>
      <c r="J39" s="1472"/>
      <c r="K39" s="1504"/>
      <c r="L39" s="1472"/>
      <c r="M39" s="1481"/>
      <c r="N39" s="1482"/>
      <c r="O39" s="1501"/>
    </row>
    <row r="40" spans="1:16" ht="19.5" customHeight="1">
      <c r="A40" s="1464"/>
      <c r="B40" s="1465"/>
      <c r="C40" s="1497"/>
      <c r="D40" s="1462"/>
      <c r="E40" s="1463"/>
      <c r="F40" s="1473"/>
      <c r="G40" s="1474"/>
      <c r="H40" s="1474"/>
      <c r="I40" s="1474"/>
      <c r="J40" s="1475"/>
      <c r="K40" s="1473"/>
      <c r="L40" s="1475"/>
      <c r="M40" s="1483"/>
      <c r="N40" s="1484"/>
      <c r="O40" s="1502"/>
    </row>
    <row r="41" spans="1:16" ht="19.5" customHeight="1">
      <c r="A41" s="1464"/>
      <c r="B41" s="1465"/>
      <c r="C41" s="1498"/>
      <c r="D41" s="1499"/>
      <c r="E41" s="1500"/>
      <c r="F41" s="1476"/>
      <c r="G41" s="1477"/>
      <c r="H41" s="1477"/>
      <c r="I41" s="1477"/>
      <c r="J41" s="1478"/>
      <c r="K41" s="1476"/>
      <c r="L41" s="1478"/>
      <c r="M41" s="1485"/>
      <c r="N41" s="1486"/>
      <c r="O41" s="1503"/>
    </row>
    <row r="42" spans="1:16" ht="14.25" customHeight="1">
      <c r="B42" s="120"/>
      <c r="C42" s="124"/>
      <c r="D42" s="124"/>
    </row>
    <row r="43" spans="1:16">
      <c r="A43" s="124" t="s">
        <v>5</v>
      </c>
      <c r="B43" s="282"/>
      <c r="C43" s="116"/>
      <c r="D43" s="116"/>
      <c r="E43" s="124"/>
      <c r="F43" s="124"/>
      <c r="G43" s="124"/>
      <c r="H43" s="124"/>
      <c r="I43" s="124"/>
      <c r="J43" s="124"/>
      <c r="K43" s="124"/>
      <c r="L43" s="124"/>
      <c r="M43" s="124"/>
      <c r="N43" s="124"/>
      <c r="O43" s="124"/>
      <c r="P43" s="124"/>
    </row>
    <row r="44" spans="1:16">
      <c r="A44" s="124" t="s">
        <v>1521</v>
      </c>
      <c r="B44" s="282"/>
      <c r="C44" s="116"/>
      <c r="D44" s="116"/>
      <c r="E44" s="124"/>
      <c r="F44" s="124"/>
      <c r="G44" s="124"/>
      <c r="H44" s="124"/>
      <c r="I44" s="124"/>
      <c r="J44" s="124"/>
      <c r="K44" s="124"/>
      <c r="L44" s="124"/>
      <c r="M44" s="124"/>
      <c r="N44" s="124"/>
      <c r="O44" s="124"/>
      <c r="P44" s="124"/>
    </row>
    <row r="45" spans="1:16">
      <c r="A45" s="124" t="s">
        <v>1522</v>
      </c>
      <c r="B45" s="282"/>
      <c r="C45" s="116"/>
      <c r="D45" s="116"/>
      <c r="E45" s="124"/>
      <c r="F45" s="124"/>
      <c r="G45" s="124"/>
      <c r="H45" s="124"/>
      <c r="I45" s="124"/>
      <c r="J45" s="124"/>
      <c r="K45" s="124"/>
      <c r="L45" s="124"/>
      <c r="M45" s="124"/>
      <c r="N45" s="124"/>
      <c r="O45" s="124"/>
      <c r="P45" s="124"/>
    </row>
    <row r="46" spans="1:16">
      <c r="A46" s="124" t="s">
        <v>1525</v>
      </c>
      <c r="B46" s="282"/>
      <c r="C46" s="116"/>
      <c r="D46" s="116"/>
      <c r="E46" s="124"/>
      <c r="F46" s="124"/>
      <c r="G46" s="124"/>
      <c r="H46" s="307"/>
      <c r="I46" s="124"/>
      <c r="J46" s="124"/>
      <c r="K46" s="124"/>
      <c r="L46" s="124"/>
      <c r="M46" s="124"/>
      <c r="N46" s="124"/>
      <c r="O46" s="124"/>
      <c r="P46" s="124"/>
    </row>
    <row r="47" spans="1:16">
      <c r="A47" s="124" t="s">
        <v>1526</v>
      </c>
      <c r="B47" s="282"/>
      <c r="C47" s="116"/>
      <c r="D47" s="116"/>
      <c r="E47" s="124"/>
      <c r="F47" s="124"/>
      <c r="G47" s="124"/>
      <c r="H47" s="307"/>
      <c r="I47" s="124"/>
      <c r="J47" s="124"/>
      <c r="K47" s="124"/>
      <c r="L47" s="124"/>
      <c r="M47" s="124"/>
      <c r="N47" s="124"/>
      <c r="O47" s="124"/>
      <c r="P47" s="124"/>
    </row>
    <row r="48" spans="1:16">
      <c r="A48" s="124" t="s">
        <v>1647</v>
      </c>
      <c r="B48" s="282"/>
      <c r="C48" s="116"/>
      <c r="D48" s="116"/>
      <c r="E48" s="124"/>
      <c r="F48" s="124"/>
      <c r="G48" s="307"/>
      <c r="H48" s="124"/>
      <c r="I48" s="124"/>
      <c r="J48" s="124"/>
      <c r="K48" s="124"/>
      <c r="L48" s="124"/>
      <c r="M48" s="124"/>
      <c r="N48" s="124"/>
      <c r="O48" s="124"/>
      <c r="P48" s="124"/>
    </row>
    <row r="49" spans="1:16">
      <c r="A49" s="124"/>
      <c r="B49" s="282" t="s">
        <v>1527</v>
      </c>
      <c r="C49" s="116"/>
      <c r="D49" s="116"/>
      <c r="E49" s="124"/>
      <c r="F49" s="124"/>
      <c r="G49" s="124"/>
      <c r="H49" s="124"/>
      <c r="I49" s="124"/>
      <c r="J49" s="124"/>
      <c r="K49" s="124"/>
      <c r="L49" s="124"/>
      <c r="M49" s="124"/>
      <c r="N49" s="124"/>
      <c r="O49" s="124"/>
      <c r="P49" s="124"/>
    </row>
    <row r="50" spans="1:16">
      <c r="A50" s="124"/>
      <c r="B50" s="124" t="s">
        <v>1528</v>
      </c>
      <c r="C50" s="124"/>
      <c r="D50" s="124"/>
      <c r="E50" s="124"/>
      <c r="F50" s="124"/>
      <c r="G50" s="124"/>
      <c r="H50" s="124"/>
      <c r="I50" s="124"/>
      <c r="J50" s="124"/>
      <c r="K50" s="124"/>
      <c r="L50" s="124"/>
      <c r="M50" s="124"/>
      <c r="N50" s="124"/>
      <c r="O50" s="124"/>
      <c r="P50" s="124"/>
    </row>
  </sheetData>
  <mergeCells count="37">
    <mergeCell ref="C39:E41"/>
    <mergeCell ref="O19:O22"/>
    <mergeCell ref="A19:C22"/>
    <mergeCell ref="L21:N22"/>
    <mergeCell ref="I19:N20"/>
    <mergeCell ref="A15:O15"/>
    <mergeCell ref="O39:O41"/>
    <mergeCell ref="A39:B41"/>
    <mergeCell ref="F39:J41"/>
    <mergeCell ref="K39:L41"/>
    <mergeCell ref="M39:N41"/>
    <mergeCell ref="O23:O25"/>
    <mergeCell ref="F29:J32"/>
    <mergeCell ref="K31:L32"/>
    <mergeCell ref="I21:K22"/>
    <mergeCell ref="O29:O32"/>
    <mergeCell ref="K29:N30"/>
    <mergeCell ref="D23:H25"/>
    <mergeCell ref="I23:K25"/>
    <mergeCell ref="L23:N25"/>
    <mergeCell ref="D19:H22"/>
    <mergeCell ref="A3:P3"/>
    <mergeCell ref="A24:C24"/>
    <mergeCell ref="A36:B38"/>
    <mergeCell ref="M31:N32"/>
    <mergeCell ref="F33:J35"/>
    <mergeCell ref="C29:E32"/>
    <mergeCell ref="M36:N38"/>
    <mergeCell ref="A33:B35"/>
    <mergeCell ref="F36:J38"/>
    <mergeCell ref="K36:L38"/>
    <mergeCell ref="O33:O35"/>
    <mergeCell ref="O36:O38"/>
    <mergeCell ref="C36:E38"/>
    <mergeCell ref="C33:E35"/>
    <mergeCell ref="K33:L35"/>
    <mergeCell ref="M33:N35"/>
  </mergeCells>
  <phoneticPr fontId="3"/>
  <pageMargins left="0.78740157480314965" right="0.19685039370078741" top="0.78740157480314965" bottom="0.78740157480314965" header="0.51181102362204722" footer="0.51181102362204722"/>
  <pageSetup paperSize="9" scale="93" orientation="portrait" blackAndWhite="1" horizontalDpi="200" verticalDpi="200" r:id="rId1"/>
  <headerFooter alignWithMargins="0"/>
  <drawing r:id="rId2"/>
  <legacyDrawing r:id="rId3"/>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8" tint="0.59999389629810485"/>
  </sheetPr>
  <dimension ref="A1:O44"/>
  <sheetViews>
    <sheetView showZeros="0" view="pageBreakPreview" zoomScaleNormal="100" zoomScaleSheetLayoutView="100" workbookViewId="0">
      <selection activeCell="I23" sqref="I23:K23"/>
    </sheetView>
  </sheetViews>
  <sheetFormatPr defaultColWidth="5.90625" defaultRowHeight="14"/>
  <cols>
    <col min="1" max="14" width="5.90625" style="94" customWidth="1"/>
    <col min="15" max="15" width="6.7265625" style="94" customWidth="1"/>
    <col min="16" max="16384" width="5.90625" style="94"/>
  </cols>
  <sheetData>
    <row r="1" spans="1:15">
      <c r="O1" s="108" t="s">
        <v>403</v>
      </c>
    </row>
    <row r="3" spans="1:15" ht="28">
      <c r="A3" s="955" t="s">
        <v>6</v>
      </c>
      <c r="B3" s="955"/>
      <c r="C3" s="955"/>
      <c r="D3" s="955"/>
      <c r="E3" s="955"/>
      <c r="F3" s="955"/>
      <c r="G3" s="955"/>
      <c r="H3" s="955"/>
      <c r="I3" s="955"/>
      <c r="J3" s="955"/>
      <c r="K3" s="955"/>
      <c r="L3" s="955"/>
      <c r="M3" s="955"/>
      <c r="N3" s="955"/>
      <c r="O3" s="955"/>
    </row>
    <row r="5" spans="1:15">
      <c r="A5" s="94" t="s">
        <v>270</v>
      </c>
      <c r="L5" s="152"/>
      <c r="M5" s="152"/>
      <c r="N5" s="152"/>
    </row>
    <row r="6" spans="1:15">
      <c r="L6" s="152"/>
      <c r="M6" s="152"/>
      <c r="N6" s="152"/>
    </row>
    <row r="7" spans="1:15">
      <c r="B7" s="213" t="s">
        <v>1364</v>
      </c>
      <c r="C7" s="125"/>
      <c r="D7" s="125"/>
      <c r="E7" s="102"/>
      <c r="F7" s="102"/>
    </row>
    <row r="9" spans="1:15">
      <c r="J9" s="108" t="str">
        <f>入力シート!C1</f>
        <v>令和8年2月8日執行衆議院小選挙区選出議員選挙</v>
      </c>
      <c r="K9" s="195" t="str">
        <f>入力シート!C2</f>
        <v>青森県第１区</v>
      </c>
    </row>
    <row r="11" spans="1:15">
      <c r="H11" s="204" t="s">
        <v>374</v>
      </c>
      <c r="J11" s="113">
        <f>入力シート!C20</f>
        <v>0</v>
      </c>
      <c r="K11" s="111"/>
      <c r="L11" s="111">
        <f>入力シート!C22</f>
        <v>0</v>
      </c>
    </row>
    <row r="12" spans="1:15" ht="14.25" customHeight="1">
      <c r="F12" s="111"/>
    </row>
    <row r="13" spans="1:15" ht="14.25" customHeight="1">
      <c r="A13" s="888" t="s">
        <v>451</v>
      </c>
      <c r="B13" s="888"/>
      <c r="C13" s="888"/>
      <c r="D13" s="888"/>
      <c r="E13" s="888"/>
      <c r="F13" s="888"/>
      <c r="G13" s="888"/>
      <c r="H13" s="888"/>
      <c r="I13" s="888"/>
      <c r="J13" s="888"/>
      <c r="K13" s="888"/>
      <c r="L13" s="888"/>
      <c r="M13" s="888"/>
      <c r="N13" s="888"/>
      <c r="O13" s="888"/>
    </row>
    <row r="14" spans="1:15" ht="14.25" customHeight="1">
      <c r="A14" s="132"/>
      <c r="B14" s="132"/>
      <c r="C14" s="132"/>
      <c r="D14" s="132"/>
      <c r="E14" s="132"/>
      <c r="F14" s="132"/>
      <c r="G14" s="132"/>
      <c r="H14" s="132"/>
      <c r="I14" s="132"/>
      <c r="J14" s="132"/>
      <c r="K14" s="132"/>
      <c r="L14" s="132"/>
      <c r="M14" s="132"/>
      <c r="N14" s="132"/>
    </row>
    <row r="15" spans="1:15" ht="24" customHeight="1">
      <c r="A15" s="1538" t="s">
        <v>7</v>
      </c>
      <c r="B15" s="1428"/>
      <c r="C15" s="1428"/>
      <c r="D15" s="1428"/>
      <c r="E15" s="1429"/>
      <c r="F15" s="153"/>
      <c r="G15" s="1539" t="s">
        <v>304</v>
      </c>
      <c r="H15" s="1539"/>
      <c r="I15" s="1539"/>
      <c r="J15" s="1540"/>
      <c r="K15" s="154"/>
      <c r="L15" s="155"/>
      <c r="M15" s="155"/>
      <c r="N15" s="155"/>
      <c r="O15" s="156"/>
    </row>
    <row r="16" spans="1:15" ht="24" customHeight="1">
      <c r="A16" s="1418" t="s">
        <v>9</v>
      </c>
      <c r="B16" s="856"/>
      <c r="C16" s="856"/>
      <c r="D16" s="856"/>
      <c r="E16" s="1419"/>
      <c r="F16" s="157" t="s">
        <v>314</v>
      </c>
      <c r="G16" s="1541"/>
      <c r="H16" s="1541"/>
      <c r="I16" s="1541"/>
      <c r="J16" s="1542"/>
      <c r="K16" s="1554" t="s">
        <v>10</v>
      </c>
      <c r="L16" s="1555"/>
      <c r="M16" s="1555"/>
      <c r="N16" s="1555"/>
      <c r="O16" s="1556"/>
    </row>
    <row r="17" spans="1:15" ht="24" customHeight="1">
      <c r="A17" s="1400" t="s">
        <v>315</v>
      </c>
      <c r="B17" s="1537"/>
      <c r="C17" s="1537"/>
      <c r="D17" s="1537"/>
      <c r="E17" s="1401"/>
      <c r="F17" s="158"/>
      <c r="G17" s="1543"/>
      <c r="H17" s="1543"/>
      <c r="I17" s="1543"/>
      <c r="J17" s="1544"/>
      <c r="K17" s="158"/>
      <c r="L17" s="159"/>
      <c r="M17" s="159"/>
      <c r="N17" s="159"/>
      <c r="O17" s="160"/>
    </row>
    <row r="18" spans="1:15" ht="24" customHeight="1">
      <c r="A18" s="1538" t="s">
        <v>308</v>
      </c>
      <c r="B18" s="1428"/>
      <c r="C18" s="1428"/>
      <c r="D18" s="1428"/>
      <c r="E18" s="1429"/>
      <c r="F18" s="1516"/>
      <c r="G18" s="1517"/>
      <c r="H18" s="1517"/>
      <c r="I18" s="1517"/>
      <c r="J18" s="1517"/>
      <c r="K18" s="1517"/>
      <c r="L18" s="1517"/>
      <c r="M18" s="1517"/>
      <c r="N18" s="1517"/>
      <c r="O18" s="1518"/>
    </row>
    <row r="19" spans="1:15" ht="24" customHeight="1">
      <c r="A19" s="1418" t="s">
        <v>8</v>
      </c>
      <c r="B19" s="856"/>
      <c r="C19" s="856"/>
      <c r="D19" s="856"/>
      <c r="E19" s="1419"/>
      <c r="F19" s="1519"/>
      <c r="G19" s="1352"/>
      <c r="H19" s="1352"/>
      <c r="I19" s="1352"/>
      <c r="J19" s="1352"/>
      <c r="K19" s="1352"/>
      <c r="L19" s="1352"/>
      <c r="M19" s="1352"/>
      <c r="N19" s="1352"/>
      <c r="O19" s="1520"/>
    </row>
    <row r="20" spans="1:15" ht="24" customHeight="1">
      <c r="A20" s="1400" t="s">
        <v>1388</v>
      </c>
      <c r="B20" s="1537"/>
      <c r="C20" s="1537"/>
      <c r="D20" s="1537"/>
      <c r="E20" s="1401"/>
      <c r="F20" s="1521"/>
      <c r="G20" s="1522"/>
      <c r="H20" s="1522"/>
      <c r="I20" s="1522"/>
      <c r="J20" s="1522"/>
      <c r="K20" s="1522"/>
      <c r="L20" s="1522"/>
      <c r="M20" s="1522"/>
      <c r="N20" s="1522"/>
      <c r="O20" s="1523"/>
    </row>
    <row r="21" spans="1:15" ht="33" customHeight="1">
      <c r="A21" s="1545" t="s">
        <v>1389</v>
      </c>
      <c r="B21" s="1546"/>
      <c r="C21" s="1546"/>
      <c r="D21" s="1546"/>
      <c r="E21" s="1547"/>
      <c r="F21" s="1557" t="s">
        <v>11</v>
      </c>
      <c r="G21" s="1558"/>
      <c r="H21" s="1559"/>
      <c r="I21" s="1557" t="s">
        <v>12</v>
      </c>
      <c r="J21" s="1558"/>
      <c r="K21" s="1558"/>
      <c r="L21" s="1559"/>
      <c r="M21" s="1557" t="s">
        <v>531</v>
      </c>
      <c r="N21" s="1558"/>
      <c r="O21" s="1559"/>
    </row>
    <row r="22" spans="1:15" ht="33" customHeight="1">
      <c r="A22" s="1548"/>
      <c r="B22" s="1549"/>
      <c r="C22" s="1549"/>
      <c r="D22" s="1549"/>
      <c r="E22" s="1550"/>
      <c r="F22" s="1551" t="s">
        <v>1390</v>
      </c>
      <c r="G22" s="1552"/>
      <c r="H22" s="1553"/>
      <c r="I22" s="1560"/>
      <c r="J22" s="1561"/>
      <c r="K22" s="1561"/>
      <c r="L22" s="169" t="s">
        <v>2</v>
      </c>
      <c r="M22" s="1557"/>
      <c r="N22" s="1558"/>
      <c r="O22" s="1559"/>
    </row>
    <row r="23" spans="1:15" ht="33" customHeight="1">
      <c r="A23" s="1548"/>
      <c r="B23" s="1549"/>
      <c r="C23" s="1549"/>
      <c r="D23" s="1549"/>
      <c r="E23" s="1550"/>
      <c r="F23" s="1551" t="s">
        <v>1390</v>
      </c>
      <c r="G23" s="1552"/>
      <c r="H23" s="1553"/>
      <c r="I23" s="1560"/>
      <c r="J23" s="1561"/>
      <c r="K23" s="1561"/>
      <c r="L23" s="169" t="s">
        <v>2</v>
      </c>
      <c r="M23" s="1557"/>
      <c r="N23" s="1558"/>
      <c r="O23" s="1559"/>
    </row>
    <row r="24" spans="1:15">
      <c r="A24" s="124"/>
      <c r="B24" s="124"/>
      <c r="C24" s="124"/>
      <c r="D24" s="124"/>
      <c r="E24" s="124"/>
      <c r="F24" s="124"/>
      <c r="G24" s="124"/>
      <c r="H24" s="124"/>
      <c r="I24" s="124"/>
      <c r="J24" s="124"/>
      <c r="K24" s="124"/>
      <c r="L24" s="124"/>
      <c r="M24" s="124"/>
      <c r="N24" s="124"/>
      <c r="O24" s="124"/>
    </row>
    <row r="25" spans="1:15">
      <c r="A25" s="124" t="s">
        <v>271</v>
      </c>
      <c r="B25" s="124"/>
      <c r="C25" s="124"/>
      <c r="D25" s="124"/>
      <c r="E25" s="124"/>
      <c r="F25" s="124"/>
      <c r="G25" s="124"/>
      <c r="H25" s="124"/>
      <c r="I25" s="124"/>
      <c r="J25" s="124"/>
      <c r="K25" s="124"/>
      <c r="L25" s="124"/>
      <c r="M25" s="124"/>
      <c r="N25" s="124"/>
      <c r="O25" s="124"/>
    </row>
    <row r="26" spans="1:15">
      <c r="A26" s="124" t="s">
        <v>316</v>
      </c>
      <c r="B26" s="124"/>
      <c r="C26" s="124"/>
      <c r="D26" s="124"/>
      <c r="E26" s="124"/>
      <c r="F26" s="124"/>
      <c r="G26" s="124"/>
      <c r="H26" s="124"/>
      <c r="I26" s="124"/>
      <c r="J26" s="124"/>
      <c r="K26" s="124"/>
      <c r="L26" s="124"/>
      <c r="M26" s="124"/>
      <c r="N26" s="124"/>
      <c r="O26" s="124"/>
    </row>
    <row r="27" spans="1:15">
      <c r="A27" s="124" t="s">
        <v>317</v>
      </c>
      <c r="B27" s="124"/>
      <c r="C27" s="124"/>
      <c r="D27" s="124"/>
      <c r="E27" s="124"/>
      <c r="F27" s="124"/>
      <c r="G27" s="124"/>
      <c r="H27" s="124"/>
      <c r="I27" s="124"/>
      <c r="J27" s="124"/>
      <c r="K27" s="124"/>
      <c r="L27" s="124"/>
      <c r="M27" s="124"/>
      <c r="N27" s="124"/>
      <c r="O27" s="124"/>
    </row>
    <row r="28" spans="1:15">
      <c r="A28" s="124" t="s">
        <v>318</v>
      </c>
      <c r="B28" s="124"/>
    </row>
    <row r="29" spans="1:15">
      <c r="A29" s="124" t="s">
        <v>319</v>
      </c>
      <c r="B29" s="124"/>
      <c r="C29" s="124"/>
      <c r="D29" s="124"/>
      <c r="E29" s="124"/>
      <c r="F29" s="124"/>
      <c r="G29" s="124"/>
      <c r="H29" s="124"/>
      <c r="I29" s="124"/>
      <c r="J29" s="124"/>
      <c r="K29" s="124"/>
    </row>
    <row r="30" spans="1:15">
      <c r="A30" s="124" t="s">
        <v>13</v>
      </c>
      <c r="B30" s="124"/>
    </row>
    <row r="31" spans="1:15">
      <c r="A31" s="124" t="s">
        <v>14</v>
      </c>
      <c r="B31" s="124"/>
    </row>
    <row r="32" spans="1:15">
      <c r="A32" s="124" t="s">
        <v>1687</v>
      </c>
      <c r="B32" s="124"/>
    </row>
    <row r="33" spans="1:15">
      <c r="A33" s="124" t="s">
        <v>320</v>
      </c>
    </row>
    <row r="34" spans="1:15">
      <c r="A34" s="124" t="s">
        <v>321</v>
      </c>
    </row>
    <row r="35" spans="1:15">
      <c r="A35" s="124" t="s">
        <v>1391</v>
      </c>
    </row>
    <row r="36" spans="1:15">
      <c r="A36" s="124" t="s">
        <v>1392</v>
      </c>
    </row>
    <row r="37" spans="1:15">
      <c r="A37" s="124" t="s">
        <v>322</v>
      </c>
    </row>
    <row r="38" spans="1:15">
      <c r="A38" s="124" t="s">
        <v>323</v>
      </c>
    </row>
    <row r="39" spans="1:15">
      <c r="A39" s="124" t="s">
        <v>1393</v>
      </c>
    </row>
    <row r="40" spans="1:15">
      <c r="A40" s="124" t="s">
        <v>272</v>
      </c>
    </row>
    <row r="41" spans="1:15">
      <c r="A41" s="124" t="s">
        <v>324</v>
      </c>
    </row>
    <row r="42" spans="1:15">
      <c r="A42" s="124" t="s">
        <v>325</v>
      </c>
    </row>
    <row r="43" spans="1:15">
      <c r="A43" s="124" t="s">
        <v>1394</v>
      </c>
      <c r="B43" s="124"/>
      <c r="C43" s="124"/>
      <c r="D43" s="124"/>
      <c r="E43" s="124"/>
      <c r="F43" s="124"/>
      <c r="G43" s="124"/>
      <c r="H43" s="124"/>
      <c r="I43" s="124"/>
      <c r="J43" s="124"/>
      <c r="K43" s="124"/>
      <c r="L43" s="124"/>
      <c r="M43" s="124"/>
      <c r="N43" s="124"/>
      <c r="O43" s="124"/>
    </row>
    <row r="44" spans="1:15">
      <c r="A44" s="124" t="s">
        <v>1395</v>
      </c>
      <c r="B44" s="124"/>
      <c r="C44" s="124"/>
      <c r="D44" s="124"/>
      <c r="E44" s="124"/>
      <c r="F44" s="124"/>
      <c r="G44" s="124"/>
      <c r="H44" s="124"/>
      <c r="I44" s="124"/>
      <c r="J44" s="124"/>
      <c r="K44" s="124"/>
      <c r="L44" s="124"/>
      <c r="M44" s="124"/>
      <c r="N44" s="124"/>
      <c r="O44" s="124"/>
    </row>
  </sheetData>
  <mergeCells count="23">
    <mergeCell ref="A21:E21"/>
    <mergeCell ref="A22:E22"/>
    <mergeCell ref="A23:E23"/>
    <mergeCell ref="F22:H22"/>
    <mergeCell ref="A13:O13"/>
    <mergeCell ref="F18:O20"/>
    <mergeCell ref="A16:E16"/>
    <mergeCell ref="K16:O16"/>
    <mergeCell ref="F23:H23"/>
    <mergeCell ref="F21:H21"/>
    <mergeCell ref="I21:L21"/>
    <mergeCell ref="M21:O21"/>
    <mergeCell ref="I22:K22"/>
    <mergeCell ref="I23:K23"/>
    <mergeCell ref="M22:O22"/>
    <mergeCell ref="M23:O23"/>
    <mergeCell ref="A3:O3"/>
    <mergeCell ref="A17:E17"/>
    <mergeCell ref="A18:E18"/>
    <mergeCell ref="A19:E19"/>
    <mergeCell ref="A20:E20"/>
    <mergeCell ref="G15:J17"/>
    <mergeCell ref="A15:E15"/>
  </mergeCells>
  <phoneticPr fontId="3"/>
  <pageMargins left="0.98425196850393704" right="0.55118110236220474" top="0.78740157480314965" bottom="0.78740157480314965" header="0.51181102362204722" footer="0.51181102362204722"/>
  <pageSetup paperSize="9" scale="94" orientation="portrait" blackAndWhite="1" horizontalDpi="200" verticalDpi="200" r:id="rId1"/>
  <headerFooter alignWithMargins="0"/>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8" tint="0.59999389629810485"/>
  </sheetPr>
  <dimension ref="A1:O47"/>
  <sheetViews>
    <sheetView showZeros="0" view="pageBreakPreview" topLeftCell="A4" zoomScaleNormal="100" zoomScaleSheetLayoutView="100" workbookViewId="0">
      <selection activeCell="O9" sqref="O9"/>
    </sheetView>
  </sheetViews>
  <sheetFormatPr defaultColWidth="5.90625" defaultRowHeight="14"/>
  <cols>
    <col min="1" max="14" width="5.90625" style="94" customWidth="1"/>
    <col min="15" max="15" width="6.7265625" style="94" customWidth="1"/>
    <col min="16" max="16384" width="5.90625" style="94"/>
  </cols>
  <sheetData>
    <row r="1" spans="1:15">
      <c r="O1" s="108" t="s">
        <v>408</v>
      </c>
    </row>
    <row r="3" spans="1:15" ht="28">
      <c r="A3" s="955" t="s">
        <v>16</v>
      </c>
      <c r="B3" s="955"/>
      <c r="C3" s="955"/>
      <c r="D3" s="955"/>
      <c r="E3" s="955"/>
      <c r="F3" s="955"/>
      <c r="G3" s="955"/>
      <c r="H3" s="955"/>
      <c r="I3" s="955"/>
      <c r="J3" s="955"/>
      <c r="K3" s="955"/>
      <c r="L3" s="955"/>
      <c r="M3" s="955"/>
      <c r="N3" s="955"/>
      <c r="O3" s="955"/>
    </row>
    <row r="4" spans="1:15" ht="21" customHeight="1">
      <c r="A4" s="888" t="s">
        <v>17</v>
      </c>
      <c r="B4" s="888"/>
      <c r="C4" s="888"/>
      <c r="D4" s="888"/>
      <c r="E4" s="888"/>
      <c r="F4" s="888"/>
      <c r="G4" s="888"/>
      <c r="H4" s="888"/>
      <c r="I4" s="888"/>
      <c r="J4" s="888"/>
      <c r="K4" s="888"/>
      <c r="L4" s="888"/>
      <c r="M4" s="888"/>
      <c r="N4" s="888"/>
      <c r="O4" s="888"/>
    </row>
    <row r="5" spans="1:15" ht="21" customHeight="1">
      <c r="K5" s="1066" t="s">
        <v>1383</v>
      </c>
      <c r="L5" s="1067"/>
      <c r="M5" s="1067"/>
      <c r="N5" s="1067"/>
      <c r="O5" s="1067"/>
    </row>
    <row r="6" spans="1:15">
      <c r="L6" s="152"/>
      <c r="M6" s="152"/>
      <c r="N6" s="152"/>
    </row>
    <row r="7" spans="1:15" ht="21" customHeight="1">
      <c r="A7" s="94" t="s">
        <v>18</v>
      </c>
      <c r="B7" s="152"/>
      <c r="C7" s="152"/>
      <c r="D7" s="152"/>
    </row>
    <row r="8" spans="1:15">
      <c r="B8" s="152"/>
      <c r="C8" s="152"/>
      <c r="D8" s="152"/>
    </row>
    <row r="9" spans="1:15" ht="21" customHeight="1">
      <c r="B9" s="152"/>
      <c r="C9" s="152"/>
      <c r="D9" s="152"/>
      <c r="E9" s="94" t="s">
        <v>230</v>
      </c>
      <c r="I9" s="1352"/>
      <c r="J9" s="1352"/>
      <c r="K9" s="1352"/>
      <c r="L9" s="1352"/>
      <c r="M9" s="1352"/>
      <c r="N9" s="1352"/>
    </row>
    <row r="10" spans="1:15" ht="21" customHeight="1">
      <c r="B10" s="152"/>
      <c r="C10" s="152"/>
      <c r="D10" s="152"/>
      <c r="E10" s="94" t="s">
        <v>231</v>
      </c>
      <c r="I10" s="1352"/>
      <c r="J10" s="1352"/>
      <c r="K10" s="1352"/>
      <c r="L10" s="1352"/>
      <c r="M10" s="1352"/>
      <c r="N10" s="1352"/>
      <c r="O10" s="108"/>
    </row>
    <row r="11" spans="1:15" ht="21" customHeight="1">
      <c r="B11" s="152"/>
      <c r="C11" s="152"/>
      <c r="D11" s="152"/>
      <c r="E11" s="94" t="s">
        <v>232</v>
      </c>
      <c r="I11" s="1352"/>
      <c r="J11" s="1352"/>
      <c r="K11" s="1352"/>
      <c r="L11" s="1352"/>
      <c r="M11" s="1352"/>
      <c r="N11" s="1352"/>
    </row>
    <row r="12" spans="1:15" ht="21" customHeight="1">
      <c r="B12" s="152"/>
      <c r="C12" s="152"/>
      <c r="D12" s="152"/>
      <c r="E12" s="94" t="s">
        <v>19</v>
      </c>
      <c r="I12" s="1578"/>
      <c r="J12" s="1578"/>
      <c r="K12" s="1578"/>
      <c r="L12" s="1578"/>
      <c r="M12" s="1578"/>
      <c r="N12" s="1578"/>
    </row>
    <row r="13" spans="1:15">
      <c r="B13" s="152"/>
      <c r="C13" s="152"/>
      <c r="D13" s="152"/>
    </row>
    <row r="14" spans="1:15">
      <c r="A14" s="203" t="s">
        <v>681</v>
      </c>
      <c r="B14" s="152"/>
      <c r="C14" s="152"/>
      <c r="D14" s="152"/>
    </row>
    <row r="15" spans="1:15">
      <c r="B15" s="152"/>
      <c r="C15" s="152"/>
      <c r="D15" s="152"/>
    </row>
    <row r="16" spans="1:15">
      <c r="B16" s="152"/>
      <c r="C16" s="152"/>
      <c r="D16" s="152"/>
    </row>
    <row r="17" spans="1:15">
      <c r="A17" s="888" t="s">
        <v>451</v>
      </c>
      <c r="B17" s="888"/>
      <c r="C17" s="888"/>
      <c r="D17" s="888"/>
      <c r="E17" s="888"/>
      <c r="F17" s="888"/>
      <c r="G17" s="888"/>
      <c r="H17" s="888"/>
      <c r="I17" s="888"/>
      <c r="J17" s="888"/>
      <c r="K17" s="888"/>
      <c r="L17" s="888"/>
      <c r="M17" s="888"/>
      <c r="N17" s="888"/>
      <c r="O17" s="888"/>
    </row>
    <row r="18" spans="1:15">
      <c r="B18" s="152"/>
      <c r="C18" s="152"/>
      <c r="D18" s="152"/>
    </row>
    <row r="19" spans="1:15" ht="26.25" customHeight="1">
      <c r="A19" s="94" t="s">
        <v>20</v>
      </c>
      <c r="B19" s="152"/>
      <c r="C19" s="152"/>
      <c r="D19" s="1577">
        <f>公営３内訳１!R19</f>
        <v>0</v>
      </c>
      <c r="E19" s="1577"/>
      <c r="F19" s="1577"/>
      <c r="G19" s="94" t="s">
        <v>2</v>
      </c>
    </row>
    <row r="20" spans="1:15">
      <c r="B20" s="152"/>
      <c r="C20" s="152"/>
      <c r="D20" s="152"/>
    </row>
    <row r="21" spans="1:15" ht="21" customHeight="1">
      <c r="A21" s="94" t="s">
        <v>21</v>
      </c>
      <c r="B21" s="152"/>
      <c r="C21" s="152"/>
      <c r="D21" s="152"/>
    </row>
    <row r="22" spans="1:15" ht="21" customHeight="1">
      <c r="A22" s="94" t="s">
        <v>22</v>
      </c>
      <c r="B22" s="152"/>
      <c r="C22" s="152"/>
      <c r="D22" s="152"/>
    </row>
    <row r="24" spans="1:15" ht="21" customHeight="1">
      <c r="A24" s="161" t="s">
        <v>326</v>
      </c>
      <c r="B24" s="195" t="str">
        <f>入力シート!C1</f>
        <v>令和8年2月8日執行衆議院小選挙区選出議員選挙</v>
      </c>
      <c r="J24" s="206"/>
      <c r="K24" s="202" t="str">
        <f>入力シート!C2</f>
        <v>青森県第１区</v>
      </c>
      <c r="L24" s="206"/>
    </row>
    <row r="26" spans="1:15" ht="21" customHeight="1">
      <c r="A26" s="94" t="s">
        <v>23</v>
      </c>
      <c r="E26" s="113">
        <f>入力シート!C20</f>
        <v>0</v>
      </c>
      <c r="F26" s="111"/>
      <c r="G26" s="111">
        <f>入力シート!C22</f>
        <v>0</v>
      </c>
    </row>
    <row r="27" spans="1:15" ht="14.25" customHeight="1">
      <c r="F27" s="111"/>
    </row>
    <row r="28" spans="1:15" ht="21" customHeight="1">
      <c r="A28" s="94" t="s">
        <v>222</v>
      </c>
      <c r="E28" s="162"/>
      <c r="F28" s="111"/>
      <c r="I28" s="162"/>
    </row>
    <row r="29" spans="1:15" ht="23.25" customHeight="1">
      <c r="B29" s="981" t="s">
        <v>223</v>
      </c>
      <c r="C29" s="982"/>
      <c r="D29" s="983"/>
      <c r="E29" s="1568"/>
      <c r="F29" s="1569"/>
      <c r="G29" s="1569"/>
      <c r="H29" s="1570"/>
      <c r="I29" s="981" t="s">
        <v>227</v>
      </c>
      <c r="J29" s="983"/>
      <c r="K29" s="1568"/>
      <c r="L29" s="1569"/>
      <c r="M29" s="1569"/>
      <c r="N29" s="1570"/>
    </row>
    <row r="30" spans="1:15" ht="23.25" customHeight="1">
      <c r="B30" s="981" t="s">
        <v>224</v>
      </c>
      <c r="C30" s="982"/>
      <c r="D30" s="983"/>
      <c r="E30" s="1571"/>
      <c r="F30" s="1572"/>
      <c r="G30" s="1572"/>
      <c r="H30" s="1573"/>
      <c r="I30" s="981" t="s">
        <v>228</v>
      </c>
      <c r="J30" s="983"/>
      <c r="K30" s="1571"/>
      <c r="L30" s="1572"/>
      <c r="M30" s="1572"/>
      <c r="N30" s="1573"/>
    </row>
    <row r="31" spans="1:15" ht="23.25" customHeight="1">
      <c r="B31" s="981" t="s">
        <v>225</v>
      </c>
      <c r="C31" s="982"/>
      <c r="D31" s="983"/>
      <c r="E31" s="1568"/>
      <c r="F31" s="1569"/>
      <c r="G31" s="1569"/>
      <c r="H31" s="1570"/>
      <c r="I31" s="981" t="s">
        <v>229</v>
      </c>
      <c r="J31" s="983"/>
      <c r="K31" s="1571"/>
      <c r="L31" s="1572"/>
      <c r="M31" s="1572"/>
      <c r="N31" s="1573"/>
    </row>
    <row r="32" spans="1:15" ht="23.25" customHeight="1">
      <c r="B32" s="975" t="s">
        <v>327</v>
      </c>
      <c r="C32" s="976"/>
      <c r="D32" s="977"/>
      <c r="E32" s="1574"/>
      <c r="F32" s="1575"/>
      <c r="G32" s="1575"/>
      <c r="H32" s="1575"/>
      <c r="I32" s="1575"/>
      <c r="J32" s="1575"/>
      <c r="K32" s="1575"/>
      <c r="L32" s="1575"/>
      <c r="M32" s="1575"/>
      <c r="N32" s="1576"/>
    </row>
    <row r="33" spans="1:15" ht="23.25" customHeight="1">
      <c r="B33" s="1562" t="s">
        <v>226</v>
      </c>
      <c r="C33" s="1563"/>
      <c r="D33" s="1564"/>
      <c r="E33" s="1565"/>
      <c r="F33" s="1566"/>
      <c r="G33" s="1566"/>
      <c r="H33" s="1566"/>
      <c r="I33" s="1566"/>
      <c r="J33" s="1566"/>
      <c r="K33" s="1566"/>
      <c r="L33" s="1566"/>
      <c r="M33" s="1566"/>
      <c r="N33" s="1567"/>
    </row>
    <row r="34" spans="1:15" ht="16.5" customHeight="1">
      <c r="E34" s="162"/>
      <c r="F34" s="111"/>
    </row>
    <row r="35" spans="1:15" ht="14.25" customHeight="1">
      <c r="A35" s="124" t="s">
        <v>1529</v>
      </c>
      <c r="B35" s="124"/>
      <c r="C35" s="124"/>
      <c r="D35" s="124"/>
      <c r="E35" s="124"/>
      <c r="F35" s="307"/>
      <c r="G35" s="124"/>
      <c r="H35" s="124"/>
      <c r="I35" s="124"/>
      <c r="J35" s="124"/>
      <c r="K35" s="124"/>
      <c r="L35" s="124"/>
      <c r="M35" s="124"/>
      <c r="N35" s="124"/>
      <c r="O35" s="124"/>
    </row>
    <row r="36" spans="1:15" ht="14.25" customHeight="1">
      <c r="A36" s="124" t="s">
        <v>1530</v>
      </c>
      <c r="B36" s="124"/>
      <c r="C36" s="124"/>
      <c r="D36" s="124"/>
      <c r="E36" s="124"/>
      <c r="F36" s="307"/>
      <c r="G36" s="124"/>
      <c r="H36" s="124"/>
      <c r="I36" s="124"/>
      <c r="J36" s="124"/>
      <c r="K36" s="124"/>
      <c r="L36" s="124"/>
      <c r="M36" s="124"/>
      <c r="N36" s="124"/>
      <c r="O36" s="124"/>
    </row>
    <row r="37" spans="1:15" ht="14.25" customHeight="1">
      <c r="A37" s="124" t="s">
        <v>1531</v>
      </c>
      <c r="B37" s="172"/>
      <c r="C37" s="172"/>
      <c r="D37" s="172"/>
      <c r="E37" s="172"/>
      <c r="F37" s="172"/>
      <c r="G37" s="172"/>
      <c r="H37" s="172"/>
      <c r="I37" s="172"/>
      <c r="J37" s="172"/>
      <c r="K37" s="172"/>
      <c r="L37" s="172"/>
      <c r="M37" s="172"/>
      <c r="N37" s="172"/>
      <c r="O37" s="172"/>
    </row>
    <row r="38" spans="1:15" ht="14.25" customHeight="1">
      <c r="A38" s="124" t="s">
        <v>1532</v>
      </c>
      <c r="B38" s="124"/>
      <c r="C38" s="124"/>
      <c r="D38" s="124"/>
      <c r="E38" s="124"/>
      <c r="F38" s="124"/>
      <c r="G38" s="124"/>
      <c r="H38" s="124"/>
      <c r="I38" s="124"/>
      <c r="J38" s="124"/>
      <c r="K38" s="124"/>
      <c r="L38" s="124"/>
      <c r="M38" s="124"/>
      <c r="N38" s="124"/>
      <c r="O38" s="124"/>
    </row>
    <row r="39" spans="1:15">
      <c r="A39" s="124" t="s">
        <v>1533</v>
      </c>
      <c r="B39" s="124"/>
      <c r="C39" s="124"/>
      <c r="D39" s="124"/>
      <c r="E39" s="124"/>
      <c r="F39" s="124"/>
      <c r="G39" s="124"/>
      <c r="H39" s="124"/>
      <c r="I39" s="124"/>
      <c r="J39" s="124"/>
      <c r="K39" s="124"/>
      <c r="L39" s="124"/>
      <c r="M39" s="124"/>
      <c r="N39" s="124"/>
      <c r="O39" s="124"/>
    </row>
    <row r="40" spans="1:15">
      <c r="A40" s="124" t="s">
        <v>1534</v>
      </c>
      <c r="B40" s="124"/>
      <c r="C40" s="124"/>
      <c r="D40" s="124"/>
      <c r="E40" s="124"/>
      <c r="F40" s="124"/>
      <c r="G40" s="124"/>
      <c r="H40" s="124"/>
      <c r="I40" s="124"/>
      <c r="J40" s="124"/>
      <c r="K40" s="124"/>
      <c r="L40" s="124"/>
      <c r="M40" s="124"/>
      <c r="N40" s="124"/>
      <c r="O40" s="124"/>
    </row>
    <row r="41" spans="1:15">
      <c r="A41" s="124" t="s">
        <v>24</v>
      </c>
      <c r="B41" s="124"/>
      <c r="C41" s="124"/>
      <c r="D41" s="124"/>
      <c r="E41" s="124"/>
      <c r="F41" s="124"/>
      <c r="G41" s="124"/>
      <c r="H41" s="124"/>
      <c r="I41" s="124"/>
      <c r="J41" s="124"/>
      <c r="K41" s="124"/>
      <c r="L41" s="124"/>
      <c r="M41" s="124"/>
      <c r="N41" s="124"/>
      <c r="O41" s="124"/>
    </row>
    <row r="42" spans="1:15">
      <c r="A42" s="124" t="s">
        <v>1535</v>
      </c>
      <c r="B42" s="124"/>
      <c r="C42" s="124"/>
      <c r="D42" s="124"/>
      <c r="E42" s="124"/>
      <c r="F42" s="124"/>
      <c r="G42" s="124"/>
      <c r="H42" s="124"/>
      <c r="I42" s="124"/>
      <c r="J42" s="124"/>
      <c r="K42" s="124"/>
      <c r="L42" s="124"/>
      <c r="M42" s="124"/>
      <c r="N42" s="124"/>
      <c r="O42" s="124"/>
    </row>
    <row r="43" spans="1:15">
      <c r="A43" s="124" t="s">
        <v>1536</v>
      </c>
      <c r="B43" s="124"/>
      <c r="C43" s="124"/>
      <c r="D43" s="124"/>
      <c r="E43" s="124"/>
      <c r="F43" s="124"/>
      <c r="G43" s="124"/>
      <c r="H43" s="124"/>
      <c r="I43" s="124"/>
      <c r="J43" s="124"/>
      <c r="K43" s="124"/>
      <c r="L43" s="124"/>
      <c r="M43" s="124"/>
      <c r="N43" s="124"/>
      <c r="O43" s="124"/>
    </row>
    <row r="44" spans="1:15">
      <c r="A44" s="124" t="s">
        <v>1537</v>
      </c>
      <c r="B44" s="124"/>
      <c r="C44" s="124"/>
      <c r="D44" s="124"/>
      <c r="E44" s="124"/>
      <c r="F44" s="124"/>
      <c r="G44" s="124"/>
      <c r="H44" s="124"/>
      <c r="I44" s="124"/>
      <c r="J44" s="124"/>
      <c r="K44" s="124"/>
      <c r="L44" s="124"/>
      <c r="M44" s="124"/>
      <c r="N44" s="124"/>
      <c r="O44" s="124"/>
    </row>
    <row r="45" spans="1:15">
      <c r="A45" s="124"/>
      <c r="B45" s="124" t="s">
        <v>1538</v>
      </c>
      <c r="C45" s="124"/>
      <c r="D45" s="124"/>
      <c r="E45" s="124"/>
      <c r="F45" s="124"/>
      <c r="G45" s="124"/>
      <c r="H45" s="124"/>
      <c r="I45" s="124"/>
      <c r="J45" s="124"/>
      <c r="K45" s="124"/>
      <c r="L45" s="124"/>
      <c r="M45" s="124"/>
      <c r="N45" s="124"/>
      <c r="O45" s="124"/>
    </row>
    <row r="46" spans="1:15">
      <c r="A46" s="124"/>
      <c r="B46" s="124" t="s">
        <v>1539</v>
      </c>
      <c r="C46" s="124"/>
      <c r="D46" s="124"/>
      <c r="E46" s="124"/>
      <c r="F46" s="124"/>
      <c r="G46" s="124"/>
      <c r="H46" s="124"/>
      <c r="I46" s="124"/>
      <c r="J46" s="124"/>
      <c r="K46" s="124"/>
      <c r="L46" s="124"/>
      <c r="M46" s="124"/>
      <c r="N46" s="124"/>
      <c r="O46" s="124"/>
    </row>
    <row r="47" spans="1:15">
      <c r="A47" s="124"/>
      <c r="B47" s="124" t="s">
        <v>1540</v>
      </c>
      <c r="C47" s="124"/>
      <c r="D47" s="124"/>
      <c r="E47" s="124"/>
      <c r="F47" s="124"/>
      <c r="G47" s="124"/>
      <c r="H47" s="124"/>
      <c r="I47" s="124"/>
      <c r="J47" s="124"/>
      <c r="K47" s="124"/>
      <c r="L47" s="124"/>
      <c r="M47" s="124"/>
      <c r="N47" s="124"/>
      <c r="O47" s="124"/>
    </row>
  </sheetData>
  <mergeCells count="23">
    <mergeCell ref="A3:O3"/>
    <mergeCell ref="A4:O4"/>
    <mergeCell ref="A17:O17"/>
    <mergeCell ref="K5:O5"/>
    <mergeCell ref="I12:N12"/>
    <mergeCell ref="I9:N11"/>
    <mergeCell ref="K29:N29"/>
    <mergeCell ref="E30:H30"/>
    <mergeCell ref="I30:J30"/>
    <mergeCell ref="K30:N30"/>
    <mergeCell ref="D19:F19"/>
    <mergeCell ref="E29:H29"/>
    <mergeCell ref="B29:D29"/>
    <mergeCell ref="I29:J29"/>
    <mergeCell ref="B33:D33"/>
    <mergeCell ref="E33:N33"/>
    <mergeCell ref="B30:D30"/>
    <mergeCell ref="E31:H31"/>
    <mergeCell ref="I31:J31"/>
    <mergeCell ref="K31:N31"/>
    <mergeCell ref="B31:D31"/>
    <mergeCell ref="B32:D32"/>
    <mergeCell ref="E32:N32"/>
  </mergeCells>
  <phoneticPr fontId="3"/>
  <pageMargins left="0.78740157480314965" right="0.35433070866141736" top="0.59055118110236227" bottom="0.59055118110236227" header="0.51181102362204722" footer="0.51181102362204722"/>
  <pageSetup paperSize="9" scale="98" orientation="portrait" blackAndWhite="1" horizontalDpi="200" verticalDpi="200" r:id="rId1"/>
  <headerFooter alignWithMargins="0"/>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8" tint="0.59999389629810485"/>
  </sheetPr>
  <dimension ref="A1:T21"/>
  <sheetViews>
    <sheetView showZeros="0" view="pageBreakPreview" zoomScaleNormal="100" zoomScaleSheetLayoutView="100" workbookViewId="0">
      <selection activeCell="E7" sqref="E7"/>
    </sheetView>
  </sheetViews>
  <sheetFormatPr defaultColWidth="5.90625" defaultRowHeight="13"/>
  <cols>
    <col min="1" max="3" width="5.90625" customWidth="1"/>
    <col min="4" max="4" width="3.453125" bestFit="1" customWidth="1"/>
    <col min="5" max="5" width="7.453125" bestFit="1" customWidth="1"/>
    <col min="6" max="6" width="5.6328125" customWidth="1"/>
    <col min="7" max="7" width="3.453125" bestFit="1" customWidth="1"/>
    <col min="8" max="8" width="3.7265625" customWidth="1"/>
    <col min="9" max="10" width="4.08984375" customWidth="1"/>
    <col min="11" max="11" width="9.36328125" customWidth="1"/>
    <col min="12" max="12" width="3.453125" customWidth="1"/>
    <col min="13" max="14" width="3.7265625" customWidth="1"/>
    <col min="15" max="15" width="3.453125" customWidth="1"/>
    <col min="16" max="17" width="4.08984375" customWidth="1"/>
    <col min="18" max="18" width="8.6328125" bestFit="1" customWidth="1"/>
    <col min="19" max="19" width="3.453125" bestFit="1" customWidth="1"/>
    <col min="20" max="20" width="8" customWidth="1"/>
    <col min="24" max="24" width="8.453125" bestFit="1" customWidth="1"/>
  </cols>
  <sheetData>
    <row r="1" spans="1:20" ht="14">
      <c r="A1" s="1"/>
      <c r="B1" s="1"/>
      <c r="C1" s="1"/>
      <c r="D1" s="1"/>
      <c r="E1" s="1"/>
      <c r="F1" s="1"/>
      <c r="G1" s="1"/>
      <c r="H1" s="1"/>
      <c r="I1" s="1"/>
      <c r="J1" s="1"/>
      <c r="K1" s="1"/>
      <c r="L1" s="1"/>
      <c r="M1" s="1"/>
      <c r="N1" s="1"/>
      <c r="O1" s="1"/>
      <c r="P1" s="1"/>
      <c r="Q1" s="1"/>
      <c r="R1" s="1"/>
      <c r="S1" s="1"/>
      <c r="T1" s="2" t="s">
        <v>1397</v>
      </c>
    </row>
    <row r="2" spans="1:20" ht="39" customHeight="1">
      <c r="A2" s="1286" t="s">
        <v>25</v>
      </c>
      <c r="B2" s="1286"/>
      <c r="C2" s="1286"/>
      <c r="D2" s="1286"/>
      <c r="E2" s="1286"/>
      <c r="F2" s="1286"/>
      <c r="G2" s="1286"/>
      <c r="H2" s="1286"/>
      <c r="I2" s="1286"/>
      <c r="J2" s="1286"/>
      <c r="K2" s="1286"/>
      <c r="L2" s="1286"/>
      <c r="M2" s="1286"/>
      <c r="N2" s="1286"/>
      <c r="O2" s="1286"/>
      <c r="P2" s="1286"/>
      <c r="Q2" s="1286"/>
      <c r="R2" s="1286"/>
      <c r="S2" s="1286"/>
      <c r="T2" s="1286"/>
    </row>
    <row r="3" spans="1:20" ht="14">
      <c r="A3" s="1115" t="s">
        <v>26</v>
      </c>
      <c r="B3" s="1115"/>
      <c r="C3" s="1115"/>
      <c r="D3" s="1115"/>
      <c r="E3" s="1115"/>
      <c r="F3" s="1115"/>
      <c r="G3" s="1115"/>
      <c r="H3" s="1115"/>
      <c r="I3" s="1115"/>
      <c r="J3" s="1115"/>
      <c r="K3" s="1115"/>
      <c r="L3" s="1115"/>
      <c r="M3" s="1115"/>
      <c r="N3" s="1115"/>
      <c r="O3" s="1115"/>
      <c r="P3" s="1115"/>
      <c r="Q3" s="1115"/>
      <c r="R3" s="1115"/>
      <c r="S3" s="1115"/>
      <c r="T3" s="1115"/>
    </row>
    <row r="4" spans="1:20" ht="14">
      <c r="A4" s="1"/>
      <c r="B4" s="1"/>
      <c r="C4" s="1"/>
      <c r="D4" s="1"/>
      <c r="E4" s="1"/>
      <c r="F4" s="1"/>
      <c r="G4" s="1"/>
      <c r="H4" s="1"/>
      <c r="I4" s="1"/>
      <c r="J4" s="1"/>
      <c r="K4" s="1"/>
      <c r="L4" s="1"/>
      <c r="M4" s="1"/>
      <c r="N4" s="1"/>
      <c r="O4" s="1"/>
      <c r="P4" s="1"/>
      <c r="Q4" s="1"/>
      <c r="R4" s="1"/>
      <c r="S4" s="1"/>
      <c r="T4" s="1"/>
    </row>
    <row r="5" spans="1:20" ht="39" customHeight="1">
      <c r="A5" s="1592" t="s">
        <v>27</v>
      </c>
      <c r="B5" s="1104"/>
      <c r="C5" s="1105"/>
      <c r="D5" s="1589" t="s">
        <v>31</v>
      </c>
      <c r="E5" s="1590"/>
      <c r="F5" s="1590"/>
      <c r="G5" s="1590"/>
      <c r="H5" s="1590"/>
      <c r="I5" s="1590"/>
      <c r="J5" s="1591"/>
      <c r="K5" s="1589" t="s">
        <v>28</v>
      </c>
      <c r="L5" s="1590"/>
      <c r="M5" s="1590"/>
      <c r="N5" s="1590"/>
      <c r="O5" s="1590"/>
      <c r="P5" s="1590"/>
      <c r="Q5" s="1591"/>
      <c r="R5" s="1592" t="s">
        <v>29</v>
      </c>
      <c r="S5" s="1593"/>
      <c r="T5" s="66" t="s">
        <v>531</v>
      </c>
    </row>
    <row r="6" spans="1:20">
      <c r="A6" s="58"/>
      <c r="B6" s="59"/>
      <c r="C6" s="60"/>
      <c r="D6" s="58"/>
      <c r="E6" s="26" t="s">
        <v>2</v>
      </c>
      <c r="F6" s="59"/>
      <c r="G6" s="65" t="s">
        <v>284</v>
      </c>
      <c r="H6" s="59"/>
      <c r="J6" s="25" t="s">
        <v>2</v>
      </c>
      <c r="K6" s="26"/>
      <c r="L6" s="26" t="s">
        <v>2</v>
      </c>
      <c r="M6" s="59"/>
      <c r="N6" s="65" t="s">
        <v>284</v>
      </c>
      <c r="O6" s="59"/>
      <c r="P6" s="65"/>
      <c r="Q6" s="65" t="s">
        <v>2</v>
      </c>
      <c r="R6" s="58"/>
      <c r="S6" s="60"/>
      <c r="T6" s="66"/>
    </row>
    <row r="7" spans="1:20" ht="23.25" customHeight="1">
      <c r="A7" s="1594" t="s">
        <v>1396</v>
      </c>
      <c r="B7" s="1595"/>
      <c r="C7" s="1596"/>
      <c r="D7" s="9" t="s">
        <v>30</v>
      </c>
      <c r="E7" s="68"/>
      <c r="F7" s="28" t="s">
        <v>283</v>
      </c>
      <c r="G7" s="10">
        <v>1</v>
      </c>
      <c r="H7" s="28" t="s">
        <v>285</v>
      </c>
      <c r="I7" s="1582">
        <f>E7*G7</f>
        <v>0</v>
      </c>
      <c r="J7" s="1583"/>
      <c r="K7" s="1584">
        <v>64500</v>
      </c>
      <c r="L7" s="1585"/>
      <c r="M7" s="27" t="s">
        <v>286</v>
      </c>
      <c r="N7" s="10">
        <v>1</v>
      </c>
      <c r="O7" s="28" t="s">
        <v>285</v>
      </c>
      <c r="P7" s="1582">
        <f>K7*N7</f>
        <v>64500</v>
      </c>
      <c r="Q7" s="1583"/>
      <c r="R7" s="69">
        <f>IF(((I7)&gt;=(P7)),P7,I7)</f>
        <v>0</v>
      </c>
      <c r="S7" s="11" t="s">
        <v>2</v>
      </c>
      <c r="T7" s="24"/>
    </row>
    <row r="8" spans="1:20" ht="36.75" customHeight="1">
      <c r="A8" s="1579" t="s">
        <v>1396</v>
      </c>
      <c r="B8" s="1580"/>
      <c r="C8" s="1581"/>
      <c r="D8" s="12" t="s">
        <v>30</v>
      </c>
      <c r="E8" s="19"/>
      <c r="F8" s="8" t="s">
        <v>283</v>
      </c>
      <c r="G8" s="13">
        <v>1</v>
      </c>
      <c r="H8" s="8" t="s">
        <v>285</v>
      </c>
      <c r="I8" s="1582">
        <f>E8*G8</f>
        <v>0</v>
      </c>
      <c r="J8" s="1583"/>
      <c r="K8" s="1584">
        <v>64500</v>
      </c>
      <c r="L8" s="1585"/>
      <c r="M8" s="61" t="s">
        <v>286</v>
      </c>
      <c r="N8" s="13">
        <v>1</v>
      </c>
      <c r="O8" s="8" t="s">
        <v>285</v>
      </c>
      <c r="P8" s="1582">
        <f>K8*N8</f>
        <v>64500</v>
      </c>
      <c r="Q8" s="1583"/>
      <c r="R8" s="69">
        <f>IF(((I8)&gt;=(P8)),P8,I8)</f>
        <v>0</v>
      </c>
      <c r="S8" s="14" t="s">
        <v>2</v>
      </c>
      <c r="T8" s="16"/>
    </row>
    <row r="9" spans="1:20" ht="36.75" customHeight="1">
      <c r="A9" s="1579" t="s">
        <v>1396</v>
      </c>
      <c r="B9" s="1580"/>
      <c r="C9" s="1581"/>
      <c r="D9" s="12" t="s">
        <v>30</v>
      </c>
      <c r="E9" s="19"/>
      <c r="F9" s="8" t="s">
        <v>283</v>
      </c>
      <c r="G9" s="13">
        <v>1</v>
      </c>
      <c r="H9" s="8" t="s">
        <v>285</v>
      </c>
      <c r="I9" s="1582">
        <f>E9*G9</f>
        <v>0</v>
      </c>
      <c r="J9" s="1583"/>
      <c r="K9" s="1584">
        <v>64500</v>
      </c>
      <c r="L9" s="1585"/>
      <c r="M9" s="61" t="s">
        <v>286</v>
      </c>
      <c r="N9" s="13">
        <v>1</v>
      </c>
      <c r="O9" s="8" t="s">
        <v>285</v>
      </c>
      <c r="P9" s="1582">
        <f>K9*N9</f>
        <v>64500</v>
      </c>
      <c r="Q9" s="1583"/>
      <c r="R9" s="69">
        <f>IF(((I9)&gt;=(P9)),P9,I9)</f>
        <v>0</v>
      </c>
      <c r="S9" s="14" t="s">
        <v>2</v>
      </c>
      <c r="T9" s="16"/>
    </row>
    <row r="10" spans="1:20" ht="36.75" customHeight="1">
      <c r="A10" s="1579" t="s">
        <v>1396</v>
      </c>
      <c r="B10" s="1580"/>
      <c r="C10" s="1581"/>
      <c r="D10" s="12" t="s">
        <v>427</v>
      </c>
      <c r="E10" s="19"/>
      <c r="F10" s="8" t="s">
        <v>283</v>
      </c>
      <c r="G10" s="13">
        <v>1</v>
      </c>
      <c r="H10" s="8" t="s">
        <v>285</v>
      </c>
      <c r="I10" s="1582">
        <f t="shared" ref="I10:I17" si="0">E10*G10</f>
        <v>0</v>
      </c>
      <c r="J10" s="1583"/>
      <c r="K10" s="1584">
        <v>64500</v>
      </c>
      <c r="L10" s="1585"/>
      <c r="M10" s="61" t="s">
        <v>286</v>
      </c>
      <c r="N10" s="13">
        <v>1</v>
      </c>
      <c r="O10" s="8" t="s">
        <v>285</v>
      </c>
      <c r="P10" s="1582">
        <f t="shared" ref="P10:P17" si="1">K10*N10</f>
        <v>64500</v>
      </c>
      <c r="Q10" s="1583"/>
      <c r="R10" s="69">
        <f t="shared" ref="R10:R17" si="2">IF(((I10)&gt;=(P10)),P10,I10)</f>
        <v>0</v>
      </c>
      <c r="S10" s="14" t="s">
        <v>2</v>
      </c>
      <c r="T10" s="16"/>
    </row>
    <row r="11" spans="1:20" ht="36.75" customHeight="1">
      <c r="A11" s="1579" t="s">
        <v>1396</v>
      </c>
      <c r="B11" s="1580"/>
      <c r="C11" s="1581"/>
      <c r="D11" s="12" t="s">
        <v>427</v>
      </c>
      <c r="E11" s="19"/>
      <c r="F11" s="8" t="s">
        <v>283</v>
      </c>
      <c r="G11" s="13">
        <v>1</v>
      </c>
      <c r="H11" s="8" t="s">
        <v>285</v>
      </c>
      <c r="I11" s="1582">
        <f t="shared" si="0"/>
        <v>0</v>
      </c>
      <c r="J11" s="1583"/>
      <c r="K11" s="1584">
        <v>64500</v>
      </c>
      <c r="L11" s="1585"/>
      <c r="M11" s="61" t="s">
        <v>286</v>
      </c>
      <c r="N11" s="13">
        <v>1</v>
      </c>
      <c r="O11" s="8" t="s">
        <v>285</v>
      </c>
      <c r="P11" s="1582">
        <f t="shared" si="1"/>
        <v>64500</v>
      </c>
      <c r="Q11" s="1583"/>
      <c r="R11" s="69">
        <f t="shared" si="2"/>
        <v>0</v>
      </c>
      <c r="S11" s="14" t="s">
        <v>2</v>
      </c>
      <c r="T11" s="16"/>
    </row>
    <row r="12" spans="1:20" ht="36.75" customHeight="1">
      <c r="A12" s="1579" t="s">
        <v>1396</v>
      </c>
      <c r="B12" s="1580"/>
      <c r="C12" s="1581"/>
      <c r="D12" s="12" t="s">
        <v>427</v>
      </c>
      <c r="E12" s="19"/>
      <c r="F12" s="8" t="s">
        <v>283</v>
      </c>
      <c r="G12" s="13">
        <v>1</v>
      </c>
      <c r="H12" s="8" t="s">
        <v>285</v>
      </c>
      <c r="I12" s="1582">
        <f t="shared" si="0"/>
        <v>0</v>
      </c>
      <c r="J12" s="1583"/>
      <c r="K12" s="1584">
        <v>64500</v>
      </c>
      <c r="L12" s="1585"/>
      <c r="M12" s="61" t="s">
        <v>286</v>
      </c>
      <c r="N12" s="13">
        <v>1</v>
      </c>
      <c r="O12" s="8" t="s">
        <v>285</v>
      </c>
      <c r="P12" s="1582">
        <f t="shared" si="1"/>
        <v>64500</v>
      </c>
      <c r="Q12" s="1583"/>
      <c r="R12" s="69">
        <f t="shared" si="2"/>
        <v>0</v>
      </c>
      <c r="S12" s="14" t="s">
        <v>2</v>
      </c>
      <c r="T12" s="16"/>
    </row>
    <row r="13" spans="1:20" ht="36.75" customHeight="1">
      <c r="A13" s="1579" t="s">
        <v>1396</v>
      </c>
      <c r="B13" s="1580"/>
      <c r="C13" s="1581"/>
      <c r="D13" s="12" t="s">
        <v>427</v>
      </c>
      <c r="E13" s="19"/>
      <c r="F13" s="8" t="s">
        <v>283</v>
      </c>
      <c r="G13" s="13">
        <v>1</v>
      </c>
      <c r="H13" s="8" t="s">
        <v>285</v>
      </c>
      <c r="I13" s="1582">
        <f t="shared" si="0"/>
        <v>0</v>
      </c>
      <c r="J13" s="1583"/>
      <c r="K13" s="1584">
        <v>64500</v>
      </c>
      <c r="L13" s="1585"/>
      <c r="M13" s="61" t="s">
        <v>286</v>
      </c>
      <c r="N13" s="13">
        <v>1</v>
      </c>
      <c r="O13" s="8" t="s">
        <v>285</v>
      </c>
      <c r="P13" s="1582">
        <f t="shared" si="1"/>
        <v>64500</v>
      </c>
      <c r="Q13" s="1583"/>
      <c r="R13" s="69">
        <f t="shared" si="2"/>
        <v>0</v>
      </c>
      <c r="S13" s="14" t="s">
        <v>2</v>
      </c>
      <c r="T13" s="16"/>
    </row>
    <row r="14" spans="1:20" ht="36.75" customHeight="1">
      <c r="A14" s="1579" t="s">
        <v>1396</v>
      </c>
      <c r="B14" s="1580"/>
      <c r="C14" s="1581"/>
      <c r="D14" s="12" t="s">
        <v>427</v>
      </c>
      <c r="E14" s="19"/>
      <c r="F14" s="8" t="s">
        <v>283</v>
      </c>
      <c r="G14" s="13">
        <v>1</v>
      </c>
      <c r="H14" s="8" t="s">
        <v>285</v>
      </c>
      <c r="I14" s="1582">
        <f t="shared" si="0"/>
        <v>0</v>
      </c>
      <c r="J14" s="1583"/>
      <c r="K14" s="1584">
        <v>64500</v>
      </c>
      <c r="L14" s="1585"/>
      <c r="M14" s="61" t="s">
        <v>286</v>
      </c>
      <c r="N14" s="13">
        <v>1</v>
      </c>
      <c r="O14" s="8" t="s">
        <v>285</v>
      </c>
      <c r="P14" s="1582">
        <f t="shared" si="1"/>
        <v>64500</v>
      </c>
      <c r="Q14" s="1583"/>
      <c r="R14" s="69">
        <f t="shared" si="2"/>
        <v>0</v>
      </c>
      <c r="S14" s="14" t="s">
        <v>2</v>
      </c>
      <c r="T14" s="16"/>
    </row>
    <row r="15" spans="1:20" ht="36.75" customHeight="1">
      <c r="A15" s="1579" t="s">
        <v>1396</v>
      </c>
      <c r="B15" s="1580"/>
      <c r="C15" s="1581"/>
      <c r="D15" s="12" t="s">
        <v>427</v>
      </c>
      <c r="E15" s="19"/>
      <c r="F15" s="8" t="s">
        <v>283</v>
      </c>
      <c r="G15" s="13">
        <v>1</v>
      </c>
      <c r="H15" s="8" t="s">
        <v>285</v>
      </c>
      <c r="I15" s="1582">
        <f t="shared" si="0"/>
        <v>0</v>
      </c>
      <c r="J15" s="1583"/>
      <c r="K15" s="1584">
        <v>64500</v>
      </c>
      <c r="L15" s="1585"/>
      <c r="M15" s="61" t="s">
        <v>286</v>
      </c>
      <c r="N15" s="13">
        <v>1</v>
      </c>
      <c r="O15" s="8" t="s">
        <v>285</v>
      </c>
      <c r="P15" s="1582">
        <f t="shared" si="1"/>
        <v>64500</v>
      </c>
      <c r="Q15" s="1583"/>
      <c r="R15" s="69">
        <f t="shared" si="2"/>
        <v>0</v>
      </c>
      <c r="S15" s="14" t="s">
        <v>2</v>
      </c>
      <c r="T15" s="16"/>
    </row>
    <row r="16" spans="1:20" ht="36.75" customHeight="1">
      <c r="A16" s="1579" t="s">
        <v>1396</v>
      </c>
      <c r="B16" s="1580"/>
      <c r="C16" s="1581"/>
      <c r="D16" s="12" t="s">
        <v>427</v>
      </c>
      <c r="E16" s="19"/>
      <c r="F16" s="8" t="s">
        <v>283</v>
      </c>
      <c r="G16" s="13">
        <v>1</v>
      </c>
      <c r="H16" s="8" t="s">
        <v>285</v>
      </c>
      <c r="I16" s="1582">
        <f t="shared" si="0"/>
        <v>0</v>
      </c>
      <c r="J16" s="1583"/>
      <c r="K16" s="1584">
        <v>64500</v>
      </c>
      <c r="L16" s="1585"/>
      <c r="M16" s="61" t="s">
        <v>286</v>
      </c>
      <c r="N16" s="13">
        <v>1</v>
      </c>
      <c r="O16" s="8" t="s">
        <v>285</v>
      </c>
      <c r="P16" s="1582">
        <f t="shared" si="1"/>
        <v>64500</v>
      </c>
      <c r="Q16" s="1583"/>
      <c r="R16" s="69">
        <f t="shared" si="2"/>
        <v>0</v>
      </c>
      <c r="S16" s="14" t="s">
        <v>2</v>
      </c>
      <c r="T16" s="16"/>
    </row>
    <row r="17" spans="1:20" ht="36.75" customHeight="1">
      <c r="A17" s="1579" t="s">
        <v>1396</v>
      </c>
      <c r="B17" s="1580"/>
      <c r="C17" s="1581"/>
      <c r="D17" s="12" t="s">
        <v>427</v>
      </c>
      <c r="E17" s="19"/>
      <c r="F17" s="8" t="s">
        <v>283</v>
      </c>
      <c r="G17" s="13">
        <v>1</v>
      </c>
      <c r="H17" s="8" t="s">
        <v>285</v>
      </c>
      <c r="I17" s="1582">
        <f t="shared" si="0"/>
        <v>0</v>
      </c>
      <c r="J17" s="1583"/>
      <c r="K17" s="1584">
        <v>64500</v>
      </c>
      <c r="L17" s="1585"/>
      <c r="M17" s="61" t="s">
        <v>286</v>
      </c>
      <c r="N17" s="13">
        <v>1</v>
      </c>
      <c r="O17" s="8" t="s">
        <v>285</v>
      </c>
      <c r="P17" s="1582">
        <f t="shared" si="1"/>
        <v>64500</v>
      </c>
      <c r="Q17" s="1583"/>
      <c r="R17" s="69">
        <f t="shared" si="2"/>
        <v>0</v>
      </c>
      <c r="S17" s="14" t="s">
        <v>2</v>
      </c>
      <c r="T17" s="16"/>
    </row>
    <row r="18" spans="1:20" ht="36.75" customHeight="1">
      <c r="A18" s="1579" t="s">
        <v>1396</v>
      </c>
      <c r="B18" s="1580"/>
      <c r="C18" s="1581"/>
      <c r="D18" s="12" t="s">
        <v>30</v>
      </c>
      <c r="E18" s="19"/>
      <c r="F18" s="8" t="s">
        <v>283</v>
      </c>
      <c r="G18" s="13">
        <v>1</v>
      </c>
      <c r="H18" s="8" t="s">
        <v>285</v>
      </c>
      <c r="I18" s="1582">
        <f>E18*G18</f>
        <v>0</v>
      </c>
      <c r="J18" s="1583"/>
      <c r="K18" s="1584">
        <v>64500</v>
      </c>
      <c r="L18" s="1585"/>
      <c r="M18" s="61" t="s">
        <v>286</v>
      </c>
      <c r="N18" s="13">
        <v>1</v>
      </c>
      <c r="O18" s="8" t="s">
        <v>285</v>
      </c>
      <c r="P18" s="1582">
        <f>K18*N18</f>
        <v>64500</v>
      </c>
      <c r="Q18" s="1583"/>
      <c r="R18" s="69">
        <f>IF(((I18)&gt;=(P18)),P18,I18)</f>
        <v>0</v>
      </c>
      <c r="S18" s="14" t="s">
        <v>2</v>
      </c>
      <c r="T18" s="16"/>
    </row>
    <row r="19" spans="1:20" ht="36.75" customHeight="1">
      <c r="A19" s="1305" t="s">
        <v>32</v>
      </c>
      <c r="B19" s="1305"/>
      <c r="C19" s="1305"/>
      <c r="D19" s="1586"/>
      <c r="E19" s="1587"/>
      <c r="F19" s="1587"/>
      <c r="G19" s="1587"/>
      <c r="H19" s="1587"/>
      <c r="I19" s="1587"/>
      <c r="J19" s="1588"/>
      <c r="K19" s="1586"/>
      <c r="L19" s="1587"/>
      <c r="M19" s="1587"/>
      <c r="N19" s="1587"/>
      <c r="O19" s="1587"/>
      <c r="P19" s="1587"/>
      <c r="Q19" s="1588"/>
      <c r="R19" s="20">
        <f>SUM(R7:R18)</f>
        <v>0</v>
      </c>
      <c r="S19" s="6" t="s">
        <v>2</v>
      </c>
      <c r="T19" s="18"/>
    </row>
    <row r="21" spans="1:20">
      <c r="A21" t="s">
        <v>33</v>
      </c>
    </row>
  </sheetData>
  <mergeCells count="57">
    <mergeCell ref="K19:Q19"/>
    <mergeCell ref="K5:Q5"/>
    <mergeCell ref="P7:Q7"/>
    <mergeCell ref="P8:Q8"/>
    <mergeCell ref="P9:Q9"/>
    <mergeCell ref="P18:Q18"/>
    <mergeCell ref="P10:Q10"/>
    <mergeCell ref="P11:Q11"/>
    <mergeCell ref="K12:L12"/>
    <mergeCell ref="P12:Q12"/>
    <mergeCell ref="I7:J7"/>
    <mergeCell ref="I8:J8"/>
    <mergeCell ref="I9:J9"/>
    <mergeCell ref="I18:J18"/>
    <mergeCell ref="K7:L7"/>
    <mergeCell ref="K8:L8"/>
    <mergeCell ref="K9:L9"/>
    <mergeCell ref="K18:L18"/>
    <mergeCell ref="K10:L10"/>
    <mergeCell ref="K11:L11"/>
    <mergeCell ref="D19:J19"/>
    <mergeCell ref="A19:C19"/>
    <mergeCell ref="A2:T2"/>
    <mergeCell ref="A3:T3"/>
    <mergeCell ref="D5:J5"/>
    <mergeCell ref="A5:C5"/>
    <mergeCell ref="R5:S5"/>
    <mergeCell ref="A7:C7"/>
    <mergeCell ref="A8:C8"/>
    <mergeCell ref="A9:C9"/>
    <mergeCell ref="A18:C18"/>
    <mergeCell ref="A10:C10"/>
    <mergeCell ref="A12:C12"/>
    <mergeCell ref="A14:C14"/>
    <mergeCell ref="A16:C16"/>
    <mergeCell ref="I10:J10"/>
    <mergeCell ref="A11:C11"/>
    <mergeCell ref="I11:J11"/>
    <mergeCell ref="I12:J12"/>
    <mergeCell ref="A13:C13"/>
    <mergeCell ref="P16:Q16"/>
    <mergeCell ref="I13:J13"/>
    <mergeCell ref="K13:L13"/>
    <mergeCell ref="P13:Q13"/>
    <mergeCell ref="I14:J14"/>
    <mergeCell ref="K14:L14"/>
    <mergeCell ref="P14:Q14"/>
    <mergeCell ref="A17:C17"/>
    <mergeCell ref="I17:J17"/>
    <mergeCell ref="K17:L17"/>
    <mergeCell ref="P17:Q17"/>
    <mergeCell ref="A15:C15"/>
    <mergeCell ref="I15:J15"/>
    <mergeCell ref="K15:L15"/>
    <mergeCell ref="P15:Q15"/>
    <mergeCell ref="I16:J16"/>
    <mergeCell ref="K16:L16"/>
  </mergeCells>
  <phoneticPr fontId="3"/>
  <pageMargins left="0.59055118110236227" right="0.19685039370078741" top="0.78740157480314965" bottom="0.78740157480314965" header="0.51181102362204722" footer="0.51181102362204722"/>
  <pageSetup paperSize="9" scale="90" orientation="portrait" blackAndWhite="1" horizontalDpi="200" verticalDpi="200" r:id="rId1"/>
  <headerFooter alignWithMargins="0"/>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8" tint="0.59999389629810485"/>
  </sheetPr>
  <dimension ref="A1:O141"/>
  <sheetViews>
    <sheetView showZeros="0" view="pageBreakPreview" topLeftCell="A130" zoomScaleNormal="100" zoomScaleSheetLayoutView="100" workbookViewId="0">
      <selection activeCell="K5" sqref="K5:O5"/>
    </sheetView>
  </sheetViews>
  <sheetFormatPr defaultColWidth="5.90625" defaultRowHeight="14"/>
  <cols>
    <col min="1" max="14" width="5.90625" style="94" customWidth="1"/>
    <col min="15" max="15" width="6.7265625" style="94" customWidth="1"/>
    <col min="16" max="16384" width="5.90625" style="94"/>
  </cols>
  <sheetData>
    <row r="1" spans="1:15">
      <c r="O1" s="108" t="s">
        <v>408</v>
      </c>
    </row>
    <row r="3" spans="1:15" ht="28">
      <c r="A3" s="955" t="s">
        <v>16</v>
      </c>
      <c r="B3" s="955"/>
      <c r="C3" s="955"/>
      <c r="D3" s="955"/>
      <c r="E3" s="955"/>
      <c r="F3" s="955"/>
      <c r="G3" s="955"/>
      <c r="H3" s="955"/>
      <c r="I3" s="955"/>
      <c r="J3" s="955"/>
      <c r="K3" s="955"/>
      <c r="L3" s="955"/>
      <c r="M3" s="955"/>
      <c r="N3" s="955"/>
      <c r="O3" s="955"/>
    </row>
    <row r="4" spans="1:15" ht="21" customHeight="1">
      <c r="A4" s="888" t="s">
        <v>17</v>
      </c>
      <c r="B4" s="888"/>
      <c r="C4" s="888"/>
      <c r="D4" s="888"/>
      <c r="E4" s="888"/>
      <c r="F4" s="888"/>
      <c r="G4" s="888"/>
      <c r="H4" s="888"/>
      <c r="I4" s="888"/>
      <c r="J4" s="888"/>
      <c r="K4" s="888"/>
      <c r="L4" s="888"/>
      <c r="M4" s="888"/>
      <c r="N4" s="888"/>
      <c r="O4" s="888"/>
    </row>
    <row r="5" spans="1:15" ht="21" customHeight="1">
      <c r="K5" s="1066" t="s">
        <v>1383</v>
      </c>
      <c r="L5" s="1067"/>
      <c r="M5" s="1067"/>
      <c r="N5" s="1067"/>
      <c r="O5" s="1067"/>
    </row>
    <row r="6" spans="1:15">
      <c r="L6" s="152"/>
      <c r="M6" s="152"/>
      <c r="N6" s="152"/>
    </row>
    <row r="7" spans="1:15" ht="21" customHeight="1">
      <c r="A7" s="94" t="s">
        <v>18</v>
      </c>
      <c r="B7" s="152"/>
      <c r="C7" s="152"/>
      <c r="D7" s="152"/>
    </row>
    <row r="8" spans="1:15">
      <c r="B8" s="152"/>
      <c r="C8" s="152"/>
      <c r="D8" s="152"/>
    </row>
    <row r="9" spans="1:15" ht="21" customHeight="1">
      <c r="B9" s="152"/>
      <c r="C9" s="152"/>
      <c r="D9" s="152"/>
      <c r="E9" s="94" t="s">
        <v>230</v>
      </c>
      <c r="I9" s="1352"/>
      <c r="J9" s="1352"/>
      <c r="K9" s="1352"/>
      <c r="L9" s="1352"/>
      <c r="M9" s="1352"/>
      <c r="N9" s="1352"/>
    </row>
    <row r="10" spans="1:15" ht="21" customHeight="1">
      <c r="B10" s="152"/>
      <c r="C10" s="152"/>
      <c r="D10" s="152"/>
      <c r="E10" s="94" t="s">
        <v>231</v>
      </c>
      <c r="I10" s="1352"/>
      <c r="J10" s="1352"/>
      <c r="K10" s="1352"/>
      <c r="L10" s="1352"/>
      <c r="M10" s="1352"/>
      <c r="N10" s="1352"/>
    </row>
    <row r="11" spans="1:15" ht="21" customHeight="1">
      <c r="B11" s="152"/>
      <c r="C11" s="152"/>
      <c r="D11" s="152"/>
      <c r="E11" s="94" t="s">
        <v>232</v>
      </c>
      <c r="I11" s="1352"/>
      <c r="J11" s="1352"/>
      <c r="K11" s="1352"/>
      <c r="L11" s="1352"/>
      <c r="M11" s="1352"/>
      <c r="N11" s="1352"/>
      <c r="O11" s="108"/>
    </row>
    <row r="12" spans="1:15" ht="21" customHeight="1">
      <c r="B12" s="152"/>
      <c r="C12" s="152"/>
      <c r="D12" s="152"/>
      <c r="E12" s="94" t="s">
        <v>19</v>
      </c>
      <c r="I12" s="1578"/>
      <c r="J12" s="1578"/>
      <c r="K12" s="1578"/>
      <c r="L12" s="1578"/>
      <c r="M12" s="1578"/>
      <c r="N12" s="1578"/>
    </row>
    <row r="13" spans="1:15">
      <c r="B13" s="152"/>
      <c r="C13" s="152"/>
      <c r="D13" s="152"/>
    </row>
    <row r="14" spans="1:15">
      <c r="A14" s="203" t="s">
        <v>681</v>
      </c>
      <c r="B14" s="152"/>
      <c r="C14" s="152"/>
      <c r="D14" s="152"/>
    </row>
    <row r="15" spans="1:15">
      <c r="B15" s="152"/>
      <c r="C15" s="152"/>
      <c r="D15" s="152"/>
    </row>
    <row r="16" spans="1:15">
      <c r="B16" s="152"/>
      <c r="C16" s="152"/>
      <c r="D16" s="152"/>
    </row>
    <row r="17" spans="1:15">
      <c r="A17" s="888" t="s">
        <v>451</v>
      </c>
      <c r="B17" s="888"/>
      <c r="C17" s="888"/>
      <c r="D17" s="888"/>
      <c r="E17" s="888"/>
      <c r="F17" s="888"/>
      <c r="G17" s="888"/>
      <c r="H17" s="888"/>
      <c r="I17" s="888"/>
      <c r="J17" s="888"/>
      <c r="K17" s="888"/>
      <c r="L17" s="888"/>
      <c r="M17" s="888"/>
      <c r="N17" s="888"/>
      <c r="O17" s="888"/>
    </row>
    <row r="18" spans="1:15">
      <c r="B18" s="152"/>
      <c r="C18" s="152"/>
      <c r="D18" s="152"/>
    </row>
    <row r="19" spans="1:15" ht="26.25" customHeight="1">
      <c r="A19" s="94" t="s">
        <v>20</v>
      </c>
      <c r="B19" s="152"/>
      <c r="C19" s="152"/>
      <c r="D19" s="1597">
        <f>公営３内訳２!R23</f>
        <v>0</v>
      </c>
      <c r="E19" s="1597"/>
      <c r="F19" s="1597"/>
      <c r="G19" s="94" t="s">
        <v>2</v>
      </c>
    </row>
    <row r="20" spans="1:15">
      <c r="B20" s="152"/>
      <c r="C20" s="152"/>
      <c r="D20" s="152"/>
    </row>
    <row r="21" spans="1:15" ht="21" customHeight="1">
      <c r="A21" s="94" t="s">
        <v>21</v>
      </c>
      <c r="B21" s="152"/>
      <c r="C21" s="152"/>
      <c r="D21" s="152"/>
    </row>
    <row r="22" spans="1:15" ht="21" customHeight="1">
      <c r="A22" s="94" t="s">
        <v>22</v>
      </c>
      <c r="B22" s="152"/>
      <c r="C22" s="152"/>
      <c r="D22" s="152"/>
    </row>
    <row r="24" spans="1:15" ht="21" customHeight="1">
      <c r="A24" s="161" t="s">
        <v>326</v>
      </c>
      <c r="B24" s="195" t="str">
        <f>入力シート!C1</f>
        <v>令和8年2月8日執行衆議院小選挙区選出議員選挙</v>
      </c>
      <c r="J24" s="111"/>
      <c r="K24" s="111" t="str">
        <f>入力シート!C2</f>
        <v>青森県第１区</v>
      </c>
      <c r="L24" s="111"/>
    </row>
    <row r="26" spans="1:15" ht="21" customHeight="1">
      <c r="A26" s="94" t="s">
        <v>23</v>
      </c>
      <c r="E26" s="113">
        <f>入力シート!C20</f>
        <v>0</v>
      </c>
      <c r="F26" s="111"/>
      <c r="G26" s="111">
        <f>入力シート!C22</f>
        <v>0</v>
      </c>
    </row>
    <row r="27" spans="1:15" ht="14.25" customHeight="1">
      <c r="F27" s="111"/>
    </row>
    <row r="28" spans="1:15" ht="21" customHeight="1">
      <c r="A28" s="94" t="s">
        <v>222</v>
      </c>
      <c r="E28" s="162"/>
      <c r="F28" s="111"/>
      <c r="I28" s="162"/>
    </row>
    <row r="29" spans="1:15" ht="23.25" customHeight="1">
      <c r="B29" s="981" t="s">
        <v>223</v>
      </c>
      <c r="C29" s="982"/>
      <c r="D29" s="983"/>
      <c r="E29" s="1568"/>
      <c r="F29" s="1569"/>
      <c r="G29" s="1569"/>
      <c r="H29" s="1570"/>
      <c r="I29" s="981" t="s">
        <v>227</v>
      </c>
      <c r="J29" s="983"/>
      <c r="K29" s="1568"/>
      <c r="L29" s="1569"/>
      <c r="M29" s="1569"/>
      <c r="N29" s="1570"/>
    </row>
    <row r="30" spans="1:15" ht="23.25" customHeight="1">
      <c r="B30" s="981" t="s">
        <v>224</v>
      </c>
      <c r="C30" s="982"/>
      <c r="D30" s="983"/>
      <c r="E30" s="1571"/>
      <c r="F30" s="1572"/>
      <c r="G30" s="1572"/>
      <c r="H30" s="1573"/>
      <c r="I30" s="981" t="s">
        <v>228</v>
      </c>
      <c r="J30" s="983"/>
      <c r="K30" s="1571"/>
      <c r="L30" s="1572"/>
      <c r="M30" s="1572"/>
      <c r="N30" s="1573"/>
    </row>
    <row r="31" spans="1:15" ht="23.25" customHeight="1">
      <c r="B31" s="981" t="s">
        <v>225</v>
      </c>
      <c r="C31" s="982"/>
      <c r="D31" s="983"/>
      <c r="E31" s="1568"/>
      <c r="F31" s="1569"/>
      <c r="G31" s="1569"/>
      <c r="H31" s="1570"/>
      <c r="I31" s="981" t="s">
        <v>229</v>
      </c>
      <c r="J31" s="983"/>
      <c r="K31" s="1571"/>
      <c r="L31" s="1572"/>
      <c r="M31" s="1572"/>
      <c r="N31" s="1573"/>
    </row>
    <row r="32" spans="1:15" ht="23.25" customHeight="1">
      <c r="B32" s="975" t="s">
        <v>365</v>
      </c>
      <c r="C32" s="976"/>
      <c r="D32" s="977"/>
      <c r="E32" s="1574"/>
      <c r="F32" s="1575"/>
      <c r="G32" s="1575"/>
      <c r="H32" s="1575"/>
      <c r="I32" s="1575"/>
      <c r="J32" s="1575"/>
      <c r="K32" s="1575"/>
      <c r="L32" s="1575"/>
      <c r="M32" s="1575"/>
      <c r="N32" s="1576"/>
    </row>
    <row r="33" spans="1:15" ht="23.25" customHeight="1">
      <c r="B33" s="1562" t="s">
        <v>226</v>
      </c>
      <c r="C33" s="1563"/>
      <c r="D33" s="1564"/>
      <c r="E33" s="1565"/>
      <c r="F33" s="1566"/>
      <c r="G33" s="1566"/>
      <c r="H33" s="1566"/>
      <c r="I33" s="1566"/>
      <c r="J33" s="1566"/>
      <c r="K33" s="1566"/>
      <c r="L33" s="1566"/>
      <c r="M33" s="1566"/>
      <c r="N33" s="1567"/>
    </row>
    <row r="34" spans="1:15" ht="14.25" customHeight="1">
      <c r="E34" s="162"/>
      <c r="F34" s="111"/>
    </row>
    <row r="35" spans="1:15" ht="14.25" customHeight="1">
      <c r="A35" s="124" t="s">
        <v>1529</v>
      </c>
      <c r="B35" s="124"/>
      <c r="C35" s="124"/>
      <c r="D35" s="124"/>
      <c r="E35" s="124"/>
      <c r="F35" s="307"/>
      <c r="G35" s="124"/>
      <c r="H35" s="124"/>
      <c r="I35" s="124"/>
      <c r="J35" s="124"/>
      <c r="K35" s="124"/>
      <c r="L35" s="124"/>
      <c r="M35" s="124"/>
      <c r="N35" s="124"/>
      <c r="O35" s="124"/>
    </row>
    <row r="36" spans="1:15" ht="14.25" customHeight="1">
      <c r="A36" s="124" t="s">
        <v>1530</v>
      </c>
      <c r="B36" s="124"/>
      <c r="C36" s="124"/>
      <c r="D36" s="124"/>
      <c r="E36" s="124"/>
      <c r="F36" s="307"/>
      <c r="G36" s="124"/>
      <c r="H36" s="124"/>
      <c r="I36" s="124"/>
      <c r="J36" s="124"/>
      <c r="K36" s="124"/>
      <c r="L36" s="124"/>
      <c r="M36" s="124"/>
      <c r="N36" s="124"/>
      <c r="O36" s="124"/>
    </row>
    <row r="37" spans="1:15" ht="14.25" customHeight="1">
      <c r="A37" s="124" t="s">
        <v>1531</v>
      </c>
      <c r="B37" s="172"/>
      <c r="C37" s="172"/>
      <c r="D37" s="172"/>
      <c r="E37" s="172"/>
      <c r="F37" s="172"/>
      <c r="G37" s="172"/>
      <c r="H37" s="172"/>
      <c r="I37" s="172"/>
      <c r="J37" s="172"/>
      <c r="K37" s="172"/>
      <c r="L37" s="172"/>
      <c r="M37" s="172"/>
      <c r="N37" s="172"/>
      <c r="O37" s="172"/>
    </row>
    <row r="38" spans="1:15" ht="14.25" customHeight="1">
      <c r="A38" s="124" t="s">
        <v>1532</v>
      </c>
      <c r="B38" s="124"/>
      <c r="C38" s="124"/>
      <c r="D38" s="124"/>
      <c r="E38" s="124"/>
      <c r="F38" s="124"/>
      <c r="G38" s="124"/>
      <c r="H38" s="124"/>
      <c r="I38" s="124"/>
      <c r="J38" s="124"/>
      <c r="K38" s="124"/>
      <c r="L38" s="124"/>
      <c r="M38" s="124"/>
      <c r="N38" s="124"/>
      <c r="O38" s="124"/>
    </row>
    <row r="39" spans="1:15">
      <c r="A39" s="124" t="s">
        <v>1533</v>
      </c>
      <c r="B39" s="124"/>
      <c r="C39" s="124"/>
      <c r="D39" s="124"/>
      <c r="E39" s="124"/>
      <c r="F39" s="124"/>
      <c r="G39" s="124"/>
      <c r="H39" s="124"/>
      <c r="I39" s="124"/>
      <c r="J39" s="124"/>
      <c r="K39" s="124"/>
      <c r="L39" s="124"/>
      <c r="M39" s="124"/>
      <c r="N39" s="124"/>
      <c r="O39" s="124"/>
    </row>
    <row r="40" spans="1:15">
      <c r="A40" s="124" t="s">
        <v>1534</v>
      </c>
      <c r="B40" s="124"/>
      <c r="C40" s="124"/>
      <c r="D40" s="124"/>
      <c r="E40" s="124"/>
      <c r="F40" s="124"/>
      <c r="G40" s="124"/>
      <c r="H40" s="124"/>
      <c r="I40" s="124"/>
      <c r="J40" s="124"/>
      <c r="K40" s="124"/>
      <c r="L40" s="124"/>
      <c r="M40" s="124"/>
      <c r="N40" s="124"/>
      <c r="O40" s="124"/>
    </row>
    <row r="41" spans="1:15">
      <c r="A41" s="124" t="s">
        <v>24</v>
      </c>
      <c r="B41" s="124"/>
      <c r="C41" s="124"/>
      <c r="D41" s="124"/>
      <c r="E41" s="124"/>
      <c r="F41" s="124"/>
      <c r="G41" s="124"/>
      <c r="H41" s="124"/>
      <c r="I41" s="124"/>
      <c r="J41" s="124"/>
      <c r="K41" s="124"/>
      <c r="L41" s="124"/>
      <c r="M41" s="124"/>
      <c r="N41" s="124"/>
      <c r="O41" s="124"/>
    </row>
    <row r="42" spans="1:15">
      <c r="A42" s="124" t="s">
        <v>1535</v>
      </c>
      <c r="B42" s="124"/>
      <c r="C42" s="124"/>
      <c r="D42" s="124"/>
      <c r="E42" s="124"/>
      <c r="F42" s="124"/>
      <c r="G42" s="124"/>
      <c r="H42" s="124"/>
      <c r="I42" s="124"/>
      <c r="J42" s="124"/>
      <c r="K42" s="124"/>
      <c r="L42" s="124"/>
      <c r="M42" s="124"/>
      <c r="N42" s="124"/>
      <c r="O42" s="124"/>
    </row>
    <row r="43" spans="1:15">
      <c r="A43" s="124" t="s">
        <v>1536</v>
      </c>
      <c r="B43" s="124"/>
      <c r="C43" s="124"/>
      <c r="D43" s="124"/>
      <c r="E43" s="124"/>
      <c r="F43" s="124"/>
      <c r="G43" s="124"/>
      <c r="H43" s="124"/>
      <c r="I43" s="124"/>
      <c r="J43" s="124"/>
      <c r="K43" s="124"/>
      <c r="L43" s="124"/>
      <c r="M43" s="124"/>
      <c r="N43" s="124"/>
      <c r="O43" s="124"/>
    </row>
    <row r="44" spans="1:15">
      <c r="A44" s="124" t="s">
        <v>1537</v>
      </c>
      <c r="B44" s="124"/>
      <c r="C44" s="124"/>
      <c r="D44" s="124"/>
      <c r="E44" s="124"/>
      <c r="F44" s="124"/>
      <c r="G44" s="124"/>
      <c r="H44" s="124"/>
      <c r="I44" s="124"/>
      <c r="J44" s="124"/>
      <c r="K44" s="124"/>
      <c r="L44" s="124"/>
      <c r="M44" s="124"/>
      <c r="N44" s="124"/>
      <c r="O44" s="124"/>
    </row>
    <row r="45" spans="1:15">
      <c r="A45" s="124"/>
      <c r="B45" s="124" t="s">
        <v>1538</v>
      </c>
      <c r="C45" s="124"/>
      <c r="D45" s="124"/>
      <c r="E45" s="124"/>
      <c r="F45" s="124"/>
      <c r="G45" s="124"/>
      <c r="H45" s="124"/>
      <c r="I45" s="124"/>
      <c r="J45" s="124"/>
      <c r="K45" s="124"/>
      <c r="L45" s="124"/>
      <c r="M45" s="124"/>
      <c r="N45" s="124"/>
      <c r="O45" s="124"/>
    </row>
    <row r="46" spans="1:15">
      <c r="A46" s="124"/>
      <c r="B46" s="124" t="s">
        <v>1539</v>
      </c>
      <c r="C46" s="124"/>
      <c r="D46" s="124"/>
      <c r="E46" s="124"/>
      <c r="F46" s="124"/>
      <c r="G46" s="124"/>
      <c r="H46" s="124"/>
      <c r="I46" s="124"/>
      <c r="J46" s="124"/>
      <c r="K46" s="124"/>
      <c r="L46" s="124"/>
      <c r="M46" s="124"/>
      <c r="N46" s="124"/>
      <c r="O46" s="124"/>
    </row>
    <row r="47" spans="1:15">
      <c r="A47" s="124"/>
      <c r="B47" s="124" t="s">
        <v>1540</v>
      </c>
      <c r="C47" s="124"/>
      <c r="D47" s="124"/>
      <c r="E47" s="124"/>
      <c r="F47" s="124"/>
      <c r="G47" s="124"/>
      <c r="H47" s="124"/>
      <c r="I47" s="124"/>
      <c r="J47" s="124"/>
      <c r="K47" s="124"/>
      <c r="L47" s="124"/>
      <c r="M47" s="124"/>
      <c r="N47" s="124"/>
      <c r="O47" s="124"/>
    </row>
    <row r="48" spans="1:15">
      <c r="O48" s="108" t="s">
        <v>408</v>
      </c>
    </row>
    <row r="50" spans="1:15" ht="28">
      <c r="A50" s="955" t="s">
        <v>16</v>
      </c>
      <c r="B50" s="955"/>
      <c r="C50" s="955"/>
      <c r="D50" s="955"/>
      <c r="E50" s="955"/>
      <c r="F50" s="955"/>
      <c r="G50" s="955"/>
      <c r="H50" s="955"/>
      <c r="I50" s="955"/>
      <c r="J50" s="955"/>
      <c r="K50" s="955"/>
      <c r="L50" s="955"/>
      <c r="M50" s="955"/>
      <c r="N50" s="955"/>
      <c r="O50" s="955"/>
    </row>
    <row r="51" spans="1:15" ht="21" customHeight="1">
      <c r="A51" s="888" t="s">
        <v>17</v>
      </c>
      <c r="B51" s="888"/>
      <c r="C51" s="888"/>
      <c r="D51" s="888"/>
      <c r="E51" s="888"/>
      <c r="F51" s="888"/>
      <c r="G51" s="888"/>
      <c r="H51" s="888"/>
      <c r="I51" s="888"/>
      <c r="J51" s="888"/>
      <c r="K51" s="888"/>
      <c r="L51" s="888"/>
      <c r="M51" s="888"/>
      <c r="N51" s="888"/>
      <c r="O51" s="888"/>
    </row>
    <row r="52" spans="1:15" ht="21" customHeight="1">
      <c r="K52" s="1066" t="s">
        <v>1383</v>
      </c>
      <c r="L52" s="1067"/>
      <c r="M52" s="1067"/>
      <c r="N52" s="1067"/>
      <c r="O52" s="1067"/>
    </row>
    <row r="53" spans="1:15">
      <c r="L53" s="152"/>
      <c r="M53" s="152"/>
      <c r="N53" s="152"/>
    </row>
    <row r="54" spans="1:15" ht="21" customHeight="1">
      <c r="A54" s="94" t="s">
        <v>18</v>
      </c>
      <c r="B54" s="152"/>
      <c r="C54" s="152"/>
      <c r="D54" s="152"/>
    </row>
    <row r="55" spans="1:15">
      <c r="B55" s="152"/>
      <c r="C55" s="152"/>
      <c r="D55" s="152"/>
    </row>
    <row r="56" spans="1:15" ht="21" customHeight="1">
      <c r="B56" s="152"/>
      <c r="C56" s="152"/>
      <c r="D56" s="152"/>
      <c r="E56" s="94" t="s">
        <v>230</v>
      </c>
      <c r="I56" s="1352"/>
      <c r="J56" s="1352"/>
      <c r="K56" s="1352"/>
      <c r="L56" s="1352"/>
      <c r="M56" s="1352"/>
      <c r="N56" s="1352"/>
    </row>
    <row r="57" spans="1:15" ht="21" customHeight="1">
      <c r="B57" s="152"/>
      <c r="C57" s="152"/>
      <c r="D57" s="152"/>
      <c r="E57" s="94" t="s">
        <v>231</v>
      </c>
      <c r="I57" s="1352"/>
      <c r="J57" s="1352"/>
      <c r="K57" s="1352"/>
      <c r="L57" s="1352"/>
      <c r="M57" s="1352"/>
      <c r="N57" s="1352"/>
    </row>
    <row r="58" spans="1:15" ht="21" customHeight="1">
      <c r="B58" s="152"/>
      <c r="C58" s="152"/>
      <c r="D58" s="152"/>
      <c r="E58" s="94" t="s">
        <v>232</v>
      </c>
      <c r="I58" s="1352"/>
      <c r="J58" s="1352"/>
      <c r="K58" s="1352"/>
      <c r="L58" s="1352"/>
      <c r="M58" s="1352"/>
      <c r="N58" s="1352"/>
      <c r="O58" s="108"/>
    </row>
    <row r="59" spans="1:15" ht="21" customHeight="1">
      <c r="B59" s="152"/>
      <c r="C59" s="152"/>
      <c r="D59" s="152"/>
      <c r="E59" s="94" t="s">
        <v>19</v>
      </c>
      <c r="I59" s="1578"/>
      <c r="J59" s="1578"/>
      <c r="K59" s="1578"/>
      <c r="L59" s="1578"/>
      <c r="M59" s="1578"/>
      <c r="N59" s="1578"/>
    </row>
    <row r="60" spans="1:15">
      <c r="B60" s="152"/>
      <c r="C60" s="152"/>
      <c r="D60" s="152"/>
    </row>
    <row r="61" spans="1:15">
      <c r="A61" s="203" t="s">
        <v>681</v>
      </c>
      <c r="B61" s="152"/>
      <c r="C61" s="152"/>
      <c r="D61" s="152"/>
    </row>
    <row r="62" spans="1:15">
      <c r="B62" s="152"/>
      <c r="C62" s="152"/>
      <c r="D62" s="152"/>
    </row>
    <row r="63" spans="1:15">
      <c r="B63" s="152"/>
      <c r="C63" s="152"/>
      <c r="D63" s="152"/>
    </row>
    <row r="64" spans="1:15">
      <c r="A64" s="888" t="s">
        <v>451</v>
      </c>
      <c r="B64" s="888"/>
      <c r="C64" s="888"/>
      <c r="D64" s="888"/>
      <c r="E64" s="888"/>
      <c r="F64" s="888"/>
      <c r="G64" s="888"/>
      <c r="H64" s="888"/>
      <c r="I64" s="888"/>
      <c r="J64" s="888"/>
      <c r="K64" s="888"/>
      <c r="L64" s="888"/>
      <c r="M64" s="888"/>
      <c r="N64" s="888"/>
      <c r="O64" s="888"/>
    </row>
    <row r="65" spans="1:14">
      <c r="B65" s="152"/>
      <c r="C65" s="152"/>
      <c r="D65" s="152"/>
    </row>
    <row r="66" spans="1:14" ht="26.25" customHeight="1">
      <c r="A66" s="94" t="s">
        <v>20</v>
      </c>
      <c r="B66" s="152"/>
      <c r="C66" s="152"/>
      <c r="D66" s="1598">
        <f>公営３内訳２!R48</f>
        <v>0</v>
      </c>
      <c r="E66" s="1598"/>
      <c r="F66" s="1598"/>
      <c r="G66" s="94" t="s">
        <v>2</v>
      </c>
    </row>
    <row r="67" spans="1:14">
      <c r="B67" s="152"/>
      <c r="C67" s="152"/>
      <c r="D67" s="152"/>
    </row>
    <row r="68" spans="1:14" ht="21" customHeight="1">
      <c r="A68" s="94" t="s">
        <v>21</v>
      </c>
      <c r="B68" s="152"/>
      <c r="C68" s="152"/>
      <c r="D68" s="152"/>
    </row>
    <row r="69" spans="1:14" ht="21" customHeight="1">
      <c r="A69" s="94" t="s">
        <v>22</v>
      </c>
      <c r="B69" s="152"/>
      <c r="C69" s="152"/>
      <c r="D69" s="152"/>
    </row>
    <row r="71" spans="1:14" ht="21" customHeight="1">
      <c r="A71" s="161" t="s">
        <v>326</v>
      </c>
      <c r="B71" s="195" t="str">
        <f>入力シート!C1</f>
        <v>令和8年2月8日執行衆議院小選挙区選出議員選挙</v>
      </c>
      <c r="J71" s="111"/>
      <c r="K71" s="111" t="str">
        <f>入力シート!C2</f>
        <v>青森県第１区</v>
      </c>
      <c r="L71" s="111"/>
    </row>
    <row r="73" spans="1:14" ht="21" customHeight="1">
      <c r="A73" s="94" t="s">
        <v>23</v>
      </c>
      <c r="E73" s="113">
        <f>入力シート!C20</f>
        <v>0</v>
      </c>
      <c r="F73" s="111"/>
      <c r="G73" s="111">
        <f>入力シート!C22</f>
        <v>0</v>
      </c>
    </row>
    <row r="74" spans="1:14">
      <c r="F74" s="111"/>
    </row>
    <row r="75" spans="1:14" ht="21" customHeight="1">
      <c r="A75" s="94" t="s">
        <v>222</v>
      </c>
      <c r="E75" s="162"/>
      <c r="F75" s="111"/>
      <c r="I75" s="162"/>
    </row>
    <row r="76" spans="1:14" ht="23.25" customHeight="1">
      <c r="B76" s="981" t="s">
        <v>223</v>
      </c>
      <c r="C76" s="982"/>
      <c r="D76" s="983"/>
      <c r="E76" s="1568"/>
      <c r="F76" s="1569"/>
      <c r="G76" s="1569"/>
      <c r="H76" s="1570"/>
      <c r="I76" s="981" t="s">
        <v>227</v>
      </c>
      <c r="J76" s="983"/>
      <c r="K76" s="1568"/>
      <c r="L76" s="1569"/>
      <c r="M76" s="1569"/>
      <c r="N76" s="1570"/>
    </row>
    <row r="77" spans="1:14" ht="23.25" customHeight="1">
      <c r="B77" s="981" t="s">
        <v>224</v>
      </c>
      <c r="C77" s="982"/>
      <c r="D77" s="983"/>
      <c r="E77" s="1571"/>
      <c r="F77" s="1572"/>
      <c r="G77" s="1572"/>
      <c r="H77" s="1573"/>
      <c r="I77" s="981" t="s">
        <v>228</v>
      </c>
      <c r="J77" s="983"/>
      <c r="K77" s="1571"/>
      <c r="L77" s="1572"/>
      <c r="M77" s="1572"/>
      <c r="N77" s="1573"/>
    </row>
    <row r="78" spans="1:14" ht="23.25" customHeight="1">
      <c r="B78" s="981" t="s">
        <v>225</v>
      </c>
      <c r="C78" s="982"/>
      <c r="D78" s="983"/>
      <c r="E78" s="1568"/>
      <c r="F78" s="1569"/>
      <c r="G78" s="1569"/>
      <c r="H78" s="1570"/>
      <c r="I78" s="981" t="s">
        <v>229</v>
      </c>
      <c r="J78" s="983"/>
      <c r="K78" s="1571"/>
      <c r="L78" s="1572"/>
      <c r="M78" s="1572"/>
      <c r="N78" s="1573"/>
    </row>
    <row r="79" spans="1:14" ht="23.25" customHeight="1">
      <c r="B79" s="975" t="s">
        <v>365</v>
      </c>
      <c r="C79" s="976"/>
      <c r="D79" s="977"/>
      <c r="E79" s="1574"/>
      <c r="F79" s="1575"/>
      <c r="G79" s="1575"/>
      <c r="H79" s="1575"/>
      <c r="I79" s="1575"/>
      <c r="J79" s="1575"/>
      <c r="K79" s="1575"/>
      <c r="L79" s="1575"/>
      <c r="M79" s="1575"/>
      <c r="N79" s="1576"/>
    </row>
    <row r="80" spans="1:14" ht="23.25" customHeight="1">
      <c r="B80" s="1562" t="s">
        <v>226</v>
      </c>
      <c r="C80" s="1563"/>
      <c r="D80" s="1564"/>
      <c r="E80" s="1565"/>
      <c r="F80" s="1566"/>
      <c r="G80" s="1566"/>
      <c r="H80" s="1566"/>
      <c r="I80" s="1566"/>
      <c r="J80" s="1566"/>
      <c r="K80" s="1566"/>
      <c r="L80" s="1566"/>
      <c r="M80" s="1566"/>
      <c r="N80" s="1567"/>
    </row>
    <row r="81" spans="1:15" ht="23.25" customHeight="1">
      <c r="E81" s="162"/>
      <c r="F81" s="111"/>
    </row>
    <row r="82" spans="1:15">
      <c r="A82" s="124" t="s">
        <v>1529</v>
      </c>
      <c r="B82" s="124"/>
      <c r="C82" s="124"/>
      <c r="D82" s="124"/>
      <c r="E82" s="124"/>
      <c r="F82" s="307"/>
      <c r="G82" s="124"/>
      <c r="H82" s="124"/>
      <c r="I82" s="124"/>
      <c r="J82" s="124"/>
      <c r="K82" s="124"/>
      <c r="L82" s="124"/>
      <c r="M82" s="124"/>
      <c r="N82" s="124"/>
      <c r="O82" s="124"/>
    </row>
    <row r="83" spans="1:15">
      <c r="A83" s="124" t="s">
        <v>1530</v>
      </c>
      <c r="B83" s="124"/>
      <c r="C83" s="124"/>
      <c r="D83" s="124"/>
      <c r="E83" s="124"/>
      <c r="F83" s="307"/>
      <c r="G83" s="124"/>
      <c r="H83" s="124"/>
      <c r="I83" s="124"/>
      <c r="J83" s="124"/>
      <c r="K83" s="124"/>
      <c r="L83" s="124"/>
      <c r="M83" s="124"/>
      <c r="N83" s="124"/>
      <c r="O83" s="124"/>
    </row>
    <row r="84" spans="1:15">
      <c r="A84" s="124" t="s">
        <v>1531</v>
      </c>
      <c r="B84" s="172"/>
      <c r="C84" s="172"/>
      <c r="D84" s="172"/>
      <c r="E84" s="172"/>
      <c r="F84" s="172"/>
      <c r="G84" s="172"/>
      <c r="H84" s="172"/>
      <c r="I84" s="172"/>
      <c r="J84" s="172"/>
      <c r="K84" s="172"/>
      <c r="L84" s="172"/>
      <c r="M84" s="172"/>
      <c r="N84" s="172"/>
      <c r="O84" s="172"/>
    </row>
    <row r="85" spans="1:15">
      <c r="A85" s="124" t="s">
        <v>1532</v>
      </c>
      <c r="B85" s="124"/>
      <c r="C85" s="124"/>
      <c r="D85" s="124"/>
      <c r="E85" s="124"/>
      <c r="F85" s="124"/>
      <c r="G85" s="124"/>
      <c r="H85" s="124"/>
      <c r="I85" s="124"/>
      <c r="J85" s="124"/>
      <c r="K85" s="124"/>
      <c r="L85" s="124"/>
      <c r="M85" s="124"/>
      <c r="N85" s="124"/>
      <c r="O85" s="124"/>
    </row>
    <row r="86" spans="1:15">
      <c r="A86" s="124" t="s">
        <v>1533</v>
      </c>
      <c r="B86" s="124"/>
      <c r="C86" s="124"/>
      <c r="D86" s="124"/>
      <c r="E86" s="124"/>
      <c r="F86" s="124"/>
      <c r="G86" s="124"/>
      <c r="H86" s="124"/>
      <c r="I86" s="124"/>
      <c r="J86" s="124"/>
      <c r="K86" s="124"/>
      <c r="L86" s="124"/>
      <c r="M86" s="124"/>
      <c r="N86" s="124"/>
      <c r="O86" s="124"/>
    </row>
    <row r="87" spans="1:15">
      <c r="A87" s="124" t="s">
        <v>1534</v>
      </c>
      <c r="B87" s="124"/>
      <c r="C87" s="124"/>
      <c r="D87" s="124"/>
      <c r="E87" s="124"/>
      <c r="F87" s="124"/>
      <c r="G87" s="124"/>
      <c r="H87" s="124"/>
      <c r="I87" s="124"/>
      <c r="J87" s="124"/>
      <c r="K87" s="124"/>
      <c r="L87" s="124"/>
      <c r="M87" s="124"/>
      <c r="N87" s="124"/>
      <c r="O87" s="124"/>
    </row>
    <row r="88" spans="1:15">
      <c r="A88" s="124" t="s">
        <v>24</v>
      </c>
      <c r="B88" s="124"/>
      <c r="C88" s="124"/>
      <c r="D88" s="124"/>
      <c r="E88" s="124"/>
      <c r="F88" s="124"/>
      <c r="G88" s="124"/>
      <c r="H88" s="124"/>
      <c r="I88" s="124"/>
      <c r="J88" s="124"/>
      <c r="K88" s="124"/>
      <c r="L88" s="124"/>
      <c r="M88" s="124"/>
      <c r="N88" s="124"/>
      <c r="O88" s="124"/>
    </row>
    <row r="89" spans="1:15">
      <c r="A89" s="124" t="s">
        <v>1535</v>
      </c>
      <c r="B89" s="124"/>
      <c r="C89" s="124"/>
      <c r="D89" s="124"/>
      <c r="E89" s="124"/>
      <c r="F89" s="124"/>
      <c r="G89" s="124"/>
      <c r="H89" s="124"/>
      <c r="I89" s="124"/>
      <c r="J89" s="124"/>
      <c r="K89" s="124"/>
      <c r="L89" s="124"/>
      <c r="M89" s="124"/>
      <c r="N89" s="124"/>
      <c r="O89" s="124"/>
    </row>
    <row r="90" spans="1:15">
      <c r="A90" s="124" t="s">
        <v>1541</v>
      </c>
      <c r="B90" s="124"/>
      <c r="C90" s="124"/>
      <c r="D90" s="124"/>
      <c r="E90" s="124"/>
      <c r="F90" s="124"/>
      <c r="G90" s="124"/>
      <c r="H90" s="124"/>
      <c r="I90" s="124"/>
      <c r="J90" s="124"/>
      <c r="K90" s="124"/>
      <c r="L90" s="124"/>
      <c r="M90" s="124"/>
      <c r="N90" s="124"/>
      <c r="O90" s="124"/>
    </row>
    <row r="91" spans="1:15">
      <c r="A91" s="124" t="s">
        <v>1537</v>
      </c>
      <c r="B91" s="124"/>
      <c r="C91" s="124"/>
      <c r="D91" s="124"/>
      <c r="E91" s="124"/>
      <c r="F91" s="124"/>
      <c r="G91" s="124"/>
      <c r="H91" s="124"/>
      <c r="I91" s="124"/>
      <c r="J91" s="124"/>
      <c r="K91" s="124"/>
      <c r="L91" s="124"/>
      <c r="M91" s="124"/>
      <c r="N91" s="124"/>
      <c r="O91" s="124"/>
    </row>
    <row r="92" spans="1:15">
      <c r="A92" s="124"/>
      <c r="B92" s="124" t="s">
        <v>1538</v>
      </c>
      <c r="C92" s="124"/>
      <c r="D92" s="124"/>
      <c r="E92" s="124"/>
      <c r="F92" s="124"/>
      <c r="G92" s="124"/>
      <c r="H92" s="124"/>
      <c r="I92" s="124"/>
      <c r="J92" s="124"/>
      <c r="K92" s="124"/>
      <c r="L92" s="124"/>
      <c r="M92" s="124"/>
      <c r="N92" s="124"/>
      <c r="O92" s="124"/>
    </row>
    <row r="93" spans="1:15">
      <c r="A93" s="124"/>
      <c r="B93" s="124" t="s">
        <v>1539</v>
      </c>
      <c r="C93" s="124"/>
      <c r="D93" s="124"/>
      <c r="E93" s="124"/>
      <c r="F93" s="124"/>
      <c r="G93" s="124"/>
      <c r="H93" s="124"/>
      <c r="I93" s="124"/>
      <c r="J93" s="124"/>
      <c r="K93" s="124"/>
      <c r="L93" s="124"/>
      <c r="M93" s="124"/>
      <c r="N93" s="124"/>
      <c r="O93" s="124"/>
    </row>
    <row r="94" spans="1:15">
      <c r="A94" s="124"/>
      <c r="B94" s="124" t="s">
        <v>1540</v>
      </c>
      <c r="C94" s="124"/>
      <c r="D94" s="124"/>
      <c r="E94" s="124"/>
      <c r="F94" s="124"/>
      <c r="G94" s="124"/>
      <c r="H94" s="124"/>
      <c r="I94" s="124"/>
      <c r="J94" s="124"/>
      <c r="K94" s="124"/>
      <c r="L94" s="124"/>
      <c r="M94" s="124"/>
      <c r="N94" s="124"/>
      <c r="O94" s="124"/>
    </row>
    <row r="95" spans="1:15">
      <c r="O95" s="108" t="s">
        <v>408</v>
      </c>
    </row>
    <row r="97" spans="1:15" ht="28">
      <c r="A97" s="955" t="s">
        <v>16</v>
      </c>
      <c r="B97" s="955"/>
      <c r="C97" s="955"/>
      <c r="D97" s="955"/>
      <c r="E97" s="955"/>
      <c r="F97" s="955"/>
      <c r="G97" s="955"/>
      <c r="H97" s="955"/>
      <c r="I97" s="955"/>
      <c r="J97" s="955"/>
      <c r="K97" s="955"/>
      <c r="L97" s="955"/>
      <c r="M97" s="955"/>
      <c r="N97" s="955"/>
      <c r="O97" s="955"/>
    </row>
    <row r="98" spans="1:15" ht="21" customHeight="1">
      <c r="A98" s="888" t="s">
        <v>17</v>
      </c>
      <c r="B98" s="888"/>
      <c r="C98" s="888"/>
      <c r="D98" s="888"/>
      <c r="E98" s="888"/>
      <c r="F98" s="888"/>
      <c r="G98" s="888"/>
      <c r="H98" s="888"/>
      <c r="I98" s="888"/>
      <c r="J98" s="888"/>
      <c r="K98" s="888"/>
      <c r="L98" s="888"/>
      <c r="M98" s="888"/>
      <c r="N98" s="888"/>
      <c r="O98" s="888"/>
    </row>
    <row r="99" spans="1:15" ht="21" customHeight="1">
      <c r="K99" s="1066" t="s">
        <v>1383</v>
      </c>
      <c r="L99" s="1067"/>
      <c r="M99" s="1067"/>
      <c r="N99" s="1067"/>
      <c r="O99" s="1067"/>
    </row>
    <row r="100" spans="1:15">
      <c r="L100" s="152"/>
      <c r="M100" s="152"/>
      <c r="N100" s="152"/>
    </row>
    <row r="101" spans="1:15" ht="21" customHeight="1">
      <c r="A101" s="94" t="s">
        <v>18</v>
      </c>
      <c r="B101" s="152"/>
      <c r="C101" s="152"/>
      <c r="D101" s="152"/>
    </row>
    <row r="102" spans="1:15">
      <c r="B102" s="152"/>
      <c r="C102" s="152"/>
      <c r="D102" s="152"/>
    </row>
    <row r="103" spans="1:15" ht="21" customHeight="1">
      <c r="B103" s="152"/>
      <c r="C103" s="152"/>
      <c r="D103" s="152"/>
      <c r="E103" s="94" t="s">
        <v>230</v>
      </c>
      <c r="I103" s="1352"/>
      <c r="J103" s="1352"/>
      <c r="K103" s="1352"/>
      <c r="L103" s="1352"/>
      <c r="M103" s="1352"/>
      <c r="N103" s="1352"/>
    </row>
    <row r="104" spans="1:15" ht="21" customHeight="1">
      <c r="B104" s="152"/>
      <c r="C104" s="152"/>
      <c r="D104" s="152"/>
      <c r="E104" s="94" t="s">
        <v>231</v>
      </c>
      <c r="I104" s="1352"/>
      <c r="J104" s="1352"/>
      <c r="K104" s="1352"/>
      <c r="L104" s="1352"/>
      <c r="M104" s="1352"/>
      <c r="N104" s="1352"/>
    </row>
    <row r="105" spans="1:15" ht="21" customHeight="1">
      <c r="B105" s="152"/>
      <c r="C105" s="152"/>
      <c r="D105" s="152"/>
      <c r="E105" s="94" t="s">
        <v>232</v>
      </c>
      <c r="I105" s="1352"/>
      <c r="J105" s="1352"/>
      <c r="K105" s="1352"/>
      <c r="L105" s="1352"/>
      <c r="M105" s="1352"/>
      <c r="N105" s="1352"/>
      <c r="O105" s="108"/>
    </row>
    <row r="106" spans="1:15" ht="21" customHeight="1">
      <c r="B106" s="152"/>
      <c r="C106" s="152"/>
      <c r="D106" s="152"/>
      <c r="E106" s="94" t="s">
        <v>19</v>
      </c>
      <c r="I106" s="1578"/>
      <c r="J106" s="1578"/>
      <c r="K106" s="1578"/>
      <c r="L106" s="1578"/>
      <c r="M106" s="1578"/>
      <c r="N106" s="1578"/>
    </row>
    <row r="107" spans="1:15">
      <c r="B107" s="152"/>
      <c r="C107" s="152"/>
      <c r="D107" s="152"/>
    </row>
    <row r="108" spans="1:15">
      <c r="A108" s="203" t="s">
        <v>681</v>
      </c>
      <c r="B108" s="152"/>
      <c r="C108" s="152"/>
      <c r="D108" s="152"/>
    </row>
    <row r="109" spans="1:15">
      <c r="B109" s="152"/>
      <c r="C109" s="152"/>
      <c r="D109" s="152"/>
    </row>
    <row r="110" spans="1:15">
      <c r="B110" s="152"/>
      <c r="C110" s="152"/>
      <c r="D110" s="152"/>
    </row>
    <row r="111" spans="1:15">
      <c r="A111" s="888" t="s">
        <v>451</v>
      </c>
      <c r="B111" s="888"/>
      <c r="C111" s="888"/>
      <c r="D111" s="888"/>
      <c r="E111" s="888"/>
      <c r="F111" s="888"/>
      <c r="G111" s="888"/>
      <c r="H111" s="888"/>
      <c r="I111" s="888"/>
      <c r="J111" s="888"/>
      <c r="K111" s="888"/>
      <c r="L111" s="888"/>
      <c r="M111" s="888"/>
      <c r="N111" s="888"/>
      <c r="O111" s="888"/>
    </row>
    <row r="112" spans="1:15">
      <c r="B112" s="152"/>
      <c r="C112" s="152"/>
      <c r="D112" s="152"/>
    </row>
    <row r="113" spans="1:14" ht="26.25" customHeight="1">
      <c r="A113" s="94" t="s">
        <v>20</v>
      </c>
      <c r="B113" s="152"/>
      <c r="C113" s="152"/>
      <c r="D113" s="1598">
        <f>公営３内訳２!N80</f>
        <v>0</v>
      </c>
      <c r="E113" s="1598"/>
      <c r="F113" s="1598"/>
      <c r="G113" s="94" t="s">
        <v>2</v>
      </c>
    </row>
    <row r="114" spans="1:14">
      <c r="B114" s="152"/>
      <c r="C114" s="152"/>
      <c r="D114" s="152"/>
    </row>
    <row r="115" spans="1:14" ht="21" customHeight="1">
      <c r="A115" s="94" t="s">
        <v>21</v>
      </c>
      <c r="B115" s="152"/>
      <c r="C115" s="152"/>
      <c r="D115" s="152"/>
    </row>
    <row r="116" spans="1:14" ht="21" customHeight="1">
      <c r="A116" s="94" t="s">
        <v>22</v>
      </c>
      <c r="B116" s="152"/>
      <c r="C116" s="152"/>
      <c r="D116" s="152"/>
    </row>
    <row r="118" spans="1:14" ht="21" customHeight="1">
      <c r="A118" s="161" t="s">
        <v>326</v>
      </c>
      <c r="B118" s="195" t="str">
        <f>入力シート!C1</f>
        <v>令和8年2月8日執行衆議院小選挙区選出議員選挙</v>
      </c>
      <c r="J118" s="111"/>
      <c r="K118" s="111" t="str">
        <f>入力シート!C2</f>
        <v>青森県第１区</v>
      </c>
      <c r="L118" s="111"/>
    </row>
    <row r="120" spans="1:14" ht="21" customHeight="1">
      <c r="A120" s="94" t="s">
        <v>23</v>
      </c>
      <c r="E120" s="113">
        <f>入力シート!C20</f>
        <v>0</v>
      </c>
      <c r="F120" s="111"/>
      <c r="G120" s="111">
        <f>入力シート!C22</f>
        <v>0</v>
      </c>
    </row>
    <row r="121" spans="1:14">
      <c r="F121" s="111"/>
    </row>
    <row r="122" spans="1:14" ht="21" customHeight="1">
      <c r="A122" s="94" t="s">
        <v>222</v>
      </c>
      <c r="E122" s="162"/>
      <c r="F122" s="111"/>
      <c r="I122" s="162"/>
    </row>
    <row r="123" spans="1:14" ht="23.25" customHeight="1">
      <c r="B123" s="981" t="s">
        <v>223</v>
      </c>
      <c r="C123" s="982"/>
      <c r="D123" s="983"/>
      <c r="E123" s="1568"/>
      <c r="F123" s="1569"/>
      <c r="G123" s="1569"/>
      <c r="H123" s="1570"/>
      <c r="I123" s="981" t="s">
        <v>227</v>
      </c>
      <c r="J123" s="983"/>
      <c r="K123" s="1568"/>
      <c r="L123" s="1569"/>
      <c r="M123" s="1569"/>
      <c r="N123" s="1570"/>
    </row>
    <row r="124" spans="1:14" ht="23.25" customHeight="1">
      <c r="B124" s="981" t="s">
        <v>224</v>
      </c>
      <c r="C124" s="982"/>
      <c r="D124" s="983"/>
      <c r="E124" s="1571"/>
      <c r="F124" s="1572"/>
      <c r="G124" s="1572"/>
      <c r="H124" s="1573"/>
      <c r="I124" s="981" t="s">
        <v>228</v>
      </c>
      <c r="J124" s="983"/>
      <c r="K124" s="1571"/>
      <c r="L124" s="1572"/>
      <c r="M124" s="1572"/>
      <c r="N124" s="1573"/>
    </row>
    <row r="125" spans="1:14" ht="23.25" customHeight="1">
      <c r="B125" s="981" t="s">
        <v>225</v>
      </c>
      <c r="C125" s="982"/>
      <c r="D125" s="983"/>
      <c r="E125" s="1568"/>
      <c r="F125" s="1569"/>
      <c r="G125" s="1569"/>
      <c r="H125" s="1570"/>
      <c r="I125" s="981" t="s">
        <v>229</v>
      </c>
      <c r="J125" s="983"/>
      <c r="K125" s="1571"/>
      <c r="L125" s="1572"/>
      <c r="M125" s="1572"/>
      <c r="N125" s="1573"/>
    </row>
    <row r="126" spans="1:14" ht="23.25" customHeight="1">
      <c r="B126" s="975" t="s">
        <v>365</v>
      </c>
      <c r="C126" s="976"/>
      <c r="D126" s="977"/>
      <c r="E126" s="1574"/>
      <c r="F126" s="1575"/>
      <c r="G126" s="1575"/>
      <c r="H126" s="1575"/>
      <c r="I126" s="1575"/>
      <c r="J126" s="1575"/>
      <c r="K126" s="1575"/>
      <c r="L126" s="1575"/>
      <c r="M126" s="1575"/>
      <c r="N126" s="1576"/>
    </row>
    <row r="127" spans="1:14" ht="23.25" customHeight="1">
      <c r="B127" s="1562" t="s">
        <v>226</v>
      </c>
      <c r="C127" s="1563"/>
      <c r="D127" s="1564"/>
      <c r="E127" s="1565"/>
      <c r="F127" s="1566"/>
      <c r="G127" s="1566"/>
      <c r="H127" s="1566"/>
      <c r="I127" s="1566"/>
      <c r="J127" s="1566"/>
      <c r="K127" s="1566"/>
      <c r="L127" s="1566"/>
      <c r="M127" s="1566"/>
      <c r="N127" s="1567"/>
    </row>
    <row r="128" spans="1:14" ht="23.25" customHeight="1">
      <c r="E128" s="162"/>
      <c r="F128" s="111"/>
    </row>
    <row r="129" spans="1:15">
      <c r="A129" s="124" t="s">
        <v>1529</v>
      </c>
      <c r="B129" s="124"/>
      <c r="C129" s="124"/>
      <c r="D129" s="124"/>
      <c r="E129" s="124"/>
      <c r="F129" s="307"/>
      <c r="G129" s="124"/>
      <c r="H129" s="124"/>
      <c r="I129" s="124"/>
      <c r="J129" s="124"/>
      <c r="K129" s="124"/>
      <c r="L129" s="124"/>
      <c r="M129" s="124"/>
      <c r="N129" s="124"/>
      <c r="O129" s="124"/>
    </row>
    <row r="130" spans="1:15">
      <c r="A130" s="124" t="s">
        <v>1530</v>
      </c>
      <c r="B130" s="124"/>
      <c r="C130" s="124"/>
      <c r="D130" s="124"/>
      <c r="E130" s="124"/>
      <c r="F130" s="307"/>
      <c r="G130" s="124"/>
      <c r="H130" s="124"/>
      <c r="I130" s="124"/>
      <c r="J130" s="124"/>
      <c r="K130" s="124"/>
      <c r="L130" s="124"/>
      <c r="M130" s="124"/>
      <c r="N130" s="124"/>
      <c r="O130" s="124"/>
    </row>
    <row r="131" spans="1:15">
      <c r="A131" s="124" t="s">
        <v>1531</v>
      </c>
      <c r="B131" s="172"/>
      <c r="C131" s="172"/>
      <c r="D131" s="172"/>
      <c r="E131" s="172"/>
      <c r="F131" s="172"/>
      <c r="G131" s="172"/>
      <c r="H131" s="172"/>
      <c r="I131" s="172"/>
      <c r="J131" s="172"/>
      <c r="K131" s="172"/>
      <c r="L131" s="172"/>
      <c r="M131" s="172"/>
      <c r="N131" s="172"/>
      <c r="O131" s="172"/>
    </row>
    <row r="132" spans="1:15">
      <c r="A132" s="124" t="s">
        <v>1532</v>
      </c>
      <c r="B132" s="124"/>
      <c r="C132" s="124"/>
      <c r="D132" s="124"/>
      <c r="E132" s="124"/>
      <c r="F132" s="124"/>
      <c r="G132" s="124"/>
      <c r="H132" s="124"/>
      <c r="I132" s="124"/>
      <c r="J132" s="124"/>
      <c r="K132" s="124"/>
      <c r="L132" s="124"/>
      <c r="M132" s="124"/>
      <c r="N132" s="124"/>
      <c r="O132" s="124"/>
    </row>
    <row r="133" spans="1:15">
      <c r="A133" s="124" t="s">
        <v>1533</v>
      </c>
      <c r="B133" s="124"/>
      <c r="C133" s="124"/>
      <c r="D133" s="124"/>
      <c r="E133" s="124"/>
      <c r="F133" s="124"/>
      <c r="G133" s="124"/>
      <c r="H133" s="124"/>
      <c r="I133" s="124"/>
      <c r="J133" s="124"/>
      <c r="K133" s="124"/>
      <c r="L133" s="124"/>
      <c r="M133" s="124"/>
      <c r="N133" s="124"/>
      <c r="O133" s="124"/>
    </row>
    <row r="134" spans="1:15">
      <c r="A134" s="124" t="s">
        <v>1534</v>
      </c>
      <c r="B134" s="124"/>
      <c r="C134" s="124"/>
      <c r="D134" s="124"/>
      <c r="E134" s="124"/>
      <c r="F134" s="124"/>
      <c r="G134" s="124"/>
      <c r="H134" s="124"/>
      <c r="I134" s="124"/>
      <c r="J134" s="124"/>
      <c r="K134" s="124"/>
      <c r="L134" s="124"/>
      <c r="M134" s="124"/>
      <c r="N134" s="124"/>
      <c r="O134" s="124"/>
    </row>
    <row r="135" spans="1:15">
      <c r="A135" s="124" t="s">
        <v>24</v>
      </c>
      <c r="B135" s="124"/>
      <c r="C135" s="124"/>
      <c r="D135" s="124"/>
      <c r="E135" s="124"/>
      <c r="F135" s="124"/>
      <c r="G135" s="124"/>
      <c r="H135" s="124"/>
      <c r="I135" s="124"/>
      <c r="J135" s="124"/>
      <c r="K135" s="124"/>
      <c r="L135" s="124"/>
      <c r="M135" s="124"/>
      <c r="N135" s="124"/>
      <c r="O135" s="124"/>
    </row>
    <row r="136" spans="1:15">
      <c r="A136" s="124" t="s">
        <v>1535</v>
      </c>
      <c r="B136" s="124"/>
      <c r="C136" s="124"/>
      <c r="D136" s="124"/>
      <c r="E136" s="124"/>
      <c r="F136" s="124"/>
      <c r="G136" s="124"/>
      <c r="H136" s="124"/>
      <c r="I136" s="124"/>
      <c r="J136" s="124"/>
      <c r="K136" s="124"/>
      <c r="L136" s="124"/>
      <c r="M136" s="124"/>
      <c r="N136" s="124"/>
      <c r="O136" s="124"/>
    </row>
    <row r="137" spans="1:15">
      <c r="A137" s="124" t="s">
        <v>1536</v>
      </c>
      <c r="B137" s="124"/>
      <c r="C137" s="124"/>
      <c r="D137" s="124"/>
      <c r="E137" s="124"/>
      <c r="F137" s="124"/>
      <c r="G137" s="124"/>
      <c r="H137" s="124"/>
      <c r="I137" s="124"/>
      <c r="J137" s="124"/>
      <c r="K137" s="124"/>
      <c r="L137" s="124"/>
      <c r="M137" s="124"/>
      <c r="N137" s="124"/>
      <c r="O137" s="124"/>
    </row>
    <row r="138" spans="1:15">
      <c r="A138" s="124" t="s">
        <v>1537</v>
      </c>
      <c r="B138" s="124"/>
      <c r="C138" s="124"/>
      <c r="D138" s="124"/>
      <c r="E138" s="124"/>
      <c r="F138" s="124"/>
      <c r="G138" s="124"/>
      <c r="H138" s="124"/>
      <c r="I138" s="124"/>
      <c r="J138" s="124"/>
      <c r="K138" s="124"/>
      <c r="L138" s="124"/>
      <c r="M138" s="124"/>
      <c r="N138" s="124"/>
      <c r="O138" s="124"/>
    </row>
    <row r="139" spans="1:15">
      <c r="A139" s="124"/>
      <c r="B139" s="124" t="s">
        <v>1538</v>
      </c>
      <c r="C139" s="124"/>
      <c r="D139" s="124"/>
      <c r="E139" s="124"/>
      <c r="F139" s="124"/>
      <c r="G139" s="124"/>
      <c r="H139" s="124"/>
      <c r="I139" s="124"/>
      <c r="J139" s="124"/>
      <c r="K139" s="124"/>
      <c r="L139" s="124"/>
      <c r="M139" s="124"/>
      <c r="N139" s="124"/>
      <c r="O139" s="124"/>
    </row>
    <row r="140" spans="1:15">
      <c r="A140" s="124"/>
      <c r="B140" s="124" t="s">
        <v>1539</v>
      </c>
      <c r="C140" s="124"/>
      <c r="D140" s="124"/>
      <c r="E140" s="124"/>
      <c r="F140" s="124"/>
      <c r="G140" s="124"/>
      <c r="H140" s="124"/>
      <c r="I140" s="124"/>
      <c r="J140" s="124"/>
      <c r="K140" s="124"/>
      <c r="L140" s="124"/>
      <c r="M140" s="124"/>
      <c r="N140" s="124"/>
      <c r="O140" s="124"/>
    </row>
    <row r="141" spans="1:15">
      <c r="A141" s="124"/>
      <c r="B141" s="124" t="s">
        <v>1540</v>
      </c>
      <c r="C141" s="124"/>
      <c r="D141" s="124"/>
      <c r="E141" s="124"/>
      <c r="F141" s="124"/>
      <c r="G141" s="124"/>
      <c r="H141" s="124"/>
      <c r="I141" s="124"/>
      <c r="J141" s="124"/>
      <c r="K141" s="124"/>
      <c r="L141" s="124"/>
      <c r="M141" s="124"/>
      <c r="N141" s="124"/>
      <c r="O141" s="124"/>
    </row>
  </sheetData>
  <mergeCells count="69">
    <mergeCell ref="I124:J124"/>
    <mergeCell ref="K124:N124"/>
    <mergeCell ref="B127:D127"/>
    <mergeCell ref="E127:N127"/>
    <mergeCell ref="B125:D125"/>
    <mergeCell ref="E125:H125"/>
    <mergeCell ref="I125:J125"/>
    <mergeCell ref="K125:N125"/>
    <mergeCell ref="B126:D126"/>
    <mergeCell ref="E126:N126"/>
    <mergeCell ref="B124:D124"/>
    <mergeCell ref="E124:H124"/>
    <mergeCell ref="I106:N106"/>
    <mergeCell ref="A111:O111"/>
    <mergeCell ref="E123:H123"/>
    <mergeCell ref="I123:J123"/>
    <mergeCell ref="K123:N123"/>
    <mergeCell ref="D113:F113"/>
    <mergeCell ref="B123:D123"/>
    <mergeCell ref="I77:J77"/>
    <mergeCell ref="K77:N77"/>
    <mergeCell ref="A97:O97"/>
    <mergeCell ref="A98:O98"/>
    <mergeCell ref="B78:D78"/>
    <mergeCell ref="E78:H78"/>
    <mergeCell ref="I78:J78"/>
    <mergeCell ref="K78:N78"/>
    <mergeCell ref="B77:D77"/>
    <mergeCell ref="E77:H77"/>
    <mergeCell ref="K99:O99"/>
    <mergeCell ref="I103:N105"/>
    <mergeCell ref="B79:D79"/>
    <mergeCell ref="E79:N79"/>
    <mergeCell ref="B80:D80"/>
    <mergeCell ref="E80:N80"/>
    <mergeCell ref="I56:N58"/>
    <mergeCell ref="I59:N59"/>
    <mergeCell ref="B76:D76"/>
    <mergeCell ref="E76:H76"/>
    <mergeCell ref="I76:J76"/>
    <mergeCell ref="K76:N76"/>
    <mergeCell ref="D66:F66"/>
    <mergeCell ref="A64:O64"/>
    <mergeCell ref="B32:D32"/>
    <mergeCell ref="E32:N32"/>
    <mergeCell ref="K52:O52"/>
    <mergeCell ref="B33:D33"/>
    <mergeCell ref="E33:N33"/>
    <mergeCell ref="A50:O50"/>
    <mergeCell ref="A51:O51"/>
    <mergeCell ref="D19:F19"/>
    <mergeCell ref="B31:D31"/>
    <mergeCell ref="E31:H31"/>
    <mergeCell ref="I31:J31"/>
    <mergeCell ref="K31:N31"/>
    <mergeCell ref="B30:D30"/>
    <mergeCell ref="E30:H30"/>
    <mergeCell ref="I30:J30"/>
    <mergeCell ref="K30:N30"/>
    <mergeCell ref="B29:D29"/>
    <mergeCell ref="E29:H29"/>
    <mergeCell ref="I29:J29"/>
    <mergeCell ref="K29:N29"/>
    <mergeCell ref="A17:O17"/>
    <mergeCell ref="A3:O3"/>
    <mergeCell ref="A4:O4"/>
    <mergeCell ref="K5:O5"/>
    <mergeCell ref="I12:N12"/>
    <mergeCell ref="I9:N11"/>
  </mergeCells>
  <phoneticPr fontId="3"/>
  <pageMargins left="0.78740157480314965" right="0.35433070866141736" top="0.59055118110236227" bottom="0.59055118110236227" header="0.51181102362204722" footer="0.51181102362204722"/>
  <pageSetup paperSize="9" scale="98" orientation="portrait" blackAndWhite="1" horizontalDpi="200" verticalDpi="200" r:id="rId1"/>
  <headerFooter alignWithMargins="0"/>
  <rowBreaks count="1" manualBreakCount="1">
    <brk id="47" max="14" man="1"/>
  </rowBreaks>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8" tint="0.59999389629810485"/>
  </sheetPr>
  <dimension ref="A1:Y85"/>
  <sheetViews>
    <sheetView showZeros="0" view="pageBreakPreview" topLeftCell="A79" zoomScale="80" zoomScaleNormal="100" zoomScaleSheetLayoutView="80" workbookViewId="0">
      <selection activeCell="W4" sqref="W4"/>
    </sheetView>
  </sheetViews>
  <sheetFormatPr defaultColWidth="5.90625" defaultRowHeight="13"/>
  <cols>
    <col min="1" max="3" width="5.90625" customWidth="1"/>
    <col min="4" max="4" width="3.453125" bestFit="1" customWidth="1"/>
    <col min="5" max="5" width="7.453125" bestFit="1" customWidth="1"/>
    <col min="6" max="6" width="5.6328125" customWidth="1"/>
    <col min="7" max="7" width="2.453125" bestFit="1" customWidth="1"/>
    <col min="8" max="8" width="3.7265625" customWidth="1"/>
    <col min="9" max="10" width="4.08984375" customWidth="1"/>
    <col min="11" max="11" width="9.36328125" customWidth="1"/>
    <col min="12" max="12" width="3.453125" customWidth="1"/>
    <col min="13" max="14" width="3.7265625" customWidth="1"/>
    <col min="15" max="15" width="3.453125" customWidth="1"/>
    <col min="16" max="17" width="4.08984375" customWidth="1"/>
    <col min="18" max="18" width="8.453125" bestFit="1" customWidth="1"/>
    <col min="19" max="19" width="3.453125" bestFit="1" customWidth="1"/>
    <col min="20" max="20" width="8" customWidth="1"/>
    <col min="24" max="24" width="8.453125" bestFit="1" customWidth="1"/>
  </cols>
  <sheetData>
    <row r="1" spans="1:20" ht="14">
      <c r="A1" s="1"/>
      <c r="B1" s="1"/>
      <c r="C1" s="1"/>
      <c r="D1" s="1"/>
      <c r="E1" s="1"/>
      <c r="F1" s="1"/>
      <c r="G1" s="1"/>
      <c r="H1" s="1"/>
      <c r="I1" s="1"/>
      <c r="J1" s="1"/>
      <c r="K1" s="1"/>
      <c r="L1" s="1"/>
      <c r="M1" s="1"/>
      <c r="N1" s="1"/>
      <c r="O1" s="1"/>
      <c r="P1" s="1"/>
      <c r="Q1" s="1"/>
      <c r="R1" s="1"/>
      <c r="S1" s="1"/>
      <c r="T1" s="2" t="s">
        <v>1398</v>
      </c>
    </row>
    <row r="2" spans="1:20" ht="14">
      <c r="A2" s="1"/>
      <c r="B2" s="1"/>
      <c r="C2" s="1"/>
      <c r="D2" s="1"/>
      <c r="E2" s="1"/>
      <c r="F2" s="1"/>
      <c r="G2" s="1"/>
      <c r="H2" s="1"/>
      <c r="I2" s="1"/>
      <c r="J2" s="1"/>
      <c r="K2" s="1"/>
      <c r="L2" s="1"/>
      <c r="M2" s="1"/>
      <c r="N2" s="1"/>
      <c r="O2" s="1"/>
      <c r="P2" s="1"/>
      <c r="Q2" s="1"/>
      <c r="R2" s="1"/>
      <c r="S2" s="1"/>
      <c r="T2" s="2"/>
    </row>
    <row r="3" spans="1:20" ht="14">
      <c r="A3" s="1"/>
      <c r="B3" s="1"/>
      <c r="C3" s="1"/>
      <c r="D3" s="1"/>
      <c r="E3" s="1"/>
      <c r="F3" s="1"/>
      <c r="G3" s="1"/>
      <c r="H3" s="1"/>
      <c r="I3" s="1"/>
      <c r="J3" s="1"/>
      <c r="K3" s="1"/>
      <c r="L3" s="1"/>
      <c r="M3" s="1"/>
      <c r="N3" s="1"/>
      <c r="O3" s="1"/>
      <c r="P3" s="1"/>
      <c r="Q3" s="1"/>
      <c r="R3" s="1"/>
      <c r="S3" s="1"/>
      <c r="T3" s="1"/>
    </row>
    <row r="4" spans="1:20" ht="28">
      <c r="A4" s="1286" t="s">
        <v>25</v>
      </c>
      <c r="B4" s="1286"/>
      <c r="C4" s="1286"/>
      <c r="D4" s="1286"/>
      <c r="E4" s="1286"/>
      <c r="F4" s="1286"/>
      <c r="G4" s="1286"/>
      <c r="H4" s="1286"/>
      <c r="I4" s="1286"/>
      <c r="J4" s="1286"/>
      <c r="K4" s="1286"/>
      <c r="L4" s="1286"/>
      <c r="M4" s="1286"/>
      <c r="N4" s="1286"/>
      <c r="O4" s="1286"/>
      <c r="P4" s="1286"/>
      <c r="Q4" s="1286"/>
      <c r="R4" s="1286"/>
      <c r="S4" s="1286"/>
      <c r="T4" s="1286"/>
    </row>
    <row r="5" spans="1:20" ht="14">
      <c r="A5" s="1115" t="s">
        <v>34</v>
      </c>
      <c r="B5" s="1115"/>
      <c r="C5" s="1115"/>
      <c r="D5" s="1115"/>
      <c r="E5" s="1115"/>
      <c r="F5" s="1115"/>
      <c r="G5" s="1115"/>
      <c r="H5" s="1115"/>
      <c r="I5" s="1115"/>
      <c r="J5" s="1115"/>
      <c r="K5" s="1115"/>
      <c r="L5" s="1115"/>
      <c r="M5" s="1115"/>
      <c r="N5" s="1115"/>
      <c r="O5" s="1115"/>
      <c r="P5" s="1115"/>
      <c r="Q5" s="1115"/>
      <c r="R5" s="1115"/>
      <c r="S5" s="1115"/>
      <c r="T5" s="1115"/>
    </row>
    <row r="6" spans="1:20" ht="14">
      <c r="A6" s="211"/>
      <c r="B6" s="211"/>
      <c r="C6" s="211"/>
      <c r="D6" s="211"/>
      <c r="E6" s="211"/>
      <c r="F6" s="211"/>
      <c r="G6" s="211"/>
      <c r="H6" s="211"/>
      <c r="I6" s="211"/>
      <c r="J6" s="211"/>
      <c r="K6" s="211"/>
      <c r="L6" s="211"/>
      <c r="M6" s="211"/>
      <c r="N6" s="211"/>
      <c r="O6" s="211"/>
      <c r="P6" s="211"/>
      <c r="Q6" s="211"/>
      <c r="R6" s="211"/>
      <c r="S6" s="211"/>
      <c r="T6" s="211"/>
    </row>
    <row r="7" spans="1:20" ht="14">
      <c r="A7" s="1"/>
      <c r="B7" s="1"/>
      <c r="C7" s="1"/>
      <c r="D7" s="1"/>
      <c r="E7" s="1"/>
      <c r="F7" s="1"/>
      <c r="G7" s="1"/>
      <c r="H7" s="1"/>
      <c r="I7" s="1"/>
      <c r="J7" s="1"/>
      <c r="K7" s="1"/>
      <c r="L7" s="1"/>
      <c r="M7" s="1"/>
      <c r="N7" s="1"/>
      <c r="O7" s="1"/>
      <c r="P7" s="1"/>
      <c r="Q7" s="1"/>
      <c r="R7" s="1"/>
      <c r="S7" s="1"/>
      <c r="T7" s="1"/>
    </row>
    <row r="8" spans="1:20" ht="14">
      <c r="A8" s="1" t="s">
        <v>291</v>
      </c>
      <c r="B8" s="1"/>
      <c r="C8" s="1"/>
      <c r="D8" s="1"/>
      <c r="E8" s="1"/>
      <c r="F8" s="1"/>
      <c r="G8" s="1"/>
      <c r="H8" s="1"/>
      <c r="I8" s="1"/>
      <c r="J8" s="1"/>
      <c r="K8" s="1"/>
      <c r="L8" s="1"/>
      <c r="M8" s="1"/>
      <c r="N8" s="1"/>
      <c r="O8" s="1"/>
      <c r="P8" s="1"/>
      <c r="Q8" s="1"/>
      <c r="R8" s="1"/>
      <c r="S8" s="1"/>
      <c r="T8" s="1"/>
    </row>
    <row r="9" spans="1:20" ht="43.5" customHeight="1">
      <c r="A9" s="1592" t="s">
        <v>27</v>
      </c>
      <c r="B9" s="1104"/>
      <c r="C9" s="1105"/>
      <c r="D9" s="905" t="s">
        <v>287</v>
      </c>
      <c r="E9" s="906"/>
      <c r="F9" s="906"/>
      <c r="G9" s="906"/>
      <c r="H9" s="906"/>
      <c r="I9" s="906"/>
      <c r="J9" s="907"/>
      <c r="K9" s="1589" t="s">
        <v>28</v>
      </c>
      <c r="L9" s="1590"/>
      <c r="M9" s="1590"/>
      <c r="N9" s="1590"/>
      <c r="O9" s="1590"/>
      <c r="P9" s="1590"/>
      <c r="Q9" s="1591"/>
      <c r="R9" s="1592" t="s">
        <v>29</v>
      </c>
      <c r="S9" s="1593"/>
      <c r="T9" s="66" t="s">
        <v>531</v>
      </c>
    </row>
    <row r="10" spans="1:20">
      <c r="A10" s="58"/>
      <c r="B10" s="59"/>
      <c r="C10" s="60"/>
      <c r="D10" s="58"/>
      <c r="E10" s="26" t="s">
        <v>2</v>
      </c>
      <c r="F10" s="59"/>
      <c r="G10" s="65" t="s">
        <v>284</v>
      </c>
      <c r="H10" s="59"/>
      <c r="I10" s="26"/>
      <c r="J10" s="25" t="s">
        <v>2</v>
      </c>
      <c r="K10" s="26"/>
      <c r="L10" s="26" t="s">
        <v>2</v>
      </c>
      <c r="M10" s="59"/>
      <c r="N10" s="65" t="s">
        <v>284</v>
      </c>
      <c r="O10" s="59"/>
      <c r="P10" s="65"/>
      <c r="Q10" s="64" t="s">
        <v>2</v>
      </c>
      <c r="R10" s="58"/>
      <c r="S10" s="60"/>
      <c r="T10" s="66"/>
    </row>
    <row r="11" spans="1:20" ht="30" customHeight="1">
      <c r="A11" s="1594" t="s">
        <v>1399</v>
      </c>
      <c r="B11" s="1595"/>
      <c r="C11" s="1596"/>
      <c r="D11" s="9" t="s">
        <v>427</v>
      </c>
      <c r="E11" s="68"/>
      <c r="F11" s="28" t="s">
        <v>283</v>
      </c>
      <c r="G11" s="10">
        <v>1</v>
      </c>
      <c r="H11" s="28" t="s">
        <v>285</v>
      </c>
      <c r="I11" s="1585">
        <f>E11*G11</f>
        <v>0</v>
      </c>
      <c r="J11" s="1606"/>
      <c r="K11" s="1584">
        <v>16100</v>
      </c>
      <c r="L11" s="1585"/>
      <c r="M11" s="27" t="s">
        <v>286</v>
      </c>
      <c r="N11" s="10">
        <v>1</v>
      </c>
      <c r="O11" s="28" t="s">
        <v>285</v>
      </c>
      <c r="P11" s="1585">
        <f>K11*N11</f>
        <v>16100</v>
      </c>
      <c r="Q11" s="1606"/>
      <c r="R11" s="69">
        <f>IF(((I11)&gt;=(P11)),P11,I11)</f>
        <v>0</v>
      </c>
      <c r="S11" s="11" t="s">
        <v>2</v>
      </c>
      <c r="T11" s="24"/>
    </row>
    <row r="12" spans="1:20" ht="43.5" customHeight="1">
      <c r="A12" s="1579" t="s">
        <v>1400</v>
      </c>
      <c r="B12" s="1580"/>
      <c r="C12" s="1581"/>
      <c r="D12" s="12" t="s">
        <v>427</v>
      </c>
      <c r="E12" s="19"/>
      <c r="F12" s="8" t="s">
        <v>283</v>
      </c>
      <c r="G12" s="13">
        <v>1</v>
      </c>
      <c r="H12" s="8" t="s">
        <v>285</v>
      </c>
      <c r="I12" s="1585">
        <f>E12*G12</f>
        <v>0</v>
      </c>
      <c r="J12" s="1606"/>
      <c r="K12" s="1584">
        <v>16100</v>
      </c>
      <c r="L12" s="1585"/>
      <c r="M12" s="61" t="s">
        <v>286</v>
      </c>
      <c r="N12" s="13">
        <v>1</v>
      </c>
      <c r="O12" s="8" t="s">
        <v>285</v>
      </c>
      <c r="P12" s="1604">
        <f>K12*N12</f>
        <v>16100</v>
      </c>
      <c r="Q12" s="1605"/>
      <c r="R12" s="69">
        <f>IF(((I12)&gt;=(P12)),P12,I12)</f>
        <v>0</v>
      </c>
      <c r="S12" s="14" t="s">
        <v>2</v>
      </c>
      <c r="T12" s="16"/>
    </row>
    <row r="13" spans="1:20" ht="43.5" customHeight="1">
      <c r="A13" s="1579" t="s">
        <v>1400</v>
      </c>
      <c r="B13" s="1580"/>
      <c r="C13" s="1581"/>
      <c r="D13" s="12" t="s">
        <v>427</v>
      </c>
      <c r="E13" s="19"/>
      <c r="F13" s="8" t="s">
        <v>283</v>
      </c>
      <c r="G13" s="13">
        <v>1</v>
      </c>
      <c r="H13" s="8" t="s">
        <v>285</v>
      </c>
      <c r="I13" s="1585">
        <f>E13*G13</f>
        <v>0</v>
      </c>
      <c r="J13" s="1606"/>
      <c r="K13" s="1584">
        <v>16100</v>
      </c>
      <c r="L13" s="1585"/>
      <c r="M13" s="61" t="s">
        <v>286</v>
      </c>
      <c r="N13" s="13">
        <v>1</v>
      </c>
      <c r="O13" s="8" t="s">
        <v>285</v>
      </c>
      <c r="P13" s="1604">
        <f>K13*N13</f>
        <v>16100</v>
      </c>
      <c r="Q13" s="1605"/>
      <c r="R13" s="69">
        <f>IF(((I13)&gt;=(P13)),P13,I13)</f>
        <v>0</v>
      </c>
      <c r="S13" s="14" t="s">
        <v>2</v>
      </c>
      <c r="T13" s="16"/>
    </row>
    <row r="14" spans="1:20" ht="43.5" customHeight="1">
      <c r="A14" s="1579" t="s">
        <v>1400</v>
      </c>
      <c r="B14" s="1580"/>
      <c r="C14" s="1581"/>
      <c r="D14" s="12" t="s">
        <v>427</v>
      </c>
      <c r="E14" s="19"/>
      <c r="F14" s="8" t="s">
        <v>283</v>
      </c>
      <c r="G14" s="13">
        <v>1</v>
      </c>
      <c r="H14" s="8" t="s">
        <v>285</v>
      </c>
      <c r="I14" s="1585">
        <f t="shared" ref="I14:I21" si="0">E14*G14</f>
        <v>0</v>
      </c>
      <c r="J14" s="1606"/>
      <c r="K14" s="1584">
        <v>16100</v>
      </c>
      <c r="L14" s="1585"/>
      <c r="M14" s="61" t="s">
        <v>286</v>
      </c>
      <c r="N14" s="13">
        <v>1</v>
      </c>
      <c r="O14" s="8" t="s">
        <v>285</v>
      </c>
      <c r="P14" s="1604">
        <f t="shared" ref="P14:P21" si="1">K14*N14</f>
        <v>16100</v>
      </c>
      <c r="Q14" s="1605"/>
      <c r="R14" s="69">
        <f t="shared" ref="R14:R21" si="2">IF(((I14)&gt;=(P14)),P14,I14)</f>
        <v>0</v>
      </c>
      <c r="S14" s="14" t="s">
        <v>2</v>
      </c>
      <c r="T14" s="16"/>
    </row>
    <row r="15" spans="1:20" ht="43.5" customHeight="1">
      <c r="A15" s="1579" t="s">
        <v>1400</v>
      </c>
      <c r="B15" s="1580"/>
      <c r="C15" s="1581"/>
      <c r="D15" s="12" t="s">
        <v>427</v>
      </c>
      <c r="E15" s="19"/>
      <c r="F15" s="8" t="s">
        <v>283</v>
      </c>
      <c r="G15" s="13">
        <v>1</v>
      </c>
      <c r="H15" s="8" t="s">
        <v>285</v>
      </c>
      <c r="I15" s="1585">
        <f t="shared" si="0"/>
        <v>0</v>
      </c>
      <c r="J15" s="1606"/>
      <c r="K15" s="1584">
        <v>16100</v>
      </c>
      <c r="L15" s="1585"/>
      <c r="M15" s="61" t="s">
        <v>286</v>
      </c>
      <c r="N15" s="13">
        <v>1</v>
      </c>
      <c r="O15" s="8" t="s">
        <v>285</v>
      </c>
      <c r="P15" s="1604">
        <f t="shared" si="1"/>
        <v>16100</v>
      </c>
      <c r="Q15" s="1605"/>
      <c r="R15" s="69">
        <f t="shared" si="2"/>
        <v>0</v>
      </c>
      <c r="S15" s="14" t="s">
        <v>2</v>
      </c>
      <c r="T15" s="16"/>
    </row>
    <row r="16" spans="1:20" ht="43.5" customHeight="1">
      <c r="A16" s="1579" t="s">
        <v>1400</v>
      </c>
      <c r="B16" s="1580"/>
      <c r="C16" s="1581"/>
      <c r="D16" s="12" t="s">
        <v>427</v>
      </c>
      <c r="E16" s="19"/>
      <c r="F16" s="8" t="s">
        <v>283</v>
      </c>
      <c r="G16" s="13">
        <v>1</v>
      </c>
      <c r="H16" s="8" t="s">
        <v>285</v>
      </c>
      <c r="I16" s="1585">
        <f t="shared" si="0"/>
        <v>0</v>
      </c>
      <c r="J16" s="1606"/>
      <c r="K16" s="1584">
        <v>16100</v>
      </c>
      <c r="L16" s="1585"/>
      <c r="M16" s="61" t="s">
        <v>286</v>
      </c>
      <c r="N16" s="13">
        <v>1</v>
      </c>
      <c r="O16" s="8" t="s">
        <v>285</v>
      </c>
      <c r="P16" s="1604">
        <f t="shared" si="1"/>
        <v>16100</v>
      </c>
      <c r="Q16" s="1605"/>
      <c r="R16" s="69">
        <f t="shared" si="2"/>
        <v>0</v>
      </c>
      <c r="S16" s="14" t="s">
        <v>2</v>
      </c>
      <c r="T16" s="16"/>
    </row>
    <row r="17" spans="1:20" ht="43.5" customHeight="1">
      <c r="A17" s="1579" t="s">
        <v>1400</v>
      </c>
      <c r="B17" s="1580"/>
      <c r="C17" s="1581"/>
      <c r="D17" s="12" t="s">
        <v>427</v>
      </c>
      <c r="E17" s="19"/>
      <c r="F17" s="8" t="s">
        <v>283</v>
      </c>
      <c r="G17" s="13">
        <v>1</v>
      </c>
      <c r="H17" s="8" t="s">
        <v>285</v>
      </c>
      <c r="I17" s="1585">
        <f t="shared" si="0"/>
        <v>0</v>
      </c>
      <c r="J17" s="1606"/>
      <c r="K17" s="1584">
        <v>16100</v>
      </c>
      <c r="L17" s="1585"/>
      <c r="M17" s="61" t="s">
        <v>286</v>
      </c>
      <c r="N17" s="13">
        <v>1</v>
      </c>
      <c r="O17" s="8" t="s">
        <v>285</v>
      </c>
      <c r="P17" s="1604">
        <f t="shared" si="1"/>
        <v>16100</v>
      </c>
      <c r="Q17" s="1605"/>
      <c r="R17" s="69">
        <f t="shared" si="2"/>
        <v>0</v>
      </c>
      <c r="S17" s="14" t="s">
        <v>2</v>
      </c>
      <c r="T17" s="16"/>
    </row>
    <row r="18" spans="1:20" ht="43.5" customHeight="1">
      <c r="A18" s="1579" t="s">
        <v>1400</v>
      </c>
      <c r="B18" s="1580"/>
      <c r="C18" s="1581"/>
      <c r="D18" s="12" t="s">
        <v>427</v>
      </c>
      <c r="E18" s="19"/>
      <c r="F18" s="8" t="s">
        <v>283</v>
      </c>
      <c r="G18" s="13">
        <v>1</v>
      </c>
      <c r="H18" s="8" t="s">
        <v>285</v>
      </c>
      <c r="I18" s="1585">
        <f t="shared" si="0"/>
        <v>0</v>
      </c>
      <c r="J18" s="1606"/>
      <c r="K18" s="1584">
        <v>16100</v>
      </c>
      <c r="L18" s="1585"/>
      <c r="M18" s="61" t="s">
        <v>286</v>
      </c>
      <c r="N18" s="13">
        <v>1</v>
      </c>
      <c r="O18" s="8" t="s">
        <v>285</v>
      </c>
      <c r="P18" s="1604">
        <f t="shared" si="1"/>
        <v>16100</v>
      </c>
      <c r="Q18" s="1605"/>
      <c r="R18" s="69">
        <f t="shared" si="2"/>
        <v>0</v>
      </c>
      <c r="S18" s="14" t="s">
        <v>2</v>
      </c>
      <c r="T18" s="16"/>
    </row>
    <row r="19" spans="1:20" ht="43.5" customHeight="1">
      <c r="A19" s="1579" t="s">
        <v>1400</v>
      </c>
      <c r="B19" s="1580"/>
      <c r="C19" s="1581"/>
      <c r="D19" s="12" t="s">
        <v>427</v>
      </c>
      <c r="E19" s="19"/>
      <c r="F19" s="8" t="s">
        <v>283</v>
      </c>
      <c r="G19" s="13">
        <v>1</v>
      </c>
      <c r="H19" s="8" t="s">
        <v>285</v>
      </c>
      <c r="I19" s="1585">
        <f t="shared" si="0"/>
        <v>0</v>
      </c>
      <c r="J19" s="1606"/>
      <c r="K19" s="1584">
        <v>16100</v>
      </c>
      <c r="L19" s="1585"/>
      <c r="M19" s="61" t="s">
        <v>286</v>
      </c>
      <c r="N19" s="13">
        <v>1</v>
      </c>
      <c r="O19" s="8" t="s">
        <v>285</v>
      </c>
      <c r="P19" s="1604">
        <f t="shared" si="1"/>
        <v>16100</v>
      </c>
      <c r="Q19" s="1605"/>
      <c r="R19" s="69">
        <f t="shared" si="2"/>
        <v>0</v>
      </c>
      <c r="S19" s="14" t="s">
        <v>2</v>
      </c>
      <c r="T19" s="16"/>
    </row>
    <row r="20" spans="1:20" ht="43.5" customHeight="1">
      <c r="A20" s="1579" t="s">
        <v>1400</v>
      </c>
      <c r="B20" s="1580"/>
      <c r="C20" s="1581"/>
      <c r="D20" s="12" t="s">
        <v>427</v>
      </c>
      <c r="E20" s="19"/>
      <c r="F20" s="8" t="s">
        <v>283</v>
      </c>
      <c r="G20" s="13">
        <v>1</v>
      </c>
      <c r="H20" s="8" t="s">
        <v>285</v>
      </c>
      <c r="I20" s="1585">
        <f t="shared" si="0"/>
        <v>0</v>
      </c>
      <c r="J20" s="1606"/>
      <c r="K20" s="1584">
        <v>16100</v>
      </c>
      <c r="L20" s="1585"/>
      <c r="M20" s="61" t="s">
        <v>286</v>
      </c>
      <c r="N20" s="13">
        <v>1</v>
      </c>
      <c r="O20" s="8" t="s">
        <v>285</v>
      </c>
      <c r="P20" s="1604">
        <f t="shared" si="1"/>
        <v>16100</v>
      </c>
      <c r="Q20" s="1605"/>
      <c r="R20" s="69">
        <f t="shared" si="2"/>
        <v>0</v>
      </c>
      <c r="S20" s="14" t="s">
        <v>2</v>
      </c>
      <c r="T20" s="16"/>
    </row>
    <row r="21" spans="1:20" ht="43.5" customHeight="1">
      <c r="A21" s="1579" t="s">
        <v>1400</v>
      </c>
      <c r="B21" s="1580"/>
      <c r="C21" s="1581"/>
      <c r="D21" s="12" t="s">
        <v>427</v>
      </c>
      <c r="E21" s="19"/>
      <c r="F21" s="8" t="s">
        <v>283</v>
      </c>
      <c r="G21" s="13">
        <v>1</v>
      </c>
      <c r="H21" s="8" t="s">
        <v>285</v>
      </c>
      <c r="I21" s="1585">
        <f t="shared" si="0"/>
        <v>0</v>
      </c>
      <c r="J21" s="1606"/>
      <c r="K21" s="1584">
        <v>16100</v>
      </c>
      <c r="L21" s="1585"/>
      <c r="M21" s="61" t="s">
        <v>286</v>
      </c>
      <c r="N21" s="13">
        <v>1</v>
      </c>
      <c r="O21" s="8" t="s">
        <v>285</v>
      </c>
      <c r="P21" s="1604">
        <f t="shared" si="1"/>
        <v>16100</v>
      </c>
      <c r="Q21" s="1605"/>
      <c r="R21" s="69">
        <f t="shared" si="2"/>
        <v>0</v>
      </c>
      <c r="S21" s="14" t="s">
        <v>2</v>
      </c>
      <c r="T21" s="16"/>
    </row>
    <row r="22" spans="1:20" ht="43.5" customHeight="1">
      <c r="A22" s="1579" t="s">
        <v>1400</v>
      </c>
      <c r="B22" s="1580"/>
      <c r="C22" s="1581"/>
      <c r="D22" s="12" t="s">
        <v>427</v>
      </c>
      <c r="E22" s="19"/>
      <c r="F22" s="8" t="s">
        <v>283</v>
      </c>
      <c r="G22" s="13">
        <v>1</v>
      </c>
      <c r="H22" s="8" t="s">
        <v>285</v>
      </c>
      <c r="I22" s="1585">
        <f>E22*G22</f>
        <v>0</v>
      </c>
      <c r="J22" s="1606"/>
      <c r="K22" s="1584">
        <v>16100</v>
      </c>
      <c r="L22" s="1585"/>
      <c r="M22" s="61" t="s">
        <v>286</v>
      </c>
      <c r="N22" s="13">
        <v>1</v>
      </c>
      <c r="O22" s="8" t="s">
        <v>285</v>
      </c>
      <c r="P22" s="1604">
        <f>K22*N22</f>
        <v>16100</v>
      </c>
      <c r="Q22" s="1605"/>
      <c r="R22" s="69">
        <f>IF(((I22)&gt;=(P22)),P22,I22)</f>
        <v>0</v>
      </c>
      <c r="S22" s="14" t="s">
        <v>2</v>
      </c>
      <c r="T22" s="16"/>
    </row>
    <row r="23" spans="1:20" ht="43.5" customHeight="1">
      <c r="A23" s="1305" t="s">
        <v>32</v>
      </c>
      <c r="B23" s="1305"/>
      <c r="C23" s="1305"/>
      <c r="D23" s="1586"/>
      <c r="E23" s="1587"/>
      <c r="F23" s="1587"/>
      <c r="G23" s="1587"/>
      <c r="H23" s="1587"/>
      <c r="I23" s="1587"/>
      <c r="J23" s="1588"/>
      <c r="K23" s="1586"/>
      <c r="L23" s="1587"/>
      <c r="M23" s="1587"/>
      <c r="N23" s="1587"/>
      <c r="O23" s="1587"/>
      <c r="P23" s="1587"/>
      <c r="Q23" s="1588"/>
      <c r="R23" s="20">
        <f>SUM(R11:R22)</f>
        <v>0</v>
      </c>
      <c r="S23" s="6" t="s">
        <v>2</v>
      </c>
      <c r="T23" s="18"/>
    </row>
    <row r="24" spans="1:20" ht="14.25" customHeight="1">
      <c r="A24" s="294"/>
      <c r="B24" s="294"/>
      <c r="C24" s="294"/>
      <c r="D24" s="294"/>
      <c r="E24" s="294"/>
      <c r="F24" s="294"/>
      <c r="G24" s="294"/>
      <c r="H24" s="294"/>
      <c r="I24" s="294"/>
      <c r="J24" s="294"/>
      <c r="K24" s="294"/>
      <c r="L24" s="294"/>
      <c r="M24" s="294"/>
      <c r="N24" s="294"/>
      <c r="O24" s="294"/>
      <c r="P24" s="294"/>
      <c r="Q24" s="294"/>
      <c r="R24" s="77"/>
    </row>
    <row r="25" spans="1:20" ht="14.25" customHeight="1">
      <c r="A25" t="s">
        <v>33</v>
      </c>
    </row>
    <row r="26" spans="1:20" ht="14.25" customHeight="1"/>
    <row r="27" spans="1:20" ht="14.25" customHeight="1"/>
    <row r="28" spans="1:20" ht="14.25" customHeight="1"/>
    <row r="29" spans="1:20" ht="14.25" customHeight="1"/>
    <row r="30" spans="1:20" ht="14.25" customHeight="1"/>
    <row r="31" spans="1:20" ht="14.25" customHeight="1"/>
    <row r="32" spans="1:20" ht="14.25" customHeight="1"/>
    <row r="33" spans="1:20" ht="14">
      <c r="A33" s="1" t="s">
        <v>292</v>
      </c>
      <c r="B33" s="1"/>
      <c r="C33" s="1"/>
      <c r="D33" s="1"/>
      <c r="E33" s="1"/>
      <c r="F33" s="1"/>
      <c r="G33" s="1"/>
      <c r="H33" s="1"/>
      <c r="I33" s="1"/>
      <c r="J33" s="1"/>
      <c r="K33" s="1"/>
      <c r="L33" s="1"/>
      <c r="M33" s="1"/>
      <c r="N33" s="1"/>
      <c r="O33" s="1"/>
      <c r="P33" s="1"/>
      <c r="Q33" s="1"/>
      <c r="R33" s="1"/>
      <c r="S33" s="1"/>
      <c r="T33" s="1"/>
    </row>
    <row r="34" spans="1:20" ht="43.5" customHeight="1">
      <c r="A34" s="1609" t="s">
        <v>35</v>
      </c>
      <c r="B34" s="1627"/>
      <c r="C34" s="1610"/>
      <c r="D34" s="1623" t="s">
        <v>274</v>
      </c>
      <c r="E34" s="1624"/>
      <c r="F34" s="1624"/>
      <c r="G34" s="1609" t="s">
        <v>289</v>
      </c>
      <c r="H34" s="1627"/>
      <c r="I34" s="1627"/>
      <c r="J34" s="1627"/>
      <c r="K34" s="1627"/>
      <c r="L34" s="1627"/>
      <c r="M34" s="1627"/>
      <c r="N34" s="1610"/>
      <c r="O34" s="1623" t="s">
        <v>28</v>
      </c>
      <c r="P34" s="1624"/>
      <c r="Q34" s="1625"/>
      <c r="R34" s="1609" t="s">
        <v>29</v>
      </c>
      <c r="S34" s="1610"/>
      <c r="T34" s="578" t="s">
        <v>531</v>
      </c>
    </row>
    <row r="35" spans="1:20">
      <c r="A35" s="63"/>
      <c r="B35" s="59"/>
      <c r="C35" s="60"/>
      <c r="D35" s="71"/>
      <c r="E35" s="72"/>
      <c r="F35" s="72"/>
      <c r="G35" s="71"/>
      <c r="H35" s="73"/>
      <c r="I35" s="26" t="s">
        <v>2</v>
      </c>
      <c r="J35" s="57"/>
      <c r="K35" s="26" t="s">
        <v>61</v>
      </c>
      <c r="L35" s="57"/>
      <c r="M35" s="59"/>
      <c r="N35" s="65" t="s">
        <v>2</v>
      </c>
      <c r="O35" s="1611"/>
      <c r="P35" s="1612"/>
      <c r="Q35" s="1613"/>
      <c r="R35" s="1617"/>
      <c r="S35" s="1618"/>
      <c r="T35" s="66"/>
    </row>
    <row r="36" spans="1:20" ht="30" customHeight="1">
      <c r="A36" s="1594" t="s">
        <v>1399</v>
      </c>
      <c r="B36" s="1595"/>
      <c r="C36" s="1596"/>
      <c r="D36" s="1628"/>
      <c r="E36" s="1629"/>
      <c r="F36" s="1630"/>
      <c r="G36" s="1634"/>
      <c r="H36" s="1635"/>
      <c r="I36" s="1635"/>
      <c r="J36" s="74" t="s">
        <v>286</v>
      </c>
      <c r="K36" s="75"/>
      <c r="L36" t="s">
        <v>288</v>
      </c>
      <c r="M36" s="1636">
        <f>G36*K36</f>
        <v>0</v>
      </c>
      <c r="N36" s="1637"/>
      <c r="O36" s="1614"/>
      <c r="P36" s="1615"/>
      <c r="Q36" s="1616"/>
      <c r="R36" s="1619"/>
      <c r="S36" s="1620"/>
      <c r="T36" s="23"/>
    </row>
    <row r="37" spans="1:20" ht="43.5" customHeight="1">
      <c r="A37" s="1579" t="s">
        <v>1400</v>
      </c>
      <c r="B37" s="1580"/>
      <c r="C37" s="1581"/>
      <c r="D37" s="1631"/>
      <c r="E37" s="1632"/>
      <c r="F37" s="1633"/>
      <c r="G37" s="1607"/>
      <c r="H37" s="1608"/>
      <c r="I37" s="1608"/>
      <c r="J37" s="70" t="s">
        <v>286</v>
      </c>
      <c r="K37" s="67"/>
      <c r="L37" s="8" t="s">
        <v>288</v>
      </c>
      <c r="M37" s="1622">
        <f>G37*K37</f>
        <v>0</v>
      </c>
      <c r="N37" s="1626"/>
      <c r="O37" s="1614"/>
      <c r="P37" s="1615"/>
      <c r="Q37" s="1616"/>
      <c r="R37" s="1619"/>
      <c r="S37" s="1620"/>
      <c r="T37" s="16"/>
    </row>
    <row r="38" spans="1:20" ht="43.5" customHeight="1">
      <c r="A38" s="1579" t="s">
        <v>1400</v>
      </c>
      <c r="B38" s="1580"/>
      <c r="C38" s="1581"/>
      <c r="D38" s="1631"/>
      <c r="E38" s="1632"/>
      <c r="F38" s="1633"/>
      <c r="G38" s="1607"/>
      <c r="H38" s="1608"/>
      <c r="I38" s="1608"/>
      <c r="J38" s="70" t="s">
        <v>286</v>
      </c>
      <c r="K38" s="67"/>
      <c r="L38" s="8" t="s">
        <v>288</v>
      </c>
      <c r="M38" s="1622">
        <f>G38*K38</f>
        <v>0</v>
      </c>
      <c r="N38" s="1626"/>
      <c r="O38" s="1614"/>
      <c r="P38" s="1615"/>
      <c r="Q38" s="1616"/>
      <c r="R38" s="1619"/>
      <c r="S38" s="1620"/>
      <c r="T38" s="16"/>
    </row>
    <row r="39" spans="1:20" ht="43.5" customHeight="1">
      <c r="A39" s="1579" t="s">
        <v>1400</v>
      </c>
      <c r="B39" s="1580"/>
      <c r="C39" s="1581"/>
      <c r="D39" s="1631"/>
      <c r="E39" s="1632"/>
      <c r="F39" s="1633"/>
      <c r="G39" s="1607"/>
      <c r="H39" s="1608"/>
      <c r="I39" s="1608"/>
      <c r="J39" s="70" t="s">
        <v>286</v>
      </c>
      <c r="K39" s="67"/>
      <c r="L39" s="8" t="s">
        <v>288</v>
      </c>
      <c r="M39" s="1621">
        <f>G39*K39</f>
        <v>0</v>
      </c>
      <c r="N39" s="1622"/>
      <c r="O39" s="1614"/>
      <c r="P39" s="1615"/>
      <c r="Q39" s="1616"/>
      <c r="R39" s="1619"/>
      <c r="S39" s="1620"/>
      <c r="T39" s="16"/>
    </row>
    <row r="40" spans="1:20" ht="43.5" customHeight="1">
      <c r="A40" s="1579" t="s">
        <v>1400</v>
      </c>
      <c r="B40" s="1580"/>
      <c r="C40" s="1581"/>
      <c r="D40" s="1631"/>
      <c r="E40" s="1632"/>
      <c r="F40" s="1633"/>
      <c r="G40" s="1607"/>
      <c r="H40" s="1608"/>
      <c r="I40" s="1608"/>
      <c r="J40" s="70" t="s">
        <v>286</v>
      </c>
      <c r="K40" s="67"/>
      <c r="L40" s="8" t="s">
        <v>285</v>
      </c>
      <c r="M40" s="1621">
        <f t="shared" ref="M40:M47" si="3">G40*K40</f>
        <v>0</v>
      </c>
      <c r="N40" s="1622"/>
      <c r="O40" s="1614"/>
      <c r="P40" s="1615"/>
      <c r="Q40" s="1616"/>
      <c r="R40" s="1619"/>
      <c r="S40" s="1620"/>
      <c r="T40" s="16"/>
    </row>
    <row r="41" spans="1:20" ht="43.5" customHeight="1">
      <c r="A41" s="1579" t="s">
        <v>1400</v>
      </c>
      <c r="B41" s="1580"/>
      <c r="C41" s="1581"/>
      <c r="D41" s="1631"/>
      <c r="E41" s="1632"/>
      <c r="F41" s="1633"/>
      <c r="G41" s="1607"/>
      <c r="H41" s="1608"/>
      <c r="I41" s="1608"/>
      <c r="J41" s="70" t="s">
        <v>286</v>
      </c>
      <c r="K41" s="67"/>
      <c r="L41" s="8" t="s">
        <v>285</v>
      </c>
      <c r="M41" s="1621">
        <f t="shared" si="3"/>
        <v>0</v>
      </c>
      <c r="N41" s="1622"/>
      <c r="O41" s="1614"/>
      <c r="P41" s="1615"/>
      <c r="Q41" s="1616"/>
      <c r="R41" s="1619"/>
      <c r="S41" s="1620"/>
      <c r="T41" s="16"/>
    </row>
    <row r="42" spans="1:20" ht="43.5" customHeight="1">
      <c r="A42" s="1579" t="s">
        <v>1400</v>
      </c>
      <c r="B42" s="1580"/>
      <c r="C42" s="1581"/>
      <c r="D42" s="1631"/>
      <c r="E42" s="1632"/>
      <c r="F42" s="1633"/>
      <c r="G42" s="1607"/>
      <c r="H42" s="1608"/>
      <c r="I42" s="1608"/>
      <c r="J42" s="70" t="s">
        <v>286</v>
      </c>
      <c r="K42" s="67"/>
      <c r="L42" s="8" t="s">
        <v>285</v>
      </c>
      <c r="M42" s="1621">
        <f t="shared" si="3"/>
        <v>0</v>
      </c>
      <c r="N42" s="1622"/>
      <c r="O42" s="1614"/>
      <c r="P42" s="1615"/>
      <c r="Q42" s="1616"/>
      <c r="R42" s="1619"/>
      <c r="S42" s="1620"/>
      <c r="T42" s="16"/>
    </row>
    <row r="43" spans="1:20" ht="43.5" customHeight="1">
      <c r="A43" s="1579" t="s">
        <v>1400</v>
      </c>
      <c r="B43" s="1580"/>
      <c r="C43" s="1581"/>
      <c r="D43" s="1631"/>
      <c r="E43" s="1632"/>
      <c r="F43" s="1633"/>
      <c r="G43" s="1607"/>
      <c r="H43" s="1608"/>
      <c r="I43" s="1608"/>
      <c r="J43" s="70" t="s">
        <v>286</v>
      </c>
      <c r="K43" s="67"/>
      <c r="L43" s="8" t="s">
        <v>285</v>
      </c>
      <c r="M43" s="1621">
        <f t="shared" si="3"/>
        <v>0</v>
      </c>
      <c r="N43" s="1622"/>
      <c r="O43" s="1614"/>
      <c r="P43" s="1615"/>
      <c r="Q43" s="1616"/>
      <c r="R43" s="1619"/>
      <c r="S43" s="1620"/>
      <c r="T43" s="16"/>
    </row>
    <row r="44" spans="1:20" ht="43.5" customHeight="1">
      <c r="A44" s="1579" t="s">
        <v>1400</v>
      </c>
      <c r="B44" s="1580"/>
      <c r="C44" s="1581"/>
      <c r="D44" s="1631"/>
      <c r="E44" s="1632"/>
      <c r="F44" s="1633"/>
      <c r="G44" s="1607"/>
      <c r="H44" s="1608"/>
      <c r="I44" s="1608"/>
      <c r="J44" s="70" t="s">
        <v>286</v>
      </c>
      <c r="K44" s="67"/>
      <c r="L44" s="8" t="s">
        <v>285</v>
      </c>
      <c r="M44" s="1621">
        <f t="shared" si="3"/>
        <v>0</v>
      </c>
      <c r="N44" s="1622"/>
      <c r="O44" s="1614"/>
      <c r="P44" s="1615"/>
      <c r="Q44" s="1616"/>
      <c r="R44" s="1619"/>
      <c r="S44" s="1620"/>
      <c r="T44" s="16"/>
    </row>
    <row r="45" spans="1:20" ht="43.5" customHeight="1">
      <c r="A45" s="1579" t="s">
        <v>1400</v>
      </c>
      <c r="B45" s="1580"/>
      <c r="C45" s="1581"/>
      <c r="D45" s="1631"/>
      <c r="E45" s="1632"/>
      <c r="F45" s="1633"/>
      <c r="G45" s="1607"/>
      <c r="H45" s="1608"/>
      <c r="I45" s="1608"/>
      <c r="J45" s="70" t="s">
        <v>286</v>
      </c>
      <c r="K45" s="67"/>
      <c r="L45" s="8" t="s">
        <v>285</v>
      </c>
      <c r="M45" s="1621">
        <f t="shared" si="3"/>
        <v>0</v>
      </c>
      <c r="N45" s="1622"/>
      <c r="O45" s="1614"/>
      <c r="P45" s="1615"/>
      <c r="Q45" s="1616"/>
      <c r="R45" s="1619"/>
      <c r="S45" s="1620"/>
      <c r="T45" s="16"/>
    </row>
    <row r="46" spans="1:20" ht="43.5" customHeight="1">
      <c r="A46" s="1579" t="s">
        <v>1400</v>
      </c>
      <c r="B46" s="1580"/>
      <c r="C46" s="1581"/>
      <c r="D46" s="1631"/>
      <c r="E46" s="1632"/>
      <c r="F46" s="1633"/>
      <c r="G46" s="1607"/>
      <c r="H46" s="1608"/>
      <c r="I46" s="1608"/>
      <c r="J46" s="70" t="s">
        <v>286</v>
      </c>
      <c r="K46" s="67"/>
      <c r="L46" s="8" t="s">
        <v>285</v>
      </c>
      <c r="M46" s="1621">
        <f t="shared" si="3"/>
        <v>0</v>
      </c>
      <c r="N46" s="1622"/>
      <c r="O46" s="1614"/>
      <c r="P46" s="1615"/>
      <c r="Q46" s="1616"/>
      <c r="R46" s="1619"/>
      <c r="S46" s="1620"/>
      <c r="T46" s="16"/>
    </row>
    <row r="47" spans="1:20" ht="43.5" customHeight="1">
      <c r="A47" s="1579" t="s">
        <v>1400</v>
      </c>
      <c r="B47" s="1580"/>
      <c r="C47" s="1581"/>
      <c r="D47" s="1631"/>
      <c r="E47" s="1632"/>
      <c r="F47" s="1633"/>
      <c r="G47" s="1607"/>
      <c r="H47" s="1608"/>
      <c r="I47" s="1608"/>
      <c r="J47" s="70" t="s">
        <v>286</v>
      </c>
      <c r="K47" s="67"/>
      <c r="L47" s="8" t="s">
        <v>285</v>
      </c>
      <c r="M47" s="1621">
        <f t="shared" si="3"/>
        <v>0</v>
      </c>
      <c r="N47" s="1622"/>
      <c r="O47" s="1614"/>
      <c r="P47" s="1615"/>
      <c r="Q47" s="1616"/>
      <c r="R47" s="1619"/>
      <c r="S47" s="1620"/>
      <c r="T47" s="16"/>
    </row>
    <row r="48" spans="1:20" ht="43.5" customHeight="1">
      <c r="A48" s="1305" t="s">
        <v>32</v>
      </c>
      <c r="B48" s="1305"/>
      <c r="C48" s="1305"/>
      <c r="D48" s="1589"/>
      <c r="E48" s="1590"/>
      <c r="F48" s="1591"/>
      <c r="G48" s="3"/>
      <c r="H48" s="8"/>
      <c r="I48" s="22"/>
      <c r="J48" s="22"/>
      <c r="K48" s="8"/>
      <c r="L48" s="8"/>
      <c r="M48" s="1621">
        <f>SUM(M36:N47)</f>
        <v>0</v>
      </c>
      <c r="N48" s="907"/>
      <c r="O48" s="1638"/>
      <c r="P48" s="1639"/>
      <c r="Q48" s="62" t="s">
        <v>2</v>
      </c>
      <c r="R48" s="15">
        <f>IF(((M48)&gt;=(O48)),O48,M48)</f>
        <v>0</v>
      </c>
      <c r="S48" s="6" t="s">
        <v>2</v>
      </c>
      <c r="T48" s="18"/>
    </row>
    <row r="49" spans="1:1" ht="14.25" customHeight="1"/>
    <row r="50" spans="1:1" ht="14.25" customHeight="1">
      <c r="A50" t="s">
        <v>1401</v>
      </c>
    </row>
    <row r="51" spans="1:1" ht="14.25" customHeight="1"/>
    <row r="52" spans="1:1" ht="14.25" customHeight="1">
      <c r="A52" t="s">
        <v>1402</v>
      </c>
    </row>
    <row r="53" spans="1:1" ht="14.25" customHeight="1">
      <c r="A53" t="s">
        <v>1403</v>
      </c>
    </row>
    <row r="54" spans="1:1" ht="14.25" customHeight="1"/>
    <row r="55" spans="1:1" ht="14.25" customHeight="1">
      <c r="A55" t="s">
        <v>297</v>
      </c>
    </row>
    <row r="56" spans="1:1" ht="14.25" customHeight="1">
      <c r="A56" t="s">
        <v>295</v>
      </c>
    </row>
    <row r="57" spans="1:1" ht="14.25" customHeight="1"/>
    <row r="58" spans="1:1" ht="14.25" customHeight="1">
      <c r="A58" t="s">
        <v>298</v>
      </c>
    </row>
    <row r="59" spans="1:1" ht="14.25" customHeight="1">
      <c r="A59" t="s">
        <v>299</v>
      </c>
    </row>
    <row r="60" spans="1:1" ht="14.25" customHeight="1"/>
    <row r="61" spans="1:1" ht="14.25" customHeight="1"/>
    <row r="62" spans="1:1" ht="14.25" customHeight="1"/>
    <row r="63" spans="1:1" ht="14.25" customHeight="1"/>
    <row r="64" spans="1:1" ht="14.25" customHeight="1"/>
    <row r="65" spans="1:20" ht="14">
      <c r="A65" s="1" t="s">
        <v>293</v>
      </c>
      <c r="B65" s="1"/>
      <c r="C65" s="1"/>
      <c r="D65" s="1"/>
      <c r="E65" s="1"/>
      <c r="F65" s="1"/>
      <c r="G65" s="1"/>
      <c r="H65" s="1"/>
      <c r="I65" s="1"/>
      <c r="J65" s="1"/>
      <c r="K65" s="1"/>
      <c r="L65" s="1"/>
      <c r="M65" s="1"/>
      <c r="N65" s="1"/>
      <c r="O65" s="1"/>
      <c r="P65" s="1"/>
      <c r="Q65" s="1"/>
      <c r="R65" s="1"/>
      <c r="S65" s="1"/>
      <c r="T65" s="1"/>
    </row>
    <row r="66" spans="1:20" ht="43.5" customHeight="1">
      <c r="A66" s="905" t="s">
        <v>36</v>
      </c>
      <c r="B66" s="1590"/>
      <c r="C66" s="1591"/>
      <c r="D66" s="1305" t="s">
        <v>290</v>
      </c>
      <c r="E66" s="1305"/>
      <c r="F66" s="1305"/>
      <c r="G66" s="1305"/>
      <c r="H66" s="1305"/>
      <c r="I66" s="1305" t="s">
        <v>28</v>
      </c>
      <c r="J66" s="1305"/>
      <c r="K66" s="1305"/>
      <c r="L66" s="1305"/>
      <c r="M66" s="1305"/>
      <c r="N66" s="1640" t="s">
        <v>29</v>
      </c>
      <c r="O66" s="1640"/>
      <c r="P66" s="1640"/>
      <c r="Q66" s="1640"/>
      <c r="R66" s="1640"/>
      <c r="S66" s="1640"/>
      <c r="T66" s="17" t="s">
        <v>531</v>
      </c>
    </row>
    <row r="67" spans="1:20" ht="43.5" customHeight="1">
      <c r="A67" s="1579" t="s">
        <v>1400</v>
      </c>
      <c r="B67" s="1580"/>
      <c r="C67" s="1581"/>
      <c r="D67" s="1599">
        <v>0</v>
      </c>
      <c r="E67" s="1600"/>
      <c r="F67" s="1600"/>
      <c r="G67" s="1600"/>
      <c r="H67" s="8" t="s">
        <v>2</v>
      </c>
      <c r="I67" s="1601">
        <v>12500</v>
      </c>
      <c r="J67" s="1602"/>
      <c r="K67" s="1602"/>
      <c r="L67" s="1602"/>
      <c r="M67" s="76" t="s">
        <v>2</v>
      </c>
      <c r="N67" s="1603">
        <f>IF(((D67)&gt;=(I67)),I67,D67)</f>
        <v>0</v>
      </c>
      <c r="O67" s="1604"/>
      <c r="P67" s="1604"/>
      <c r="Q67" s="1604"/>
      <c r="R67" s="1604"/>
      <c r="S67" s="14" t="s">
        <v>2</v>
      </c>
      <c r="T67" s="16"/>
    </row>
    <row r="68" spans="1:20" ht="43.5" customHeight="1">
      <c r="A68" s="1579" t="s">
        <v>1400</v>
      </c>
      <c r="B68" s="1580"/>
      <c r="C68" s="1581"/>
      <c r="D68" s="1599">
        <v>0</v>
      </c>
      <c r="E68" s="1600"/>
      <c r="F68" s="1600"/>
      <c r="G68" s="1600"/>
      <c r="H68" s="8" t="s">
        <v>2</v>
      </c>
      <c r="I68" s="1601">
        <v>12500</v>
      </c>
      <c r="J68" s="1602"/>
      <c r="K68" s="1602"/>
      <c r="L68" s="1602"/>
      <c r="M68" s="76" t="s">
        <v>2</v>
      </c>
      <c r="N68" s="1603">
        <f t="shared" ref="N68:N76" si="4">IF(((D68)&gt;=(I68)),I68,D68)</f>
        <v>0</v>
      </c>
      <c r="O68" s="1604"/>
      <c r="P68" s="1604"/>
      <c r="Q68" s="1604"/>
      <c r="R68" s="1604"/>
      <c r="S68" s="14" t="s">
        <v>2</v>
      </c>
      <c r="T68" s="16"/>
    </row>
    <row r="69" spans="1:20" ht="43.5" customHeight="1">
      <c r="A69" s="1579" t="s">
        <v>1400</v>
      </c>
      <c r="B69" s="1580"/>
      <c r="C69" s="1581"/>
      <c r="D69" s="1599">
        <v>0</v>
      </c>
      <c r="E69" s="1600"/>
      <c r="F69" s="1600"/>
      <c r="G69" s="1600"/>
      <c r="H69" s="8" t="s">
        <v>2</v>
      </c>
      <c r="I69" s="1601">
        <v>12500</v>
      </c>
      <c r="J69" s="1602"/>
      <c r="K69" s="1602"/>
      <c r="L69" s="1602"/>
      <c r="M69" s="76" t="s">
        <v>2</v>
      </c>
      <c r="N69" s="1603">
        <f t="shared" si="4"/>
        <v>0</v>
      </c>
      <c r="O69" s="1604"/>
      <c r="P69" s="1604"/>
      <c r="Q69" s="1604"/>
      <c r="R69" s="1604"/>
      <c r="S69" s="14" t="s">
        <v>2</v>
      </c>
      <c r="T69" s="16"/>
    </row>
    <row r="70" spans="1:20" ht="43.5" customHeight="1">
      <c r="A70" s="1579" t="s">
        <v>1400</v>
      </c>
      <c r="B70" s="1580"/>
      <c r="C70" s="1581"/>
      <c r="D70" s="1599">
        <v>0</v>
      </c>
      <c r="E70" s="1600"/>
      <c r="F70" s="1600"/>
      <c r="G70" s="1600"/>
      <c r="H70" s="8" t="s">
        <v>2</v>
      </c>
      <c r="I70" s="1601">
        <v>12500</v>
      </c>
      <c r="J70" s="1602"/>
      <c r="K70" s="1602"/>
      <c r="L70" s="1602"/>
      <c r="M70" s="76" t="s">
        <v>2</v>
      </c>
      <c r="N70" s="1603">
        <f>IF(((D70)&gt;=(I70)),I70,D70)</f>
        <v>0</v>
      </c>
      <c r="O70" s="1604"/>
      <c r="P70" s="1604"/>
      <c r="Q70" s="1604"/>
      <c r="R70" s="1604"/>
      <c r="S70" s="14" t="s">
        <v>2</v>
      </c>
      <c r="T70" s="16"/>
    </row>
    <row r="71" spans="1:20" ht="43.5" customHeight="1">
      <c r="A71" s="1579" t="s">
        <v>1400</v>
      </c>
      <c r="B71" s="1580"/>
      <c r="C71" s="1581"/>
      <c r="D71" s="1599">
        <v>0</v>
      </c>
      <c r="E71" s="1600"/>
      <c r="F71" s="1600"/>
      <c r="G71" s="1600"/>
      <c r="H71" s="8" t="s">
        <v>2</v>
      </c>
      <c r="I71" s="1601">
        <v>12500</v>
      </c>
      <c r="J71" s="1602"/>
      <c r="K71" s="1602"/>
      <c r="L71" s="1602"/>
      <c r="M71" s="76" t="s">
        <v>2</v>
      </c>
      <c r="N71" s="1603">
        <f>IF(((D71)&gt;=(I71)),I71,D71)</f>
        <v>0</v>
      </c>
      <c r="O71" s="1604"/>
      <c r="P71" s="1604"/>
      <c r="Q71" s="1604"/>
      <c r="R71" s="1604"/>
      <c r="S71" s="14" t="s">
        <v>2</v>
      </c>
      <c r="T71" s="16"/>
    </row>
    <row r="72" spans="1:20" ht="43.5" customHeight="1">
      <c r="A72" s="1579" t="s">
        <v>1400</v>
      </c>
      <c r="B72" s="1580"/>
      <c r="C72" s="1581"/>
      <c r="D72" s="1599">
        <v>0</v>
      </c>
      <c r="E72" s="1600"/>
      <c r="F72" s="1600"/>
      <c r="G72" s="1600"/>
      <c r="H72" s="8" t="s">
        <v>2</v>
      </c>
      <c r="I72" s="1601">
        <v>12500</v>
      </c>
      <c r="J72" s="1602"/>
      <c r="K72" s="1602"/>
      <c r="L72" s="1602"/>
      <c r="M72" s="76" t="s">
        <v>2</v>
      </c>
      <c r="N72" s="1603">
        <f>IF(((D72)&gt;=(I72)),I72,D72)</f>
        <v>0</v>
      </c>
      <c r="O72" s="1604"/>
      <c r="P72" s="1604"/>
      <c r="Q72" s="1604"/>
      <c r="R72" s="1604"/>
      <c r="S72" s="14" t="s">
        <v>2</v>
      </c>
      <c r="T72" s="16"/>
    </row>
    <row r="73" spans="1:20" ht="43.5" customHeight="1">
      <c r="A73" s="1579" t="s">
        <v>1400</v>
      </c>
      <c r="B73" s="1580"/>
      <c r="C73" s="1581"/>
      <c r="D73" s="1599">
        <v>0</v>
      </c>
      <c r="E73" s="1600"/>
      <c r="F73" s="1600"/>
      <c r="G73" s="1600"/>
      <c r="H73" s="8" t="s">
        <v>2</v>
      </c>
      <c r="I73" s="1601">
        <v>12500</v>
      </c>
      <c r="J73" s="1602"/>
      <c r="K73" s="1602"/>
      <c r="L73" s="1602"/>
      <c r="M73" s="76" t="s">
        <v>2</v>
      </c>
      <c r="N73" s="1603">
        <f>IF(((D73)&gt;=(I73)),I73,D73)</f>
        <v>0</v>
      </c>
      <c r="O73" s="1604"/>
      <c r="P73" s="1604"/>
      <c r="Q73" s="1604"/>
      <c r="R73" s="1604"/>
      <c r="S73" s="14" t="s">
        <v>2</v>
      </c>
      <c r="T73" s="16"/>
    </row>
    <row r="74" spans="1:20" ht="43.5" customHeight="1">
      <c r="A74" s="1579" t="s">
        <v>1400</v>
      </c>
      <c r="B74" s="1580"/>
      <c r="C74" s="1581"/>
      <c r="D74" s="1599">
        <v>0</v>
      </c>
      <c r="E74" s="1600"/>
      <c r="F74" s="1600"/>
      <c r="G74" s="1600"/>
      <c r="H74" s="8" t="s">
        <v>2</v>
      </c>
      <c r="I74" s="1601">
        <v>12500</v>
      </c>
      <c r="J74" s="1602"/>
      <c r="K74" s="1602"/>
      <c r="L74" s="1602"/>
      <c r="M74" s="76" t="s">
        <v>2</v>
      </c>
      <c r="N74" s="1603">
        <f>IF(((D74)&gt;=(I74)),I74,D74)</f>
        <v>0</v>
      </c>
      <c r="O74" s="1604"/>
      <c r="P74" s="1604"/>
      <c r="Q74" s="1604"/>
      <c r="R74" s="1604"/>
      <c r="S74" s="14" t="s">
        <v>2</v>
      </c>
      <c r="T74" s="16"/>
    </row>
    <row r="75" spans="1:20" ht="43.5" customHeight="1">
      <c r="A75" s="1579" t="s">
        <v>1400</v>
      </c>
      <c r="B75" s="1580"/>
      <c r="C75" s="1581"/>
      <c r="D75" s="1599">
        <v>0</v>
      </c>
      <c r="E75" s="1600"/>
      <c r="F75" s="1600"/>
      <c r="G75" s="1600"/>
      <c r="H75" s="8" t="s">
        <v>2</v>
      </c>
      <c r="I75" s="1601">
        <v>12500</v>
      </c>
      <c r="J75" s="1602"/>
      <c r="K75" s="1602"/>
      <c r="L75" s="1602"/>
      <c r="M75" s="76" t="s">
        <v>2</v>
      </c>
      <c r="N75" s="1603">
        <f t="shared" si="4"/>
        <v>0</v>
      </c>
      <c r="O75" s="1604"/>
      <c r="P75" s="1604"/>
      <c r="Q75" s="1604"/>
      <c r="R75" s="1604"/>
      <c r="S75" s="14" t="s">
        <v>2</v>
      </c>
      <c r="T75" s="16"/>
    </row>
    <row r="76" spans="1:20" ht="43.5" customHeight="1">
      <c r="A76" s="1579" t="s">
        <v>1400</v>
      </c>
      <c r="B76" s="1580"/>
      <c r="C76" s="1581"/>
      <c r="D76" s="1599">
        <v>0</v>
      </c>
      <c r="E76" s="1600"/>
      <c r="F76" s="1600"/>
      <c r="G76" s="1600"/>
      <c r="H76" s="8" t="s">
        <v>2</v>
      </c>
      <c r="I76" s="1601">
        <v>12500</v>
      </c>
      <c r="J76" s="1602"/>
      <c r="K76" s="1602"/>
      <c r="L76" s="1602"/>
      <c r="M76" s="76" t="s">
        <v>2</v>
      </c>
      <c r="N76" s="1603">
        <f t="shared" si="4"/>
        <v>0</v>
      </c>
      <c r="O76" s="1604"/>
      <c r="P76" s="1604"/>
      <c r="Q76" s="1604"/>
      <c r="R76" s="1604"/>
      <c r="S76" s="14" t="s">
        <v>2</v>
      </c>
      <c r="T76" s="16"/>
    </row>
    <row r="77" spans="1:20" ht="43.5" customHeight="1">
      <c r="A77" s="1579" t="s">
        <v>1400</v>
      </c>
      <c r="B77" s="1580"/>
      <c r="C77" s="1581"/>
      <c r="D77" s="1599">
        <v>0</v>
      </c>
      <c r="E77" s="1600"/>
      <c r="F77" s="1600"/>
      <c r="G77" s="1600"/>
      <c r="H77" s="8" t="s">
        <v>2</v>
      </c>
      <c r="I77" s="1601">
        <v>12500</v>
      </c>
      <c r="J77" s="1602"/>
      <c r="K77" s="1602"/>
      <c r="L77" s="1602"/>
      <c r="M77" s="76" t="s">
        <v>2</v>
      </c>
      <c r="N77" s="1603">
        <f>IF(((D77)&gt;=(I77)),I77,D77)</f>
        <v>0</v>
      </c>
      <c r="O77" s="1604"/>
      <c r="P77" s="1604"/>
      <c r="Q77" s="1604"/>
      <c r="R77" s="1604"/>
      <c r="S77" s="14" t="s">
        <v>2</v>
      </c>
      <c r="T77" s="16"/>
    </row>
    <row r="78" spans="1:20" ht="43.5" customHeight="1">
      <c r="A78" s="1579" t="s">
        <v>1400</v>
      </c>
      <c r="B78" s="1580"/>
      <c r="C78" s="1581"/>
      <c r="D78" s="1599">
        <v>0</v>
      </c>
      <c r="E78" s="1600"/>
      <c r="F78" s="1600"/>
      <c r="G78" s="1600"/>
      <c r="H78" s="8" t="s">
        <v>2</v>
      </c>
      <c r="I78" s="1601">
        <v>12500</v>
      </c>
      <c r="J78" s="1602"/>
      <c r="K78" s="1602"/>
      <c r="L78" s="1602"/>
      <c r="M78" s="76" t="s">
        <v>2</v>
      </c>
      <c r="N78" s="1603">
        <f>IF(((D78)&gt;=(I78)),I78,D78)</f>
        <v>0</v>
      </c>
      <c r="O78" s="1604"/>
      <c r="P78" s="1604"/>
      <c r="Q78" s="1604"/>
      <c r="R78" s="1604"/>
      <c r="S78" s="14" t="s">
        <v>2</v>
      </c>
      <c r="T78" s="16"/>
    </row>
    <row r="79" spans="1:20" ht="43.5" customHeight="1">
      <c r="A79" s="1579" t="s">
        <v>1400</v>
      </c>
      <c r="B79" s="1580"/>
      <c r="C79" s="1581"/>
      <c r="D79" s="1599">
        <v>0</v>
      </c>
      <c r="E79" s="1600"/>
      <c r="F79" s="1600"/>
      <c r="G79" s="1600"/>
      <c r="H79" s="8" t="s">
        <v>2</v>
      </c>
      <c r="I79" s="1601">
        <v>12500</v>
      </c>
      <c r="J79" s="1602"/>
      <c r="K79" s="1602"/>
      <c r="L79" s="1602"/>
      <c r="M79" s="76" t="s">
        <v>2</v>
      </c>
      <c r="N79" s="1603">
        <f>IF(((D79)&gt;=(I79)),I79,D79)</f>
        <v>0</v>
      </c>
      <c r="O79" s="1604"/>
      <c r="P79" s="1604"/>
      <c r="Q79" s="1604"/>
      <c r="R79" s="1604"/>
      <c r="S79" s="14" t="s">
        <v>2</v>
      </c>
      <c r="T79" s="16"/>
    </row>
    <row r="80" spans="1:20" ht="43.5" customHeight="1">
      <c r="A80" s="1305" t="s">
        <v>32</v>
      </c>
      <c r="B80" s="1305"/>
      <c r="C80" s="1305"/>
      <c r="D80" s="1586"/>
      <c r="E80" s="1587"/>
      <c r="F80" s="1587"/>
      <c r="G80" s="1587"/>
      <c r="H80" s="1587"/>
      <c r="I80" s="1586"/>
      <c r="J80" s="1587"/>
      <c r="K80" s="1587"/>
      <c r="L80" s="1587"/>
      <c r="M80" s="1588"/>
      <c r="N80" s="1602">
        <f>SUM(N67:R79)</f>
        <v>0</v>
      </c>
      <c r="O80" s="1602"/>
      <c r="P80" s="1602"/>
      <c r="Q80" s="1602"/>
      <c r="R80" s="1602"/>
      <c r="S80" s="6" t="s">
        <v>2</v>
      </c>
      <c r="T80" s="18"/>
    </row>
    <row r="82" spans="1:25">
      <c r="A82" t="s">
        <v>33</v>
      </c>
    </row>
    <row r="84" spans="1:25">
      <c r="W84" t="s">
        <v>294</v>
      </c>
    </row>
    <row r="85" spans="1:25">
      <c r="X85" s="77">
        <f>SUM(N80,R48,R23)</f>
        <v>0</v>
      </c>
      <c r="Y85" t="s">
        <v>2</v>
      </c>
    </row>
  </sheetData>
  <mergeCells count="176">
    <mergeCell ref="D23:J23"/>
    <mergeCell ref="A16:C16"/>
    <mergeCell ref="A20:C20"/>
    <mergeCell ref="D44:F44"/>
    <mergeCell ref="D45:F45"/>
    <mergeCell ref="D46:F46"/>
    <mergeCell ref="I80:M80"/>
    <mergeCell ref="N80:R80"/>
    <mergeCell ref="A37:C37"/>
    <mergeCell ref="A38:C38"/>
    <mergeCell ref="A80:C80"/>
    <mergeCell ref="D80:H80"/>
    <mergeCell ref="N68:R68"/>
    <mergeCell ref="N69:R69"/>
    <mergeCell ref="N75:R75"/>
    <mergeCell ref="I78:L78"/>
    <mergeCell ref="N78:R78"/>
    <mergeCell ref="N67:R67"/>
    <mergeCell ref="O48:P48"/>
    <mergeCell ref="M48:N48"/>
    <mergeCell ref="N66:S66"/>
    <mergeCell ref="A46:C46"/>
    <mergeCell ref="A45:C45"/>
    <mergeCell ref="A44:C44"/>
    <mergeCell ref="A22:C22"/>
    <mergeCell ref="A14:C14"/>
    <mergeCell ref="A15:C15"/>
    <mergeCell ref="A17:C17"/>
    <mergeCell ref="A19:C19"/>
    <mergeCell ref="A21:C21"/>
    <mergeCell ref="A18:C18"/>
    <mergeCell ref="A34:C34"/>
    <mergeCell ref="A39:C39"/>
    <mergeCell ref="A36:C36"/>
    <mergeCell ref="A23:C23"/>
    <mergeCell ref="A68:C68"/>
    <mergeCell ref="A69:C69"/>
    <mergeCell ref="A48:C48"/>
    <mergeCell ref="A66:C66"/>
    <mergeCell ref="A67:C67"/>
    <mergeCell ref="A43:C43"/>
    <mergeCell ref="A42:C42"/>
    <mergeCell ref="A41:C41"/>
    <mergeCell ref="A40:C40"/>
    <mergeCell ref="A47:C47"/>
    <mergeCell ref="I69:L69"/>
    <mergeCell ref="D34:F34"/>
    <mergeCell ref="D67:G67"/>
    <mergeCell ref="I67:L67"/>
    <mergeCell ref="D48:F48"/>
    <mergeCell ref="D66:H66"/>
    <mergeCell ref="I66:M66"/>
    <mergeCell ref="D36:F36"/>
    <mergeCell ref="D38:F38"/>
    <mergeCell ref="G38:I38"/>
    <mergeCell ref="M38:N38"/>
    <mergeCell ref="G36:I36"/>
    <mergeCell ref="M36:N36"/>
    <mergeCell ref="D37:F37"/>
    <mergeCell ref="G37:I37"/>
    <mergeCell ref="D41:F41"/>
    <mergeCell ref="D42:F42"/>
    <mergeCell ref="D43:F43"/>
    <mergeCell ref="D47:F47"/>
    <mergeCell ref="D39:F39"/>
    <mergeCell ref="D40:F40"/>
    <mergeCell ref="I19:J19"/>
    <mergeCell ref="K19:L19"/>
    <mergeCell ref="P19:Q19"/>
    <mergeCell ref="I20:J20"/>
    <mergeCell ref="R34:S34"/>
    <mergeCell ref="O35:Q47"/>
    <mergeCell ref="R35:S47"/>
    <mergeCell ref="M39:N39"/>
    <mergeCell ref="O34:Q34"/>
    <mergeCell ref="M37:N37"/>
    <mergeCell ref="G34:N34"/>
    <mergeCell ref="G47:I47"/>
    <mergeCell ref="G43:I43"/>
    <mergeCell ref="G44:I44"/>
    <mergeCell ref="M47:N47"/>
    <mergeCell ref="M46:N46"/>
    <mergeCell ref="M45:N45"/>
    <mergeCell ref="M44:N44"/>
    <mergeCell ref="M43:N43"/>
    <mergeCell ref="M42:N42"/>
    <mergeCell ref="M41:N41"/>
    <mergeCell ref="M40:N40"/>
    <mergeCell ref="G45:I45"/>
    <mergeCell ref="G46:I46"/>
    <mergeCell ref="I16:J16"/>
    <mergeCell ref="K16:L16"/>
    <mergeCell ref="P16:Q16"/>
    <mergeCell ref="I17:J17"/>
    <mergeCell ref="K17:L17"/>
    <mergeCell ref="P17:Q17"/>
    <mergeCell ref="I18:J18"/>
    <mergeCell ref="K18:L18"/>
    <mergeCell ref="P18:Q18"/>
    <mergeCell ref="I11:J11"/>
    <mergeCell ref="K11:L11"/>
    <mergeCell ref="P11:Q11"/>
    <mergeCell ref="I12:J12"/>
    <mergeCell ref="K12:L12"/>
    <mergeCell ref="P12:Q12"/>
    <mergeCell ref="K15:L15"/>
    <mergeCell ref="A4:T4"/>
    <mergeCell ref="A5:T5"/>
    <mergeCell ref="A9:C9"/>
    <mergeCell ref="D9:J9"/>
    <mergeCell ref="R9:S9"/>
    <mergeCell ref="K9:Q9"/>
    <mergeCell ref="P15:Q15"/>
    <mergeCell ref="A11:C11"/>
    <mergeCell ref="A12:C12"/>
    <mergeCell ref="A13:C13"/>
    <mergeCell ref="I13:J13"/>
    <mergeCell ref="K13:L13"/>
    <mergeCell ref="P13:Q13"/>
    <mergeCell ref="I14:J14"/>
    <mergeCell ref="K14:L14"/>
    <mergeCell ref="P14:Q14"/>
    <mergeCell ref="I15:J15"/>
    <mergeCell ref="K20:L20"/>
    <mergeCell ref="P20:Q20"/>
    <mergeCell ref="I21:J21"/>
    <mergeCell ref="K21:L21"/>
    <mergeCell ref="P21:Q21"/>
    <mergeCell ref="D70:G70"/>
    <mergeCell ref="I70:L70"/>
    <mergeCell ref="N70:R70"/>
    <mergeCell ref="A71:C71"/>
    <mergeCell ref="D71:G71"/>
    <mergeCell ref="I71:L71"/>
    <mergeCell ref="N71:R71"/>
    <mergeCell ref="A70:C70"/>
    <mergeCell ref="K23:Q23"/>
    <mergeCell ref="I22:J22"/>
    <mergeCell ref="K22:L22"/>
    <mergeCell ref="P22:Q22"/>
    <mergeCell ref="G39:I39"/>
    <mergeCell ref="G40:I40"/>
    <mergeCell ref="G41:I41"/>
    <mergeCell ref="G42:I42"/>
    <mergeCell ref="D68:G68"/>
    <mergeCell ref="I68:L68"/>
    <mergeCell ref="D69:G69"/>
    <mergeCell ref="A72:C72"/>
    <mergeCell ref="A73:C73"/>
    <mergeCell ref="D73:G73"/>
    <mergeCell ref="I73:L73"/>
    <mergeCell ref="N73:R73"/>
    <mergeCell ref="D74:G74"/>
    <mergeCell ref="I74:L74"/>
    <mergeCell ref="N74:R74"/>
    <mergeCell ref="A76:C76"/>
    <mergeCell ref="D76:G76"/>
    <mergeCell ref="I76:L76"/>
    <mergeCell ref="N76:R76"/>
    <mergeCell ref="A75:C75"/>
    <mergeCell ref="A74:C74"/>
    <mergeCell ref="D75:G75"/>
    <mergeCell ref="I75:L75"/>
    <mergeCell ref="D72:G72"/>
    <mergeCell ref="I72:L72"/>
    <mergeCell ref="N72:R72"/>
    <mergeCell ref="A79:C79"/>
    <mergeCell ref="D79:G79"/>
    <mergeCell ref="I79:L79"/>
    <mergeCell ref="N79:R79"/>
    <mergeCell ref="A77:C77"/>
    <mergeCell ref="D77:G77"/>
    <mergeCell ref="I77:L77"/>
    <mergeCell ref="N77:R77"/>
    <mergeCell ref="A78:C78"/>
    <mergeCell ref="D78:G78"/>
  </mergeCells>
  <phoneticPr fontId="3"/>
  <pageMargins left="0.59055118110236227" right="0.19685039370078741" top="0.78740157480314965" bottom="0.78740157480314965" header="0.51181102362204722" footer="0.51181102362204722"/>
  <pageSetup paperSize="9" scale="89" orientation="portrait" blackAndWhite="1" horizontalDpi="200" verticalDpi="200" r:id="rId1"/>
  <headerFooter alignWithMargins="0"/>
  <rowBreaks count="2" manualBreakCount="2">
    <brk id="32" max="19" man="1"/>
    <brk id="64" max="19" man="1"/>
  </rowBreaks>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8" tint="0.59999389629810485"/>
  </sheetPr>
  <dimension ref="A1:Q54"/>
  <sheetViews>
    <sheetView showZeros="0" view="pageBreakPreview" zoomScaleNormal="100" zoomScaleSheetLayoutView="100" workbookViewId="0">
      <selection activeCell="K9" sqref="K9"/>
    </sheetView>
  </sheetViews>
  <sheetFormatPr defaultColWidth="5.90625" defaultRowHeight="14"/>
  <cols>
    <col min="1" max="8" width="5.90625" style="94"/>
    <col min="9" max="9" width="3.453125" style="94" bestFit="1" customWidth="1"/>
    <col min="10" max="14" width="5.90625" style="94"/>
    <col min="15" max="16" width="4.08984375" style="94" customWidth="1"/>
    <col min="17" max="17" width="3" style="94" customWidth="1"/>
    <col min="18" max="16384" width="5.90625" style="94"/>
  </cols>
  <sheetData>
    <row r="1" spans="1:17">
      <c r="P1" s="108" t="s">
        <v>412</v>
      </c>
    </row>
    <row r="3" spans="1:17" ht="28">
      <c r="A3" s="955" t="s">
        <v>37</v>
      </c>
      <c r="B3" s="955"/>
      <c r="C3" s="955"/>
      <c r="D3" s="955"/>
      <c r="E3" s="955"/>
      <c r="F3" s="955"/>
      <c r="G3" s="955"/>
      <c r="H3" s="955"/>
      <c r="I3" s="955"/>
      <c r="J3" s="955"/>
      <c r="K3" s="955"/>
      <c r="L3" s="955"/>
      <c r="M3" s="955"/>
      <c r="N3" s="955"/>
      <c r="O3" s="955"/>
      <c r="P3" s="955"/>
      <c r="Q3" s="955"/>
    </row>
    <row r="5" spans="1:17">
      <c r="L5" s="125"/>
      <c r="M5" s="125"/>
      <c r="N5" s="125"/>
      <c r="O5" s="102"/>
      <c r="P5" s="225" t="s">
        <v>1404</v>
      </c>
    </row>
    <row r="7" spans="1:17">
      <c r="A7" s="94" t="s">
        <v>466</v>
      </c>
    </row>
    <row r="9" spans="1:17">
      <c r="J9" s="215" t="str">
        <f>入力シート!C1</f>
        <v>令和8年2月8日執行衆議院小選挙区選出議員選挙</v>
      </c>
      <c r="K9" s="111" t="str">
        <f>入力シート!C2</f>
        <v>青森県第１区</v>
      </c>
    </row>
    <row r="11" spans="1:17">
      <c r="H11" s="204" t="s">
        <v>374</v>
      </c>
      <c r="J11" s="113">
        <f>入力シート!C20</f>
        <v>0</v>
      </c>
      <c r="K11" s="111"/>
      <c r="L11" s="111">
        <f>入力シート!C22</f>
        <v>0</v>
      </c>
    </row>
    <row r="13" spans="1:17">
      <c r="A13" s="203" t="s">
        <v>682</v>
      </c>
    </row>
    <row r="14" spans="1:17" ht="14.25" customHeight="1">
      <c r="A14" s="203" t="s">
        <v>683</v>
      </c>
      <c r="F14" s="111"/>
    </row>
    <row r="15" spans="1:17" ht="14.25" customHeight="1">
      <c r="F15" s="111"/>
    </row>
    <row r="16" spans="1:17" ht="14.25" customHeight="1">
      <c r="F16" s="111"/>
    </row>
    <row r="17" spans="1:15" ht="14.25" customHeight="1">
      <c r="A17" s="888" t="s">
        <v>451</v>
      </c>
      <c r="B17" s="888"/>
      <c r="C17" s="888"/>
      <c r="D17" s="888"/>
      <c r="E17" s="888"/>
      <c r="F17" s="888"/>
      <c r="G17" s="888"/>
      <c r="H17" s="888"/>
      <c r="I17" s="888"/>
      <c r="J17" s="888"/>
      <c r="K17" s="888"/>
      <c r="L17" s="888"/>
      <c r="M17" s="888"/>
      <c r="N17" s="888"/>
      <c r="O17" s="888"/>
    </row>
    <row r="18" spans="1:15" ht="14.25" customHeight="1">
      <c r="A18" s="132"/>
      <c r="B18" s="132"/>
      <c r="C18" s="132"/>
      <c r="D18" s="132"/>
      <c r="E18" s="132"/>
      <c r="F18" s="132"/>
      <c r="G18" s="132"/>
      <c r="H18" s="132"/>
      <c r="I18" s="132"/>
      <c r="J18" s="132"/>
      <c r="K18" s="132"/>
      <c r="L18" s="132"/>
      <c r="M18" s="132"/>
      <c r="N18" s="132"/>
      <c r="O18" s="132"/>
    </row>
    <row r="19" spans="1:15" ht="14.25" customHeight="1">
      <c r="A19" s="110" t="s">
        <v>38</v>
      </c>
      <c r="B19" s="132"/>
      <c r="C19" s="132"/>
      <c r="D19" s="1132" t="s">
        <v>1364</v>
      </c>
      <c r="E19" s="1132"/>
      <c r="F19" s="1132"/>
      <c r="G19" s="1132"/>
      <c r="H19" s="132"/>
      <c r="I19" s="132"/>
      <c r="J19" s="132"/>
      <c r="K19" s="132"/>
      <c r="L19" s="132"/>
      <c r="M19" s="132"/>
      <c r="N19" s="132"/>
      <c r="O19" s="132"/>
    </row>
    <row r="20" spans="1:15" ht="14.25" customHeight="1">
      <c r="A20" s="132"/>
      <c r="B20" s="132"/>
      <c r="C20" s="132"/>
      <c r="D20" s="132"/>
      <c r="E20" s="132"/>
      <c r="F20" s="132"/>
      <c r="G20" s="132"/>
      <c r="H20" s="132"/>
      <c r="I20" s="132"/>
      <c r="J20" s="132"/>
      <c r="K20" s="132"/>
      <c r="L20" s="132"/>
      <c r="M20" s="132"/>
      <c r="N20" s="132"/>
    </row>
    <row r="21" spans="1:15" ht="14.25" customHeight="1">
      <c r="A21" s="94" t="s">
        <v>39</v>
      </c>
    </row>
    <row r="22" spans="1:15" ht="14.25" customHeight="1">
      <c r="B22" s="102"/>
      <c r="C22" s="102"/>
      <c r="D22" s="102"/>
      <c r="E22" s="102"/>
      <c r="F22" s="102"/>
      <c r="G22" s="102"/>
      <c r="H22" s="102"/>
      <c r="I22" s="102"/>
      <c r="J22" s="102"/>
      <c r="K22" s="102"/>
      <c r="L22" s="102"/>
      <c r="M22" s="102"/>
      <c r="N22" s="102"/>
      <c r="O22" s="102"/>
    </row>
    <row r="23" spans="1:15" ht="14.25" customHeight="1">
      <c r="B23" s="102"/>
      <c r="C23" s="102"/>
      <c r="D23" s="102"/>
      <c r="E23" s="102"/>
      <c r="F23" s="102"/>
      <c r="G23" s="102"/>
      <c r="H23" s="102"/>
      <c r="I23" s="102"/>
      <c r="J23" s="102"/>
      <c r="K23" s="102"/>
      <c r="L23" s="102"/>
      <c r="M23" s="102"/>
      <c r="N23" s="102"/>
      <c r="O23" s="102"/>
    </row>
    <row r="24" spans="1:15" ht="14.25" customHeight="1">
      <c r="B24" s="102"/>
      <c r="C24" s="102"/>
      <c r="D24" s="102"/>
      <c r="E24" s="102"/>
      <c r="F24" s="102"/>
      <c r="G24" s="102"/>
      <c r="H24" s="102"/>
      <c r="I24" s="102"/>
      <c r="J24" s="102"/>
      <c r="K24" s="102"/>
      <c r="L24" s="102"/>
      <c r="M24" s="102"/>
      <c r="N24" s="102"/>
      <c r="O24" s="102"/>
    </row>
    <row r="25" spans="1:15" ht="14.25" customHeight="1">
      <c r="B25" s="102"/>
      <c r="C25" s="102"/>
      <c r="D25" s="102"/>
      <c r="E25" s="102"/>
      <c r="F25" s="102"/>
      <c r="G25" s="102"/>
      <c r="H25" s="102"/>
      <c r="I25" s="102"/>
      <c r="J25" s="102"/>
      <c r="K25" s="102"/>
      <c r="L25" s="102"/>
      <c r="M25" s="102"/>
      <c r="N25" s="102"/>
      <c r="O25" s="102"/>
    </row>
    <row r="26" spans="1:15" ht="14.25" customHeight="1"/>
    <row r="27" spans="1:15" ht="14.25" customHeight="1">
      <c r="A27" s="203" t="s">
        <v>236</v>
      </c>
    </row>
    <row r="28" spans="1:15" ht="14.25" customHeight="1">
      <c r="B28" s="1352"/>
      <c r="C28" s="1352"/>
      <c r="D28" s="1352"/>
      <c r="E28" s="1352"/>
      <c r="F28" s="1352"/>
      <c r="G28" s="1352"/>
      <c r="H28" s="1352"/>
      <c r="I28" s="1352"/>
      <c r="J28" s="1352"/>
      <c r="K28" s="1352"/>
      <c r="L28" s="1352"/>
      <c r="M28" s="1352"/>
      <c r="N28" s="1352"/>
      <c r="O28" s="1352"/>
    </row>
    <row r="29" spans="1:15" ht="14.25" customHeight="1">
      <c r="B29" s="1352"/>
      <c r="C29" s="1352"/>
      <c r="D29" s="1352"/>
      <c r="E29" s="1352"/>
      <c r="F29" s="1352"/>
      <c r="G29" s="1352"/>
      <c r="H29" s="1352"/>
      <c r="I29" s="1352"/>
      <c r="J29" s="1352"/>
      <c r="K29" s="1352"/>
      <c r="L29" s="1352"/>
      <c r="M29" s="1352"/>
      <c r="N29" s="1352"/>
      <c r="O29" s="1352"/>
    </row>
    <row r="30" spans="1:15" ht="14.25" customHeight="1"/>
    <row r="31" spans="1:15" ht="14.25" customHeight="1">
      <c r="A31" s="94" t="s">
        <v>235</v>
      </c>
      <c r="E31" s="1650" t="s">
        <v>328</v>
      </c>
      <c r="F31" s="1650"/>
      <c r="G31" s="1650"/>
      <c r="H31" s="1650"/>
      <c r="I31" s="162" t="s">
        <v>2</v>
      </c>
    </row>
    <row r="32" spans="1:15" ht="14.25" customHeight="1">
      <c r="G32" s="112"/>
    </row>
    <row r="33" spans="1:17" ht="24" customHeight="1">
      <c r="A33" s="1643" t="s">
        <v>45</v>
      </c>
      <c r="B33" s="1644"/>
      <c r="C33" s="1644"/>
      <c r="D33" s="1644"/>
      <c r="E33" s="1645"/>
      <c r="F33" s="1643" t="s">
        <v>40</v>
      </c>
      <c r="G33" s="1644"/>
      <c r="H33" s="1644"/>
      <c r="I33" s="1645"/>
      <c r="J33" s="1643" t="s">
        <v>41</v>
      </c>
      <c r="K33" s="1644"/>
      <c r="L33" s="1644"/>
      <c r="M33" s="1644"/>
      <c r="N33" s="1644"/>
      <c r="O33" s="1644"/>
      <c r="P33" s="1645"/>
    </row>
    <row r="34" spans="1:17" ht="24" customHeight="1">
      <c r="A34" s="1651" t="s">
        <v>42</v>
      </c>
      <c r="B34" s="1652"/>
      <c r="C34" s="1652"/>
      <c r="D34" s="1652"/>
      <c r="E34" s="1653"/>
      <c r="F34" s="1646"/>
      <c r="G34" s="1647"/>
      <c r="H34" s="1647"/>
      <c r="I34" s="164" t="s">
        <v>2</v>
      </c>
      <c r="J34" s="1641"/>
      <c r="K34" s="1642"/>
      <c r="L34" s="1642"/>
      <c r="M34" s="1642"/>
      <c r="N34" s="1642"/>
      <c r="O34" s="1642"/>
      <c r="P34" s="123" t="s">
        <v>2</v>
      </c>
    </row>
    <row r="35" spans="1:17" ht="24" customHeight="1">
      <c r="A35" s="165" t="s">
        <v>43</v>
      </c>
      <c r="B35" s="166"/>
      <c r="C35" s="167"/>
      <c r="D35" s="167"/>
      <c r="E35" s="123"/>
      <c r="F35" s="1646"/>
      <c r="G35" s="1647"/>
      <c r="H35" s="1647"/>
      <c r="I35" s="164" t="s">
        <v>2</v>
      </c>
      <c r="J35" s="1641"/>
      <c r="K35" s="1642"/>
      <c r="L35" s="1642"/>
      <c r="M35" s="1642"/>
      <c r="N35" s="1642"/>
      <c r="O35" s="1642"/>
      <c r="P35" s="123" t="s">
        <v>2</v>
      </c>
    </row>
    <row r="36" spans="1:17" ht="24" customHeight="1">
      <c r="A36" s="165" t="s">
        <v>44</v>
      </c>
      <c r="B36" s="166"/>
      <c r="C36" s="167"/>
      <c r="D36" s="167"/>
      <c r="E36" s="123"/>
      <c r="F36" s="1646"/>
      <c r="G36" s="1647"/>
      <c r="H36" s="1647"/>
      <c r="I36" s="164" t="s">
        <v>2</v>
      </c>
      <c r="J36" s="1641"/>
      <c r="K36" s="1642"/>
      <c r="L36" s="1642"/>
      <c r="M36" s="1642"/>
      <c r="N36" s="1642"/>
      <c r="O36" s="1642"/>
      <c r="P36" s="123" t="s">
        <v>2</v>
      </c>
    </row>
    <row r="37" spans="1:17" ht="24" customHeight="1">
      <c r="A37" s="1643" t="s">
        <v>46</v>
      </c>
      <c r="B37" s="1644"/>
      <c r="C37" s="1644"/>
      <c r="D37" s="1644"/>
      <c r="E37" s="1645"/>
      <c r="F37" s="1648"/>
      <c r="G37" s="1649"/>
      <c r="H37" s="1649"/>
      <c r="I37" s="164"/>
      <c r="J37" s="1643"/>
      <c r="K37" s="1644"/>
      <c r="L37" s="1644"/>
      <c r="M37" s="1644"/>
      <c r="N37" s="1644"/>
      <c r="O37" s="1644"/>
      <c r="P37" s="123"/>
    </row>
    <row r="39" spans="1:17">
      <c r="A39" s="124" t="s">
        <v>1542</v>
      </c>
      <c r="B39" s="124"/>
      <c r="C39" s="124"/>
      <c r="D39" s="124"/>
      <c r="E39" s="124"/>
      <c r="F39" s="124"/>
      <c r="G39" s="124"/>
      <c r="H39" s="124"/>
      <c r="I39" s="124"/>
      <c r="J39" s="124"/>
      <c r="K39" s="124"/>
      <c r="L39" s="124"/>
      <c r="M39" s="124"/>
      <c r="N39" s="124"/>
      <c r="O39" s="124"/>
      <c r="P39" s="124"/>
      <c r="Q39" s="124"/>
    </row>
    <row r="40" spans="1:17">
      <c r="A40" s="124" t="s">
        <v>653</v>
      </c>
      <c r="B40" s="124"/>
      <c r="C40" s="124"/>
      <c r="D40" s="124"/>
      <c r="E40" s="124"/>
      <c r="F40" s="124"/>
      <c r="G40" s="124"/>
      <c r="H40" s="124"/>
      <c r="I40" s="124"/>
      <c r="J40" s="124"/>
      <c r="K40" s="124"/>
      <c r="L40" s="124"/>
      <c r="M40" s="124"/>
      <c r="N40" s="124"/>
      <c r="O40" s="124"/>
      <c r="P40" s="124"/>
      <c r="Q40" s="124"/>
    </row>
    <row r="41" spans="1:17" ht="7.5" customHeight="1">
      <c r="A41" s="124"/>
      <c r="B41" s="124"/>
      <c r="C41" s="124"/>
      <c r="D41" s="124"/>
      <c r="E41" s="124"/>
      <c r="F41" s="124"/>
      <c r="G41" s="124"/>
      <c r="H41" s="124"/>
      <c r="I41" s="124"/>
      <c r="J41" s="124"/>
      <c r="K41" s="124"/>
      <c r="L41" s="124"/>
      <c r="M41" s="124"/>
      <c r="N41" s="124"/>
      <c r="O41" s="124"/>
      <c r="P41" s="124"/>
      <c r="Q41" s="124"/>
    </row>
    <row r="42" spans="1:17">
      <c r="A42" s="124" t="s">
        <v>1543</v>
      </c>
      <c r="B42" s="124"/>
      <c r="C42" s="124"/>
      <c r="D42" s="124"/>
      <c r="E42" s="124"/>
      <c r="F42" s="124"/>
      <c r="G42" s="124"/>
      <c r="H42" s="124"/>
      <c r="I42" s="124"/>
      <c r="J42" s="124"/>
      <c r="K42" s="124"/>
      <c r="L42" s="124"/>
      <c r="M42" s="124"/>
      <c r="N42" s="124"/>
      <c r="O42" s="124"/>
      <c r="P42" s="124"/>
      <c r="Q42" s="124"/>
    </row>
    <row r="43" spans="1:17">
      <c r="A43" s="124" t="s">
        <v>334</v>
      </c>
      <c r="B43" s="124"/>
      <c r="C43" s="124"/>
      <c r="D43" s="124"/>
      <c r="E43" s="124"/>
      <c r="F43" s="124"/>
      <c r="G43" s="124"/>
      <c r="H43" s="124"/>
      <c r="I43" s="124"/>
      <c r="J43" s="124"/>
      <c r="K43" s="124"/>
      <c r="L43" s="124"/>
      <c r="M43" s="124"/>
      <c r="N43" s="124"/>
      <c r="O43" s="124"/>
      <c r="P43" s="124"/>
      <c r="Q43" s="124"/>
    </row>
    <row r="44" spans="1:17" ht="7.5" customHeight="1">
      <c r="A44" s="124"/>
      <c r="B44" s="124"/>
      <c r="C44" s="124"/>
      <c r="D44" s="124"/>
      <c r="E44" s="124"/>
      <c r="F44" s="124"/>
      <c r="G44" s="124"/>
      <c r="H44" s="124"/>
      <c r="I44" s="124"/>
      <c r="J44" s="124"/>
      <c r="K44" s="124"/>
      <c r="L44" s="124"/>
      <c r="M44" s="124"/>
      <c r="N44" s="124"/>
      <c r="O44" s="124"/>
      <c r="P44" s="124"/>
      <c r="Q44" s="124"/>
    </row>
    <row r="45" spans="1:17">
      <c r="A45" s="124" t="s">
        <v>1544</v>
      </c>
      <c r="B45" s="124"/>
      <c r="C45" s="124"/>
      <c r="D45" s="124"/>
      <c r="E45" s="124"/>
      <c r="F45" s="124"/>
      <c r="G45" s="124"/>
      <c r="H45" s="124"/>
      <c r="I45" s="124"/>
      <c r="J45" s="124"/>
      <c r="K45" s="124"/>
      <c r="L45" s="124"/>
      <c r="M45" s="124"/>
      <c r="N45" s="124"/>
      <c r="O45" s="124"/>
      <c r="P45" s="124"/>
      <c r="Q45" s="124"/>
    </row>
    <row r="46" spans="1:17">
      <c r="A46" s="124" t="s">
        <v>1545</v>
      </c>
      <c r="B46" s="124"/>
      <c r="C46" s="124"/>
      <c r="D46" s="124"/>
      <c r="E46" s="124"/>
      <c r="F46" s="124"/>
      <c r="G46" s="124"/>
      <c r="H46" s="124"/>
      <c r="I46" s="124"/>
      <c r="J46" s="124"/>
      <c r="K46" s="124"/>
      <c r="L46" s="124"/>
      <c r="M46" s="124"/>
      <c r="N46" s="124"/>
      <c r="O46" s="124"/>
      <c r="P46" s="124"/>
      <c r="Q46" s="124"/>
    </row>
    <row r="47" spans="1:17" ht="7.5" customHeight="1">
      <c r="A47" s="124"/>
      <c r="B47" s="124"/>
      <c r="C47" s="124"/>
      <c r="D47" s="124"/>
      <c r="E47" s="124"/>
      <c r="F47" s="124"/>
      <c r="G47" s="124"/>
      <c r="H47" s="124"/>
      <c r="I47" s="124"/>
      <c r="J47" s="124"/>
      <c r="K47" s="124"/>
      <c r="L47" s="124"/>
      <c r="M47" s="124"/>
      <c r="N47" s="124"/>
      <c r="O47" s="124"/>
      <c r="P47" s="124"/>
      <c r="Q47" s="124"/>
    </row>
    <row r="48" spans="1:17">
      <c r="A48" s="124" t="s">
        <v>1546</v>
      </c>
      <c r="B48" s="124"/>
      <c r="C48" s="124"/>
      <c r="D48" s="124"/>
      <c r="E48" s="124"/>
      <c r="F48" s="124"/>
      <c r="G48" s="124"/>
      <c r="H48" s="124"/>
      <c r="I48" s="124"/>
      <c r="J48" s="124"/>
      <c r="K48" s="124"/>
      <c r="L48" s="124"/>
      <c r="M48" s="124"/>
      <c r="N48" s="124"/>
      <c r="O48" s="124"/>
      <c r="P48" s="124"/>
      <c r="Q48" s="124"/>
    </row>
    <row r="49" spans="1:17">
      <c r="A49" s="124" t="s">
        <v>653</v>
      </c>
      <c r="B49" s="124"/>
      <c r="C49" s="124"/>
      <c r="D49" s="124"/>
      <c r="E49" s="124"/>
      <c r="F49" s="124"/>
      <c r="G49" s="124"/>
      <c r="H49" s="124"/>
      <c r="I49" s="124"/>
      <c r="J49" s="124"/>
      <c r="K49" s="124"/>
      <c r="L49" s="124"/>
      <c r="M49" s="124"/>
      <c r="N49" s="124"/>
      <c r="O49" s="124"/>
      <c r="P49" s="124"/>
      <c r="Q49" s="124"/>
    </row>
    <row r="50" spans="1:17" ht="7.5" customHeight="1">
      <c r="A50" s="124"/>
      <c r="B50" s="124"/>
      <c r="C50" s="124"/>
      <c r="D50" s="124"/>
      <c r="E50" s="124"/>
      <c r="F50" s="124"/>
      <c r="G50" s="124"/>
      <c r="H50" s="124"/>
      <c r="I50" s="124"/>
      <c r="J50" s="124"/>
      <c r="K50" s="124"/>
      <c r="L50" s="124"/>
      <c r="M50" s="124"/>
      <c r="N50" s="124"/>
      <c r="O50" s="124"/>
      <c r="P50" s="124"/>
      <c r="Q50" s="124"/>
    </row>
    <row r="51" spans="1:17">
      <c r="A51" s="124" t="s">
        <v>1547</v>
      </c>
      <c r="B51" s="124"/>
      <c r="C51" s="124"/>
      <c r="D51" s="124"/>
      <c r="E51" s="124"/>
      <c r="F51" s="124"/>
      <c r="G51" s="124"/>
      <c r="H51" s="124"/>
      <c r="I51" s="124"/>
      <c r="J51" s="124"/>
      <c r="K51" s="124"/>
      <c r="L51" s="124"/>
      <c r="M51" s="124"/>
      <c r="N51" s="124"/>
      <c r="O51" s="124"/>
      <c r="P51" s="124"/>
      <c r="Q51" s="124"/>
    </row>
    <row r="52" spans="1:17">
      <c r="A52" s="124" t="s">
        <v>1548</v>
      </c>
      <c r="B52" s="124"/>
      <c r="C52" s="124"/>
      <c r="D52" s="124"/>
      <c r="E52" s="124"/>
      <c r="F52" s="124"/>
      <c r="G52" s="124"/>
      <c r="H52" s="124"/>
      <c r="I52" s="124"/>
      <c r="J52" s="124"/>
      <c r="K52" s="124"/>
      <c r="L52" s="124"/>
      <c r="M52" s="124"/>
      <c r="N52" s="124"/>
      <c r="O52" s="124"/>
      <c r="P52" s="124"/>
      <c r="Q52" s="124"/>
    </row>
    <row r="53" spans="1:17">
      <c r="A53" s="124"/>
      <c r="B53" s="124" t="s">
        <v>1549</v>
      </c>
      <c r="C53" s="124"/>
      <c r="D53" s="124"/>
      <c r="E53" s="124"/>
      <c r="F53" s="124"/>
      <c r="G53" s="124"/>
      <c r="H53" s="124"/>
      <c r="I53" s="124"/>
      <c r="J53" s="124"/>
      <c r="K53" s="124"/>
      <c r="L53" s="124"/>
      <c r="M53" s="124"/>
      <c r="N53" s="124"/>
      <c r="O53" s="124"/>
      <c r="P53" s="124"/>
      <c r="Q53" s="124"/>
    </row>
    <row r="54" spans="1:17">
      <c r="A54" s="124"/>
      <c r="B54" s="124"/>
      <c r="C54" s="124"/>
      <c r="D54" s="124"/>
      <c r="E54" s="124"/>
      <c r="F54" s="124"/>
      <c r="G54" s="124"/>
      <c r="H54" s="124"/>
      <c r="I54" s="124"/>
      <c r="J54" s="124"/>
      <c r="K54" s="124"/>
      <c r="L54" s="124"/>
      <c r="M54" s="124"/>
      <c r="N54" s="124"/>
      <c r="O54" s="124"/>
      <c r="P54" s="124"/>
      <c r="Q54" s="124"/>
    </row>
  </sheetData>
  <mergeCells count="18">
    <mergeCell ref="A3:Q3"/>
    <mergeCell ref="D19:G19"/>
    <mergeCell ref="J33:P33"/>
    <mergeCell ref="E31:H31"/>
    <mergeCell ref="A34:E34"/>
    <mergeCell ref="A17:O17"/>
    <mergeCell ref="A33:E33"/>
    <mergeCell ref="F33:I33"/>
    <mergeCell ref="J34:O34"/>
    <mergeCell ref="F34:H34"/>
    <mergeCell ref="B28:O29"/>
    <mergeCell ref="J35:O35"/>
    <mergeCell ref="J36:O36"/>
    <mergeCell ref="J37:O37"/>
    <mergeCell ref="A37:E37"/>
    <mergeCell ref="F35:H35"/>
    <mergeCell ref="F36:H36"/>
    <mergeCell ref="F37:H37"/>
  </mergeCells>
  <phoneticPr fontId="3"/>
  <pageMargins left="0.98425196850393704" right="0.39370078740157483" top="0.98425196850393704" bottom="0.98425196850393704" header="0.51181102362204722" footer="0.51181102362204722"/>
  <pageSetup paperSize="9" scale="94" orientation="portrait" blackAndWhite="1" horizontalDpi="200" verticalDpi="200" r:id="rId1"/>
  <headerFooter alignWithMargins="0"/>
  <rowBreaks count="1" manualBreakCount="1">
    <brk id="53" max="16" man="1"/>
  </rowBreaks>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8" tint="0.59999389629810485"/>
  </sheetPr>
  <dimension ref="A1:P46"/>
  <sheetViews>
    <sheetView showZeros="0" view="pageBreakPreview" topLeftCell="A10" zoomScaleNormal="100" zoomScaleSheetLayoutView="100" workbookViewId="0">
      <selection activeCell="H16" sqref="H16"/>
    </sheetView>
  </sheetViews>
  <sheetFormatPr defaultColWidth="5.90625" defaultRowHeight="14"/>
  <cols>
    <col min="1" max="1" width="3.6328125" style="94" customWidth="1"/>
    <col min="2" max="2" width="2.90625" style="94" customWidth="1"/>
    <col min="3" max="16384" width="5.90625" style="94"/>
  </cols>
  <sheetData>
    <row r="1" spans="1:16">
      <c r="P1" s="108" t="s">
        <v>421</v>
      </c>
    </row>
    <row r="2" spans="1:16">
      <c r="A2" s="94" t="s">
        <v>269</v>
      </c>
      <c r="P2" s="108"/>
    </row>
    <row r="4" spans="1:16" ht="28">
      <c r="A4" s="955" t="s">
        <v>56</v>
      </c>
      <c r="B4" s="955"/>
      <c r="C4" s="955"/>
      <c r="D4" s="955"/>
      <c r="E4" s="955"/>
      <c r="F4" s="955"/>
      <c r="G4" s="955"/>
      <c r="H4" s="955"/>
      <c r="I4" s="955"/>
      <c r="J4" s="955"/>
      <c r="K4" s="955"/>
      <c r="L4" s="955"/>
      <c r="M4" s="955"/>
      <c r="N4" s="955"/>
      <c r="O4" s="955"/>
      <c r="P4" s="955"/>
    </row>
    <row r="5" spans="1:16" ht="14.25" customHeight="1">
      <c r="A5" s="148"/>
      <c r="B5" s="148"/>
      <c r="C5" s="148"/>
      <c r="D5" s="148"/>
      <c r="E5" s="148"/>
      <c r="F5" s="148"/>
      <c r="G5" s="148"/>
      <c r="H5" s="148"/>
      <c r="I5" s="148"/>
      <c r="J5" s="148"/>
      <c r="K5" s="148"/>
      <c r="L5" s="148"/>
      <c r="M5" s="148"/>
      <c r="N5" s="148"/>
      <c r="O5" s="148"/>
    </row>
    <row r="7" spans="1:16" ht="24" customHeight="1">
      <c r="A7" s="203" t="s">
        <v>1405</v>
      </c>
      <c r="B7" s="203"/>
    </row>
    <row r="8" spans="1:16" ht="24" customHeight="1">
      <c r="A8" s="203" t="s">
        <v>1406</v>
      </c>
      <c r="B8" s="203"/>
    </row>
    <row r="9" spans="1:16" ht="24" customHeight="1"/>
    <row r="10" spans="1:16" ht="14.25" customHeight="1"/>
    <row r="12" spans="1:16">
      <c r="A12" s="224" t="s">
        <v>1407</v>
      </c>
      <c r="B12" s="224"/>
    </row>
    <row r="14" spans="1:16">
      <c r="M14" s="984"/>
      <c r="N14" s="984"/>
      <c r="O14" s="984"/>
    </row>
    <row r="16" spans="1:16">
      <c r="H16" s="203" t="s">
        <v>1751</v>
      </c>
      <c r="P16" s="108" t="s">
        <v>386</v>
      </c>
    </row>
    <row r="17" spans="1:16">
      <c r="P17" s="108"/>
    </row>
    <row r="18" spans="1:16">
      <c r="P18" s="108"/>
    </row>
    <row r="20" spans="1:16">
      <c r="A20" s="888" t="s">
        <v>451</v>
      </c>
      <c r="B20" s="888"/>
      <c r="C20" s="888"/>
      <c r="D20" s="888"/>
      <c r="E20" s="888"/>
      <c r="F20" s="888"/>
      <c r="G20" s="888"/>
      <c r="H20" s="888"/>
      <c r="I20" s="888"/>
      <c r="J20" s="888"/>
      <c r="K20" s="888"/>
      <c r="L20" s="888"/>
      <c r="M20" s="888"/>
      <c r="N20" s="888"/>
      <c r="O20" s="888"/>
      <c r="P20" s="888"/>
    </row>
    <row r="22" spans="1:16">
      <c r="A22" s="229" t="s">
        <v>1672</v>
      </c>
      <c r="B22" s="203" t="str">
        <f>入力シート!C1</f>
        <v>令和8年2月8日執行衆議院小選挙区選出議員選挙</v>
      </c>
      <c r="C22" s="203"/>
      <c r="D22" s="203"/>
      <c r="E22" s="203"/>
      <c r="L22" s="111"/>
      <c r="M22" s="94" t="str">
        <f>入力シート!C2</f>
        <v>青森県第１区</v>
      </c>
    </row>
    <row r="23" spans="1:16">
      <c r="A23" s="161"/>
      <c r="B23" s="161"/>
      <c r="K23" s="168"/>
      <c r="L23" s="168"/>
    </row>
    <row r="25" spans="1:16">
      <c r="A25" s="605" t="s">
        <v>1673</v>
      </c>
      <c r="B25" s="94" t="s">
        <v>1269</v>
      </c>
      <c r="F25" s="113">
        <f>入力シート!C20</f>
        <v>0</v>
      </c>
      <c r="G25" s="111"/>
      <c r="H25" s="111">
        <f>入力シート!C22</f>
        <v>0</v>
      </c>
      <c r="I25" s="108"/>
    </row>
    <row r="26" spans="1:16">
      <c r="F26" s="113"/>
      <c r="G26" s="111"/>
      <c r="H26" s="111"/>
      <c r="I26" s="108"/>
    </row>
    <row r="27" spans="1:16">
      <c r="F27" s="113"/>
      <c r="G27" s="111"/>
      <c r="H27" s="111"/>
      <c r="I27" s="108"/>
    </row>
    <row r="28" spans="1:16">
      <c r="A28" s="606" t="s">
        <v>1674</v>
      </c>
      <c r="B28" s="203" t="s">
        <v>1675</v>
      </c>
      <c r="F28" s="113"/>
      <c r="G28" s="111"/>
      <c r="H28" s="111"/>
      <c r="I28" s="108"/>
    </row>
    <row r="29" spans="1:16">
      <c r="F29" s="126"/>
      <c r="G29" s="136"/>
      <c r="H29" s="136"/>
      <c r="I29" s="163"/>
      <c r="J29" s="102"/>
      <c r="K29" s="102"/>
      <c r="L29" s="102"/>
      <c r="M29" s="102"/>
      <c r="N29" s="102"/>
      <c r="O29" s="102"/>
    </row>
    <row r="30" spans="1:16">
      <c r="F30" s="126"/>
      <c r="G30" s="136"/>
      <c r="H30" s="136"/>
      <c r="I30" s="163"/>
      <c r="J30" s="102"/>
      <c r="K30" s="102"/>
      <c r="L30" s="102"/>
      <c r="M30" s="102"/>
      <c r="N30" s="102"/>
      <c r="O30" s="102"/>
    </row>
    <row r="31" spans="1:16">
      <c r="F31" s="113"/>
      <c r="G31" s="111"/>
      <c r="H31" s="111"/>
      <c r="I31" s="108"/>
    </row>
    <row r="33" spans="1:16">
      <c r="A33" s="94" t="s">
        <v>237</v>
      </c>
      <c r="F33" s="1528" t="s">
        <v>330</v>
      </c>
      <c r="G33" s="1528"/>
      <c r="H33" s="1528"/>
      <c r="I33" s="1528"/>
      <c r="J33" s="94" t="s">
        <v>2</v>
      </c>
    </row>
    <row r="34" spans="1:16" ht="14.25" customHeight="1">
      <c r="G34" s="111"/>
    </row>
    <row r="35" spans="1:16">
      <c r="C35" s="109"/>
      <c r="D35" s="116"/>
      <c r="E35" s="116"/>
      <c r="I35" s="111"/>
    </row>
    <row r="36" spans="1:16">
      <c r="C36" s="109"/>
      <c r="D36" s="116"/>
      <c r="E36" s="116"/>
      <c r="I36" s="111"/>
    </row>
    <row r="37" spans="1:16">
      <c r="A37" s="124" t="s">
        <v>1550</v>
      </c>
      <c r="B37" s="124"/>
      <c r="C37" s="282"/>
      <c r="D37" s="116"/>
      <c r="E37" s="116"/>
      <c r="F37" s="124"/>
      <c r="G37" s="124"/>
      <c r="H37" s="124"/>
      <c r="I37" s="124"/>
      <c r="J37" s="124"/>
      <c r="K37" s="124"/>
      <c r="L37" s="124"/>
      <c r="M37" s="124"/>
      <c r="N37" s="124"/>
      <c r="O37" s="124"/>
      <c r="P37" s="124"/>
    </row>
    <row r="38" spans="1:16">
      <c r="A38" s="124" t="s">
        <v>1551</v>
      </c>
      <c r="B38" s="124"/>
      <c r="C38" s="282"/>
      <c r="D38" s="116"/>
      <c r="E38" s="116"/>
      <c r="F38" s="124"/>
      <c r="G38" s="124"/>
      <c r="H38" s="307"/>
      <c r="I38" s="124"/>
      <c r="J38" s="124"/>
      <c r="K38" s="124"/>
      <c r="L38" s="124"/>
      <c r="M38" s="124"/>
      <c r="N38" s="124"/>
      <c r="O38" s="124"/>
      <c r="P38" s="124"/>
    </row>
    <row r="39" spans="1:16">
      <c r="A39" s="124"/>
      <c r="B39" s="124"/>
      <c r="C39" s="282"/>
      <c r="D39" s="116"/>
      <c r="E39" s="116"/>
      <c r="F39" s="124"/>
      <c r="G39" s="124"/>
      <c r="H39" s="124"/>
      <c r="I39" s="124"/>
      <c r="J39" s="124"/>
      <c r="K39" s="124"/>
      <c r="L39" s="124"/>
      <c r="M39" s="124"/>
      <c r="N39" s="124"/>
      <c r="O39" s="124"/>
      <c r="P39" s="124"/>
    </row>
    <row r="40" spans="1:16">
      <c r="A40" s="124" t="s">
        <v>1552</v>
      </c>
      <c r="B40" s="124"/>
      <c r="C40" s="124"/>
      <c r="D40" s="124"/>
      <c r="E40" s="124"/>
      <c r="F40" s="124"/>
      <c r="G40" s="124"/>
      <c r="H40" s="124"/>
      <c r="I40" s="124"/>
      <c r="J40" s="124"/>
      <c r="K40" s="124"/>
      <c r="L40" s="124"/>
      <c r="M40" s="124"/>
      <c r="N40" s="124"/>
      <c r="O40" s="124"/>
      <c r="P40" s="124"/>
    </row>
    <row r="41" spans="1:16">
      <c r="A41" s="124" t="s">
        <v>1553</v>
      </c>
      <c r="B41" s="124"/>
      <c r="C41" s="124"/>
      <c r="D41" s="124"/>
      <c r="E41" s="124"/>
      <c r="F41" s="124"/>
      <c r="G41" s="124"/>
      <c r="H41" s="124"/>
      <c r="I41" s="124"/>
      <c r="J41" s="124"/>
      <c r="K41" s="124"/>
      <c r="L41" s="124"/>
      <c r="M41" s="124"/>
      <c r="N41" s="124"/>
      <c r="O41" s="124"/>
      <c r="P41" s="124"/>
    </row>
    <row r="42" spans="1:16">
      <c r="A42" s="124" t="s">
        <v>1554</v>
      </c>
      <c r="B42" s="124"/>
      <c r="C42" s="124"/>
      <c r="D42" s="124"/>
      <c r="E42" s="124"/>
      <c r="F42" s="124"/>
      <c r="G42" s="124"/>
      <c r="H42" s="124"/>
      <c r="I42" s="124"/>
      <c r="J42" s="124"/>
      <c r="K42" s="124"/>
      <c r="L42" s="124"/>
      <c r="M42" s="124"/>
      <c r="N42" s="124"/>
      <c r="O42" s="124"/>
      <c r="P42" s="124"/>
    </row>
    <row r="43" spans="1:16">
      <c r="A43" s="124" t="s">
        <v>1555</v>
      </c>
      <c r="B43" s="124"/>
      <c r="C43" s="124"/>
      <c r="D43" s="124"/>
      <c r="E43" s="124"/>
      <c r="F43" s="124"/>
      <c r="G43" s="124"/>
      <c r="H43" s="124"/>
      <c r="I43" s="124"/>
      <c r="J43" s="124"/>
      <c r="K43" s="124"/>
      <c r="L43" s="124"/>
      <c r="M43" s="124"/>
      <c r="N43" s="124"/>
      <c r="O43" s="124"/>
      <c r="P43" s="124"/>
    </row>
    <row r="44" spans="1:16">
      <c r="A44" s="124"/>
      <c r="B44" s="124"/>
      <c r="C44" s="124"/>
      <c r="D44" s="124"/>
      <c r="E44" s="124"/>
      <c r="F44" s="124"/>
      <c r="G44" s="124"/>
      <c r="H44" s="124"/>
      <c r="I44" s="124"/>
      <c r="J44" s="124"/>
      <c r="K44" s="124"/>
      <c r="L44" s="124"/>
      <c r="M44" s="124"/>
      <c r="N44" s="124"/>
      <c r="O44" s="124"/>
      <c r="P44" s="124"/>
    </row>
    <row r="45" spans="1:16">
      <c r="A45" s="124" t="s">
        <v>1556</v>
      </c>
      <c r="B45" s="124"/>
      <c r="C45" s="124"/>
      <c r="D45" s="124"/>
      <c r="E45" s="124"/>
      <c r="F45" s="124"/>
      <c r="G45" s="124"/>
      <c r="H45" s="124"/>
      <c r="I45" s="124"/>
      <c r="J45" s="124"/>
      <c r="K45" s="124"/>
      <c r="L45" s="124"/>
      <c r="M45" s="124"/>
      <c r="N45" s="124"/>
      <c r="O45" s="124"/>
      <c r="P45" s="124"/>
    </row>
    <row r="46" spans="1:16">
      <c r="A46" s="124" t="s">
        <v>251</v>
      </c>
      <c r="B46" s="124"/>
      <c r="C46" s="124"/>
      <c r="D46" s="124"/>
      <c r="E46" s="124"/>
      <c r="F46" s="124"/>
      <c r="G46" s="124"/>
      <c r="H46" s="124"/>
      <c r="I46" s="124"/>
      <c r="J46" s="124"/>
      <c r="K46" s="124"/>
      <c r="L46" s="124"/>
      <c r="M46" s="124"/>
      <c r="N46" s="124"/>
      <c r="O46" s="124"/>
      <c r="P46" s="124"/>
    </row>
  </sheetData>
  <mergeCells count="4">
    <mergeCell ref="M14:O14"/>
    <mergeCell ref="A20:P20"/>
    <mergeCell ref="F33:I33"/>
    <mergeCell ref="A4:P4"/>
  </mergeCells>
  <phoneticPr fontId="3"/>
  <pageMargins left="0.78740157480314965" right="0.39370078740157483" top="0.98425196850393704" bottom="0.98425196850393704" header="0.51181102362204722" footer="0.51181102362204722"/>
  <pageSetup paperSize="9" scale="99" orientation="portrait" blackAndWhite="1" horizontalDpi="200" verticalDpi="200" r:id="rId1"/>
  <headerFooter alignWithMargins="0"/>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8" tint="0.59999389629810485"/>
  </sheetPr>
  <dimension ref="A1:Q49"/>
  <sheetViews>
    <sheetView showZeros="0" view="pageBreakPreview" topLeftCell="A13" zoomScaleNormal="100" zoomScaleSheetLayoutView="100" workbookViewId="0">
      <selection activeCell="K9" sqref="K9:R11"/>
    </sheetView>
  </sheetViews>
  <sheetFormatPr defaultColWidth="5.90625" defaultRowHeight="14"/>
  <cols>
    <col min="1" max="4" width="5.36328125" style="94" customWidth="1"/>
    <col min="5" max="8" width="5.90625" style="94" customWidth="1"/>
    <col min="9" max="10" width="3.6328125" style="94" customWidth="1"/>
    <col min="11" max="11" width="3.26953125" style="94" customWidth="1"/>
    <col min="12" max="13" width="7.6328125" style="94" customWidth="1"/>
    <col min="14" max="14" width="3.90625" style="94" customWidth="1"/>
    <col min="15" max="15" width="5.90625" style="94" customWidth="1"/>
    <col min="16" max="16" width="4.453125" style="94" customWidth="1"/>
    <col min="17" max="17" width="3.90625" style="94" customWidth="1"/>
    <col min="18" max="16384" width="5.90625" style="94"/>
  </cols>
  <sheetData>
    <row r="1" spans="1:17">
      <c r="Q1" s="108" t="s">
        <v>429</v>
      </c>
    </row>
    <row r="3" spans="1:17" ht="28">
      <c r="A3" s="955" t="s">
        <v>57</v>
      </c>
      <c r="B3" s="955"/>
      <c r="C3" s="955"/>
      <c r="D3" s="955"/>
      <c r="E3" s="955"/>
      <c r="F3" s="955"/>
      <c r="G3" s="955"/>
      <c r="H3" s="955"/>
      <c r="I3" s="955"/>
      <c r="J3" s="955"/>
      <c r="K3" s="955"/>
      <c r="L3" s="955"/>
      <c r="M3" s="955"/>
      <c r="N3" s="955"/>
      <c r="O3" s="955"/>
      <c r="P3" s="955"/>
      <c r="Q3" s="955"/>
    </row>
    <row r="5" spans="1:17">
      <c r="A5" s="203" t="s">
        <v>1408</v>
      </c>
      <c r="N5" s="152"/>
      <c r="O5" s="152"/>
      <c r="P5" s="152"/>
    </row>
    <row r="6" spans="1:17">
      <c r="N6" s="152"/>
      <c r="O6" s="152"/>
      <c r="P6" s="152"/>
    </row>
    <row r="7" spans="1:17">
      <c r="B7" s="1076" t="s">
        <v>1364</v>
      </c>
      <c r="C7" s="1076"/>
      <c r="D7" s="1076"/>
      <c r="E7" s="1076"/>
      <c r="F7" s="1076"/>
    </row>
    <row r="8" spans="1:17">
      <c r="B8" s="152"/>
      <c r="C8" s="152"/>
      <c r="D8" s="152"/>
    </row>
    <row r="9" spans="1:17">
      <c r="J9" s="215" t="str">
        <f>入力シート!C1</f>
        <v>令和8年2月8日執行衆議院小選挙区選出議員選挙</v>
      </c>
      <c r="K9" s="195" t="str">
        <f>入力シート!C2</f>
        <v>青森県第１区</v>
      </c>
      <c r="L9" s="111"/>
      <c r="M9" s="111"/>
    </row>
    <row r="11" spans="1:17">
      <c r="K11" s="108" t="s">
        <v>410</v>
      </c>
      <c r="L11" s="113">
        <f>入力シート!C20</f>
        <v>0</v>
      </c>
      <c r="M11" s="113">
        <f>入力シート!C22</f>
        <v>0</v>
      </c>
    </row>
    <row r="12" spans="1:17">
      <c r="I12" s="108"/>
      <c r="J12" s="108"/>
      <c r="L12" s="113"/>
      <c r="M12" s="111"/>
      <c r="N12" s="111"/>
    </row>
    <row r="13" spans="1:17" ht="14.25" customHeight="1">
      <c r="A13" s="888" t="s">
        <v>451</v>
      </c>
      <c r="B13" s="888"/>
      <c r="C13" s="888"/>
      <c r="D13" s="888"/>
      <c r="E13" s="888"/>
      <c r="F13" s="888"/>
      <c r="G13" s="888"/>
      <c r="H13" s="888"/>
      <c r="I13" s="888"/>
      <c r="J13" s="888"/>
      <c r="K13" s="888"/>
      <c r="L13" s="888"/>
      <c r="M13" s="888"/>
      <c r="N13" s="888"/>
      <c r="O13" s="888"/>
      <c r="P13" s="888"/>
    </row>
    <row r="14" spans="1:17" ht="14.25" customHeight="1">
      <c r="A14" s="132"/>
      <c r="B14" s="132"/>
      <c r="C14" s="132"/>
      <c r="D14" s="132"/>
      <c r="E14" s="132"/>
      <c r="F14" s="132"/>
      <c r="G14" s="132"/>
      <c r="H14" s="132"/>
      <c r="I14" s="132"/>
      <c r="J14" s="132"/>
      <c r="K14" s="132"/>
      <c r="L14" s="132"/>
      <c r="M14" s="132"/>
      <c r="N14" s="132"/>
      <c r="O14" s="132"/>
      <c r="P14" s="132"/>
    </row>
    <row r="15" spans="1:17" ht="18" customHeight="1">
      <c r="A15" s="1538" t="s">
        <v>58</v>
      </c>
      <c r="B15" s="1428"/>
      <c r="C15" s="1428"/>
      <c r="D15" s="1428"/>
      <c r="E15" s="1429"/>
      <c r="F15" s="1664"/>
      <c r="G15" s="1665"/>
      <c r="H15" s="1665"/>
      <c r="I15" s="1665"/>
      <c r="J15" s="1665"/>
      <c r="K15" s="1665"/>
      <c r="L15" s="1665"/>
      <c r="M15" s="1665"/>
      <c r="N15" s="1665"/>
      <c r="O15" s="1665"/>
      <c r="P15" s="1665"/>
      <c r="Q15" s="1666"/>
    </row>
    <row r="16" spans="1:17" ht="18" customHeight="1">
      <c r="A16" s="1418" t="s">
        <v>8</v>
      </c>
      <c r="B16" s="856"/>
      <c r="C16" s="856"/>
      <c r="D16" s="856"/>
      <c r="E16" s="1419"/>
      <c r="F16" s="1667"/>
      <c r="G16" s="1668"/>
      <c r="H16" s="1668"/>
      <c r="I16" s="1668"/>
      <c r="J16" s="1668"/>
      <c r="K16" s="1668"/>
      <c r="L16" s="1668"/>
      <c r="M16" s="1668"/>
      <c r="N16" s="1668"/>
      <c r="O16" s="1668"/>
      <c r="P16" s="1668"/>
      <c r="Q16" s="1669"/>
    </row>
    <row r="17" spans="1:17" ht="18" customHeight="1">
      <c r="A17" s="1400" t="s">
        <v>1409</v>
      </c>
      <c r="B17" s="1537"/>
      <c r="C17" s="1537"/>
      <c r="D17" s="1537"/>
      <c r="E17" s="1401"/>
      <c r="F17" s="1670"/>
      <c r="G17" s="1671"/>
      <c r="H17" s="1671"/>
      <c r="I17" s="1671"/>
      <c r="J17" s="1671"/>
      <c r="K17" s="1671"/>
      <c r="L17" s="1671"/>
      <c r="M17" s="1671"/>
      <c r="N17" s="1671"/>
      <c r="O17" s="1671"/>
      <c r="P17" s="1671"/>
      <c r="Q17" s="1672"/>
    </row>
    <row r="18" spans="1:17" ht="24" customHeight="1">
      <c r="A18" s="1557" t="s">
        <v>59</v>
      </c>
      <c r="B18" s="1558"/>
      <c r="C18" s="1558"/>
      <c r="D18" s="1559"/>
      <c r="E18" s="1676" t="s">
        <v>276</v>
      </c>
      <c r="F18" s="1677"/>
      <c r="G18" s="1677"/>
      <c r="H18" s="1678"/>
      <c r="I18" s="169" t="s">
        <v>60</v>
      </c>
      <c r="J18" s="169"/>
      <c r="K18" s="170"/>
      <c r="L18" s="1545" t="s">
        <v>273</v>
      </c>
      <c r="M18" s="1546"/>
      <c r="N18" s="1547"/>
      <c r="O18" s="1557" t="s">
        <v>275</v>
      </c>
      <c r="P18" s="1558"/>
      <c r="Q18" s="1559"/>
    </row>
    <row r="19" spans="1:17" ht="18" customHeight="1">
      <c r="A19" s="1661" t="s">
        <v>1400</v>
      </c>
      <c r="B19" s="1662"/>
      <c r="C19" s="1662"/>
      <c r="D19" s="1663"/>
      <c r="E19" s="1656"/>
      <c r="F19" s="1657"/>
      <c r="G19" s="1657"/>
      <c r="H19" s="1658"/>
      <c r="I19" s="1659"/>
      <c r="J19" s="1660"/>
      <c r="K19" s="171" t="s">
        <v>332</v>
      </c>
      <c r="L19" s="1654"/>
      <c r="M19" s="1655"/>
      <c r="N19" s="171" t="s">
        <v>2</v>
      </c>
      <c r="O19" s="1673"/>
      <c r="P19" s="1674"/>
      <c r="Q19" s="1675"/>
    </row>
    <row r="20" spans="1:17" ht="18" customHeight="1">
      <c r="A20" s="1661" t="s">
        <v>1400</v>
      </c>
      <c r="B20" s="1662"/>
      <c r="C20" s="1662"/>
      <c r="D20" s="1663"/>
      <c r="E20" s="1656"/>
      <c r="F20" s="1657"/>
      <c r="G20" s="1657"/>
      <c r="H20" s="1658"/>
      <c r="I20" s="1659"/>
      <c r="J20" s="1660"/>
      <c r="K20" s="171" t="s">
        <v>332</v>
      </c>
      <c r="L20" s="1654"/>
      <c r="M20" s="1655"/>
      <c r="N20" s="171" t="s">
        <v>2</v>
      </c>
      <c r="O20" s="1673"/>
      <c r="P20" s="1674"/>
      <c r="Q20" s="1675"/>
    </row>
    <row r="21" spans="1:17" ht="18" customHeight="1">
      <c r="A21" s="1661" t="s">
        <v>1400</v>
      </c>
      <c r="B21" s="1662"/>
      <c r="C21" s="1662"/>
      <c r="D21" s="1663"/>
      <c r="E21" s="1656"/>
      <c r="F21" s="1657"/>
      <c r="G21" s="1657"/>
      <c r="H21" s="1658"/>
      <c r="I21" s="1659"/>
      <c r="J21" s="1660"/>
      <c r="K21" s="171" t="s">
        <v>332</v>
      </c>
      <c r="L21" s="1654"/>
      <c r="M21" s="1655"/>
      <c r="N21" s="171" t="s">
        <v>2</v>
      </c>
      <c r="O21" s="1673"/>
      <c r="P21" s="1674"/>
      <c r="Q21" s="1675"/>
    </row>
    <row r="22" spans="1:17" ht="18" customHeight="1">
      <c r="A22" s="1661" t="s">
        <v>1400</v>
      </c>
      <c r="B22" s="1662"/>
      <c r="C22" s="1662"/>
      <c r="D22" s="1663"/>
      <c r="E22" s="1656"/>
      <c r="F22" s="1657"/>
      <c r="G22" s="1657"/>
      <c r="H22" s="1658"/>
      <c r="I22" s="1659"/>
      <c r="J22" s="1660"/>
      <c r="K22" s="171" t="s">
        <v>332</v>
      </c>
      <c r="L22" s="1654"/>
      <c r="M22" s="1655"/>
      <c r="N22" s="171" t="s">
        <v>2</v>
      </c>
      <c r="O22" s="1673"/>
      <c r="P22" s="1674"/>
      <c r="Q22" s="1675"/>
    </row>
    <row r="23" spans="1:17" ht="18" customHeight="1">
      <c r="A23" s="1661" t="s">
        <v>1400</v>
      </c>
      <c r="B23" s="1662"/>
      <c r="C23" s="1662"/>
      <c r="D23" s="1663"/>
      <c r="E23" s="1656"/>
      <c r="F23" s="1657"/>
      <c r="G23" s="1657"/>
      <c r="H23" s="1658"/>
      <c r="I23" s="1659"/>
      <c r="J23" s="1660"/>
      <c r="K23" s="171" t="s">
        <v>332</v>
      </c>
      <c r="L23" s="1654"/>
      <c r="M23" s="1655"/>
      <c r="N23" s="171" t="s">
        <v>2</v>
      </c>
      <c r="O23" s="1673"/>
      <c r="P23" s="1674"/>
      <c r="Q23" s="1675"/>
    </row>
    <row r="24" spans="1:17" ht="18" customHeight="1">
      <c r="A24" s="1661" t="s">
        <v>1400</v>
      </c>
      <c r="B24" s="1662"/>
      <c r="C24" s="1662"/>
      <c r="D24" s="1663"/>
      <c r="E24" s="1656"/>
      <c r="F24" s="1657"/>
      <c r="G24" s="1657"/>
      <c r="H24" s="1658"/>
      <c r="I24" s="1659"/>
      <c r="J24" s="1660"/>
      <c r="K24" s="171" t="s">
        <v>332</v>
      </c>
      <c r="L24" s="1654"/>
      <c r="M24" s="1655"/>
      <c r="N24" s="171" t="s">
        <v>2</v>
      </c>
      <c r="O24" s="1673"/>
      <c r="P24" s="1674"/>
      <c r="Q24" s="1675"/>
    </row>
    <row r="25" spans="1:17" ht="18" customHeight="1">
      <c r="A25" s="1661" t="s">
        <v>1400</v>
      </c>
      <c r="B25" s="1662"/>
      <c r="C25" s="1662"/>
      <c r="D25" s="1663"/>
      <c r="E25" s="1656"/>
      <c r="F25" s="1657"/>
      <c r="G25" s="1657"/>
      <c r="H25" s="1658"/>
      <c r="I25" s="1659"/>
      <c r="J25" s="1660"/>
      <c r="K25" s="171" t="s">
        <v>332</v>
      </c>
      <c r="L25" s="1654"/>
      <c r="M25" s="1655"/>
      <c r="N25" s="171" t="s">
        <v>2</v>
      </c>
      <c r="O25" s="1673"/>
      <c r="P25" s="1674"/>
      <c r="Q25" s="1675"/>
    </row>
    <row r="26" spans="1:17" ht="18" customHeight="1">
      <c r="A26" s="1661" t="s">
        <v>1400</v>
      </c>
      <c r="B26" s="1662"/>
      <c r="C26" s="1662"/>
      <c r="D26" s="1663"/>
      <c r="E26" s="1656"/>
      <c r="F26" s="1657"/>
      <c r="G26" s="1657"/>
      <c r="H26" s="1658"/>
      <c r="I26" s="1659"/>
      <c r="J26" s="1660"/>
      <c r="K26" s="171" t="s">
        <v>332</v>
      </c>
      <c r="L26" s="1654"/>
      <c r="M26" s="1655"/>
      <c r="N26" s="171" t="s">
        <v>2</v>
      </c>
      <c r="O26" s="1673"/>
      <c r="P26" s="1674"/>
      <c r="Q26" s="1675"/>
    </row>
    <row r="27" spans="1:17" ht="18" customHeight="1">
      <c r="A27" s="1661" t="s">
        <v>1400</v>
      </c>
      <c r="B27" s="1662"/>
      <c r="C27" s="1662"/>
      <c r="D27" s="1663"/>
      <c r="E27" s="1656"/>
      <c r="F27" s="1657"/>
      <c r="G27" s="1657"/>
      <c r="H27" s="1658"/>
      <c r="I27" s="1659"/>
      <c r="J27" s="1660"/>
      <c r="K27" s="171" t="s">
        <v>332</v>
      </c>
      <c r="L27" s="1654"/>
      <c r="M27" s="1655"/>
      <c r="N27" s="171" t="s">
        <v>2</v>
      </c>
      <c r="O27" s="1673"/>
      <c r="P27" s="1674"/>
      <c r="Q27" s="1675"/>
    </row>
    <row r="28" spans="1:17" ht="18" customHeight="1">
      <c r="A28" s="1661" t="s">
        <v>1400</v>
      </c>
      <c r="B28" s="1662"/>
      <c r="C28" s="1662"/>
      <c r="D28" s="1663"/>
      <c r="E28" s="1656"/>
      <c r="F28" s="1657"/>
      <c r="G28" s="1657"/>
      <c r="H28" s="1658"/>
      <c r="I28" s="1659"/>
      <c r="J28" s="1660"/>
      <c r="K28" s="171" t="s">
        <v>332</v>
      </c>
      <c r="L28" s="1654"/>
      <c r="M28" s="1655"/>
      <c r="N28" s="171" t="s">
        <v>2</v>
      </c>
      <c r="O28" s="1673"/>
      <c r="P28" s="1674"/>
      <c r="Q28" s="1675"/>
    </row>
    <row r="29" spans="1:17" ht="18" customHeight="1">
      <c r="A29" s="1661" t="s">
        <v>1400</v>
      </c>
      <c r="B29" s="1662"/>
      <c r="C29" s="1662"/>
      <c r="D29" s="1663"/>
      <c r="E29" s="1656"/>
      <c r="F29" s="1657"/>
      <c r="G29" s="1657"/>
      <c r="H29" s="1658"/>
      <c r="I29" s="1659"/>
      <c r="J29" s="1660"/>
      <c r="K29" s="171" t="s">
        <v>332</v>
      </c>
      <c r="L29" s="1654"/>
      <c r="M29" s="1655"/>
      <c r="N29" s="171" t="s">
        <v>2</v>
      </c>
      <c r="O29" s="1673"/>
      <c r="P29" s="1674"/>
      <c r="Q29" s="1675"/>
    </row>
    <row r="30" spans="1:17" ht="18" customHeight="1">
      <c r="A30" s="1661" t="s">
        <v>1400</v>
      </c>
      <c r="B30" s="1662"/>
      <c r="C30" s="1662"/>
      <c r="D30" s="1663"/>
      <c r="E30" s="1656"/>
      <c r="F30" s="1657"/>
      <c r="G30" s="1657"/>
      <c r="H30" s="1658"/>
      <c r="I30" s="1659"/>
      <c r="J30" s="1660"/>
      <c r="K30" s="171" t="s">
        <v>332</v>
      </c>
      <c r="L30" s="1654"/>
      <c r="M30" s="1655"/>
      <c r="N30" s="171" t="s">
        <v>2</v>
      </c>
      <c r="O30" s="1673"/>
      <c r="P30" s="1674"/>
      <c r="Q30" s="1675"/>
    </row>
    <row r="31" spans="1:17" ht="21" customHeight="1">
      <c r="A31" s="124"/>
      <c r="B31" s="124"/>
      <c r="C31" s="124"/>
      <c r="D31" s="124"/>
      <c r="E31" s="124"/>
      <c r="F31" s="124"/>
      <c r="G31" s="124"/>
      <c r="H31" s="124"/>
      <c r="I31" s="124"/>
      <c r="J31" s="124"/>
      <c r="K31" s="124"/>
      <c r="L31" s="124"/>
      <c r="M31" s="124"/>
      <c r="N31" s="124"/>
      <c r="O31" s="124"/>
      <c r="P31" s="124"/>
    </row>
    <row r="32" spans="1:17">
      <c r="A32" s="124" t="s">
        <v>277</v>
      </c>
      <c r="B32" s="124"/>
      <c r="C32" s="124"/>
      <c r="D32" s="124"/>
      <c r="E32" s="124"/>
      <c r="F32" s="124"/>
      <c r="G32" s="124"/>
      <c r="H32" s="124"/>
      <c r="I32" s="124"/>
      <c r="J32" s="124"/>
      <c r="K32" s="124"/>
      <c r="L32" s="124"/>
      <c r="M32" s="124"/>
      <c r="N32" s="124"/>
      <c r="O32" s="124"/>
      <c r="P32" s="124"/>
    </row>
    <row r="33" spans="1:16">
      <c r="A33" s="124" t="s">
        <v>1242</v>
      </c>
      <c r="B33" s="124"/>
      <c r="C33" s="124"/>
      <c r="D33" s="124"/>
      <c r="E33" s="124"/>
      <c r="F33" s="124"/>
      <c r="G33" s="124"/>
      <c r="H33" s="124"/>
      <c r="I33" s="124"/>
      <c r="J33" s="124"/>
      <c r="K33" s="124"/>
      <c r="L33" s="124"/>
      <c r="M33" s="124"/>
      <c r="N33" s="124"/>
      <c r="O33" s="124"/>
      <c r="P33" s="124"/>
    </row>
    <row r="34" spans="1:16">
      <c r="A34" s="124" t="s">
        <v>1243</v>
      </c>
      <c r="B34" s="124"/>
      <c r="C34" s="124"/>
      <c r="D34" s="124"/>
      <c r="E34" s="124"/>
      <c r="F34" s="124"/>
      <c r="G34" s="124"/>
      <c r="H34" s="124"/>
      <c r="I34" s="124"/>
      <c r="J34" s="124"/>
      <c r="K34" s="124"/>
      <c r="L34" s="124"/>
      <c r="M34" s="124"/>
      <c r="N34" s="124"/>
      <c r="O34" s="124"/>
      <c r="P34" s="124"/>
    </row>
    <row r="35" spans="1:16">
      <c r="A35" s="124" t="s">
        <v>1244</v>
      </c>
      <c r="B35" s="124"/>
      <c r="C35" s="124"/>
      <c r="D35" s="124"/>
      <c r="E35" s="124"/>
      <c r="F35" s="124"/>
      <c r="G35" s="124"/>
      <c r="H35" s="124"/>
      <c r="I35" s="124"/>
      <c r="J35" s="124"/>
      <c r="K35" s="124"/>
      <c r="L35" s="124"/>
      <c r="M35" s="124"/>
      <c r="N35" s="124"/>
      <c r="O35" s="124"/>
      <c r="P35" s="124"/>
    </row>
    <row r="36" spans="1:16">
      <c r="A36" s="124" t="s">
        <v>1245</v>
      </c>
      <c r="B36" s="124"/>
      <c r="C36" s="124"/>
      <c r="D36" s="124"/>
      <c r="E36" s="124"/>
      <c r="F36" s="124"/>
      <c r="G36" s="124"/>
      <c r="H36" s="124"/>
      <c r="I36" s="124"/>
      <c r="J36" s="124"/>
      <c r="K36" s="124"/>
      <c r="L36" s="124"/>
      <c r="M36" s="124"/>
      <c r="N36" s="124"/>
      <c r="O36" s="124"/>
      <c r="P36" s="124"/>
    </row>
    <row r="37" spans="1:16">
      <c r="A37" s="124" t="s">
        <v>1246</v>
      </c>
      <c r="B37" s="124"/>
      <c r="C37" s="124"/>
      <c r="D37" s="124"/>
      <c r="E37" s="124"/>
      <c r="F37" s="124"/>
      <c r="G37" s="124"/>
      <c r="H37" s="124"/>
      <c r="I37" s="124"/>
      <c r="J37" s="124"/>
      <c r="K37" s="124"/>
      <c r="L37" s="124"/>
      <c r="M37" s="124"/>
      <c r="N37" s="124"/>
      <c r="O37" s="124"/>
      <c r="P37" s="124"/>
    </row>
    <row r="38" spans="1:16">
      <c r="A38" s="124" t="s">
        <v>278</v>
      </c>
      <c r="B38" s="124"/>
      <c r="C38" s="124"/>
      <c r="D38" s="124"/>
      <c r="E38" s="124"/>
      <c r="F38" s="124"/>
      <c r="G38" s="124"/>
      <c r="H38" s="124"/>
      <c r="I38" s="124"/>
      <c r="J38" s="124"/>
      <c r="K38" s="124"/>
      <c r="L38" s="124"/>
      <c r="M38" s="124"/>
      <c r="N38" s="124"/>
      <c r="O38" s="124"/>
      <c r="P38" s="124"/>
    </row>
    <row r="39" spans="1:16">
      <c r="A39" s="124" t="s">
        <v>1247</v>
      </c>
      <c r="B39" s="124"/>
      <c r="C39" s="124"/>
      <c r="D39" s="124"/>
      <c r="E39" s="124"/>
      <c r="F39" s="124"/>
      <c r="G39" s="124"/>
      <c r="H39" s="124"/>
      <c r="I39" s="124"/>
      <c r="J39" s="124"/>
      <c r="K39" s="124"/>
      <c r="L39" s="124"/>
      <c r="M39" s="124"/>
      <c r="N39" s="124"/>
      <c r="O39" s="124"/>
      <c r="P39" s="124"/>
    </row>
    <row r="40" spans="1:16">
      <c r="A40" s="124" t="s">
        <v>1241</v>
      </c>
      <c r="B40" s="124"/>
      <c r="C40" s="124"/>
      <c r="D40" s="124"/>
      <c r="E40" s="124"/>
      <c r="F40" s="124"/>
      <c r="G40" s="124"/>
      <c r="H40" s="124"/>
      <c r="I40" s="124"/>
      <c r="J40" s="124"/>
      <c r="K40" s="124"/>
      <c r="L40" s="124"/>
      <c r="M40" s="124"/>
      <c r="N40" s="124"/>
      <c r="O40" s="124"/>
      <c r="P40" s="124"/>
    </row>
    <row r="41" spans="1:16">
      <c r="A41" s="124" t="s">
        <v>1240</v>
      </c>
      <c r="B41" s="124"/>
      <c r="C41" s="124"/>
      <c r="D41" s="124"/>
      <c r="E41" s="124"/>
      <c r="F41" s="124"/>
      <c r="G41" s="124"/>
      <c r="H41" s="124"/>
      <c r="I41" s="124"/>
      <c r="J41" s="124"/>
      <c r="K41" s="124"/>
      <c r="L41" s="124"/>
      <c r="M41" s="124"/>
      <c r="N41" s="124"/>
      <c r="O41" s="124"/>
      <c r="P41" s="124"/>
    </row>
    <row r="42" spans="1:16">
      <c r="A42" s="124" t="s">
        <v>279</v>
      </c>
      <c r="B42" s="124"/>
      <c r="C42" s="124"/>
      <c r="D42" s="124"/>
      <c r="E42" s="124"/>
      <c r="F42" s="124"/>
      <c r="G42" s="124"/>
      <c r="H42" s="124"/>
      <c r="I42" s="124"/>
      <c r="J42" s="124"/>
      <c r="K42" s="124"/>
      <c r="L42" s="124"/>
      <c r="M42" s="124"/>
      <c r="N42" s="124"/>
      <c r="O42" s="124"/>
      <c r="P42" s="124"/>
    </row>
    <row r="43" spans="1:16">
      <c r="A43" s="124" t="s">
        <v>1248</v>
      </c>
      <c r="B43" s="124"/>
      <c r="C43" s="124"/>
      <c r="D43" s="124"/>
      <c r="E43" s="124"/>
      <c r="F43" s="124"/>
      <c r="G43" s="124"/>
      <c r="H43" s="124"/>
      <c r="I43" s="124"/>
      <c r="J43" s="124"/>
      <c r="K43" s="124"/>
      <c r="L43" s="124"/>
      <c r="M43" s="124"/>
      <c r="N43" s="124"/>
      <c r="O43" s="124"/>
      <c r="P43" s="124"/>
    </row>
    <row r="44" spans="1:16">
      <c r="A44" s="124" t="s">
        <v>280</v>
      </c>
      <c r="B44" s="124"/>
      <c r="C44" s="124"/>
      <c r="D44" s="124"/>
      <c r="E44" s="124"/>
      <c r="F44" s="124"/>
      <c r="G44" s="124"/>
      <c r="H44" s="124"/>
      <c r="I44" s="124"/>
      <c r="J44" s="124"/>
      <c r="K44" s="124"/>
      <c r="L44" s="124"/>
      <c r="M44" s="124"/>
      <c r="N44" s="124"/>
      <c r="O44" s="124"/>
      <c r="P44" s="124"/>
    </row>
    <row r="45" spans="1:16">
      <c r="A45" s="124" t="s">
        <v>1249</v>
      </c>
      <c r="B45" s="124"/>
      <c r="C45" s="124"/>
      <c r="D45" s="124"/>
      <c r="E45" s="124"/>
      <c r="F45" s="124"/>
      <c r="G45" s="124"/>
      <c r="H45" s="124"/>
      <c r="I45" s="124"/>
      <c r="J45" s="124"/>
      <c r="K45" s="124"/>
      <c r="L45" s="124"/>
      <c r="M45" s="124"/>
      <c r="N45" s="124"/>
      <c r="O45" s="124"/>
      <c r="P45" s="124"/>
    </row>
    <row r="46" spans="1:16">
      <c r="A46" s="124" t="s">
        <v>1250</v>
      </c>
      <c r="B46" s="124"/>
      <c r="C46" s="124"/>
      <c r="D46" s="124"/>
      <c r="E46" s="124"/>
      <c r="F46" s="124"/>
      <c r="G46" s="124"/>
      <c r="H46" s="124"/>
      <c r="I46" s="124"/>
      <c r="J46" s="124"/>
      <c r="K46" s="124"/>
      <c r="L46" s="124"/>
      <c r="M46" s="124"/>
      <c r="N46" s="124"/>
      <c r="O46" s="124"/>
      <c r="P46" s="124"/>
    </row>
    <row r="47" spans="1:16">
      <c r="A47" s="124" t="s">
        <v>1251</v>
      </c>
      <c r="B47" s="124"/>
      <c r="C47" s="124"/>
      <c r="D47" s="124"/>
      <c r="E47" s="124"/>
      <c r="F47" s="124"/>
      <c r="G47" s="124"/>
      <c r="H47" s="124"/>
      <c r="I47" s="124"/>
      <c r="J47" s="124"/>
      <c r="K47" s="124"/>
      <c r="L47" s="124"/>
      <c r="M47" s="124"/>
      <c r="N47" s="124"/>
      <c r="O47" s="124"/>
      <c r="P47" s="124"/>
    </row>
    <row r="48" spans="1:16">
      <c r="A48" s="124" t="s">
        <v>1410</v>
      </c>
      <c r="B48" s="124"/>
      <c r="C48" s="124"/>
      <c r="D48" s="124"/>
      <c r="E48" s="124"/>
      <c r="F48" s="124"/>
      <c r="G48" s="124"/>
      <c r="H48" s="124"/>
      <c r="I48" s="124"/>
      <c r="J48" s="124"/>
      <c r="K48" s="124"/>
      <c r="L48" s="124"/>
      <c r="M48" s="124"/>
      <c r="N48" s="124"/>
      <c r="O48" s="124"/>
      <c r="P48" s="124"/>
    </row>
    <row r="49" spans="1:16">
      <c r="A49" s="124" t="s">
        <v>1253</v>
      </c>
      <c r="B49" s="124"/>
      <c r="C49" s="124"/>
      <c r="D49" s="124"/>
      <c r="E49" s="124"/>
      <c r="F49" s="124"/>
      <c r="G49" s="124"/>
      <c r="H49" s="124"/>
      <c r="I49" s="124"/>
      <c r="J49" s="124"/>
      <c r="K49" s="124"/>
      <c r="L49" s="124"/>
      <c r="M49" s="124"/>
      <c r="N49" s="124"/>
      <c r="O49" s="124"/>
      <c r="P49" s="124"/>
    </row>
  </sheetData>
  <mergeCells count="71">
    <mergeCell ref="O21:Q21"/>
    <mergeCell ref="O22:Q22"/>
    <mergeCell ref="O29:Q29"/>
    <mergeCell ref="O23:Q23"/>
    <mergeCell ref="O24:Q24"/>
    <mergeCell ref="O25:Q25"/>
    <mergeCell ref="O26:Q26"/>
    <mergeCell ref="O27:Q27"/>
    <mergeCell ref="O28:Q28"/>
    <mergeCell ref="B7:F7"/>
    <mergeCell ref="L18:N18"/>
    <mergeCell ref="A18:D18"/>
    <mergeCell ref="O18:Q18"/>
    <mergeCell ref="O19:Q19"/>
    <mergeCell ref="E19:H19"/>
    <mergeCell ref="A13:P13"/>
    <mergeCell ref="E18:H18"/>
    <mergeCell ref="A15:E15"/>
    <mergeCell ref="A16:E16"/>
    <mergeCell ref="A17:E17"/>
    <mergeCell ref="A19:D19"/>
    <mergeCell ref="A20:D20"/>
    <mergeCell ref="A21:D21"/>
    <mergeCell ref="A23:D23"/>
    <mergeCell ref="A25:D25"/>
    <mergeCell ref="A29:D29"/>
    <mergeCell ref="A22:D22"/>
    <mergeCell ref="A28:D28"/>
    <mergeCell ref="A30:D30"/>
    <mergeCell ref="E30:H30"/>
    <mergeCell ref="E22:H22"/>
    <mergeCell ref="I22:J22"/>
    <mergeCell ref="A26:D26"/>
    <mergeCell ref="E29:H29"/>
    <mergeCell ref="A24:D24"/>
    <mergeCell ref="E24:H24"/>
    <mergeCell ref="I24:J24"/>
    <mergeCell ref="I23:J23"/>
    <mergeCell ref="E25:H25"/>
    <mergeCell ref="L30:M30"/>
    <mergeCell ref="F15:Q17"/>
    <mergeCell ref="L19:M19"/>
    <mergeCell ref="L20:M20"/>
    <mergeCell ref="L26:M26"/>
    <mergeCell ref="I19:J19"/>
    <mergeCell ref="I30:J30"/>
    <mergeCell ref="L21:M21"/>
    <mergeCell ref="L23:M23"/>
    <mergeCell ref="E28:H28"/>
    <mergeCell ref="L22:M22"/>
    <mergeCell ref="E20:H20"/>
    <mergeCell ref="E21:H21"/>
    <mergeCell ref="I21:J21"/>
    <mergeCell ref="O20:Q20"/>
    <mergeCell ref="O30:Q30"/>
    <mergeCell ref="L24:M24"/>
    <mergeCell ref="E26:H26"/>
    <mergeCell ref="A3:Q3"/>
    <mergeCell ref="I29:J29"/>
    <mergeCell ref="L29:M29"/>
    <mergeCell ref="L25:M25"/>
    <mergeCell ref="A27:D27"/>
    <mergeCell ref="E27:H27"/>
    <mergeCell ref="I27:J27"/>
    <mergeCell ref="I20:J20"/>
    <mergeCell ref="E23:H23"/>
    <mergeCell ref="I26:J26"/>
    <mergeCell ref="L27:M27"/>
    <mergeCell ref="I28:J28"/>
    <mergeCell ref="L28:M28"/>
    <mergeCell ref="I25:J25"/>
  </mergeCells>
  <phoneticPr fontId="3"/>
  <pageMargins left="0.78740157480314965" right="0.35433070866141736" top="0.78740157480314965" bottom="0.59055118110236227" header="0.51181102362204722" footer="0.51181102362204722"/>
  <pageSetup paperSize="9" orientation="portrait" blackAndWhite="1" horizontalDpi="200" verticalDpi="200" r:id="rId1"/>
  <headerFooter alignWithMargins="0"/>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8" tint="0.59999389629810485"/>
  </sheetPr>
  <dimension ref="A1:P46"/>
  <sheetViews>
    <sheetView showZeros="0" view="pageBreakPreview" topLeftCell="A13" zoomScaleNormal="100" zoomScaleSheetLayoutView="100" workbookViewId="0">
      <selection activeCell="Q16" sqref="Q16"/>
    </sheetView>
  </sheetViews>
  <sheetFormatPr defaultColWidth="5.90625" defaultRowHeight="14"/>
  <cols>
    <col min="1" max="6" width="5.90625" style="94" customWidth="1"/>
    <col min="7" max="7" width="8.26953125" style="94" customWidth="1"/>
    <col min="8" max="8" width="3.36328125" style="94" customWidth="1"/>
    <col min="9" max="11" width="5.90625" style="94" customWidth="1"/>
    <col min="12" max="14" width="5.36328125" style="94" customWidth="1"/>
    <col min="15" max="15" width="5.08984375" style="94" customWidth="1"/>
    <col min="16" max="16" width="3.26953125" style="94" customWidth="1"/>
    <col min="17" max="19" width="5.90625" style="94" customWidth="1"/>
    <col min="20" max="16384" width="5.90625" style="94"/>
  </cols>
  <sheetData>
    <row r="1" spans="1:16">
      <c r="O1" s="108" t="s">
        <v>431</v>
      </c>
    </row>
    <row r="3" spans="1:16" ht="28">
      <c r="A3" s="955" t="s">
        <v>62</v>
      </c>
      <c r="B3" s="955"/>
      <c r="C3" s="955"/>
      <c r="D3" s="955"/>
      <c r="E3" s="955"/>
      <c r="F3" s="955"/>
      <c r="G3" s="955"/>
      <c r="H3" s="955"/>
      <c r="I3" s="955"/>
      <c r="J3" s="955"/>
      <c r="K3" s="955"/>
      <c r="L3" s="955"/>
      <c r="M3" s="955"/>
      <c r="N3" s="955"/>
      <c r="O3" s="955"/>
      <c r="P3" s="955"/>
    </row>
    <row r="5" spans="1:16">
      <c r="A5" s="94" t="s">
        <v>281</v>
      </c>
      <c r="M5" s="152"/>
      <c r="N5" s="152"/>
      <c r="O5" s="152"/>
    </row>
    <row r="6" spans="1:16">
      <c r="M6" s="152"/>
      <c r="N6" s="152"/>
      <c r="O6" s="152"/>
    </row>
    <row r="7" spans="1:16">
      <c r="B7" s="1076" t="s">
        <v>1364</v>
      </c>
      <c r="C7" s="1076"/>
      <c r="D7" s="1076"/>
      <c r="E7" s="1076"/>
      <c r="F7" s="1076"/>
    </row>
    <row r="8" spans="1:16">
      <c r="B8" s="152"/>
      <c r="C8" s="152"/>
      <c r="D8" s="152"/>
    </row>
    <row r="9" spans="1:16">
      <c r="I9" s="215" t="str">
        <f>入力シート!C1</f>
        <v>令和8年2月8日執行衆議院小選挙区選出議員選挙</v>
      </c>
      <c r="J9" s="195" t="str">
        <f>入力シート!C2</f>
        <v>青森県第１区</v>
      </c>
      <c r="K9" s="111"/>
      <c r="L9" s="111"/>
    </row>
    <row r="11" spans="1:16">
      <c r="I11" s="108" t="s">
        <v>410</v>
      </c>
      <c r="K11" s="113">
        <f>入力シート!C20</f>
        <v>0</v>
      </c>
      <c r="L11" s="111"/>
      <c r="M11" s="111">
        <f>入力シート!C22</f>
        <v>0</v>
      </c>
    </row>
    <row r="12" spans="1:16">
      <c r="I12" s="108"/>
      <c r="K12" s="113"/>
      <c r="L12" s="111"/>
      <c r="M12" s="111"/>
    </row>
    <row r="13" spans="1:16" ht="14.25" customHeight="1">
      <c r="A13" s="888" t="s">
        <v>451</v>
      </c>
      <c r="B13" s="888"/>
      <c r="C13" s="888"/>
      <c r="D13" s="888"/>
      <c r="E13" s="888"/>
      <c r="F13" s="888"/>
      <c r="G13" s="888"/>
      <c r="H13" s="888"/>
      <c r="I13" s="888"/>
      <c r="J13" s="888"/>
      <c r="K13" s="888"/>
      <c r="L13" s="888"/>
      <c r="M13" s="888"/>
      <c r="N13" s="888"/>
      <c r="O13" s="888"/>
      <c r="P13" s="888"/>
    </row>
    <row r="14" spans="1:16" ht="14.25" customHeight="1">
      <c r="A14" s="132"/>
      <c r="B14" s="132"/>
      <c r="C14" s="132"/>
      <c r="D14" s="132"/>
      <c r="E14" s="132"/>
      <c r="F14" s="132"/>
      <c r="G14" s="132"/>
      <c r="H14" s="132"/>
      <c r="I14" s="132"/>
      <c r="J14" s="132"/>
      <c r="K14" s="132"/>
      <c r="L14" s="132"/>
      <c r="M14" s="132"/>
      <c r="N14" s="132"/>
      <c r="O14" s="132"/>
    </row>
    <row r="15" spans="1:16" ht="19.5" customHeight="1">
      <c r="A15" s="1538"/>
      <c r="B15" s="1428"/>
      <c r="C15" s="1428"/>
      <c r="D15" s="1428"/>
      <c r="E15" s="1429"/>
      <c r="F15" s="1664"/>
      <c r="G15" s="1665"/>
      <c r="H15" s="1665"/>
      <c r="I15" s="1665"/>
      <c r="J15" s="1665"/>
      <c r="K15" s="1665"/>
      <c r="L15" s="1665"/>
      <c r="M15" s="1665"/>
      <c r="N15" s="1665"/>
      <c r="O15" s="1665"/>
      <c r="P15" s="1666"/>
    </row>
    <row r="16" spans="1:16" ht="19.5" customHeight="1">
      <c r="A16" s="1418" t="s">
        <v>63</v>
      </c>
      <c r="B16" s="856"/>
      <c r="C16" s="856"/>
      <c r="D16" s="856"/>
      <c r="E16" s="1419"/>
      <c r="F16" s="1667"/>
      <c r="G16" s="1668"/>
      <c r="H16" s="1668"/>
      <c r="I16" s="1668"/>
      <c r="J16" s="1668"/>
      <c r="K16" s="1668"/>
      <c r="L16" s="1668"/>
      <c r="M16" s="1668"/>
      <c r="N16" s="1668"/>
      <c r="O16" s="1668"/>
      <c r="P16" s="1669"/>
    </row>
    <row r="17" spans="1:16" ht="19.5" customHeight="1">
      <c r="A17" s="1400"/>
      <c r="B17" s="1537"/>
      <c r="C17" s="1537"/>
      <c r="D17" s="1537"/>
      <c r="E17" s="1401"/>
      <c r="F17" s="1670"/>
      <c r="G17" s="1671"/>
      <c r="H17" s="1671"/>
      <c r="I17" s="1671"/>
      <c r="J17" s="1671"/>
      <c r="K17" s="1671"/>
      <c r="L17" s="1671"/>
      <c r="M17" s="1671"/>
      <c r="N17" s="1671"/>
      <c r="O17" s="1671"/>
      <c r="P17" s="1672"/>
    </row>
    <row r="18" spans="1:16" ht="19.5" customHeight="1">
      <c r="A18" s="1557" t="s">
        <v>36</v>
      </c>
      <c r="B18" s="1558"/>
      <c r="C18" s="1558"/>
      <c r="D18" s="1559"/>
      <c r="E18" s="1557" t="s">
        <v>64</v>
      </c>
      <c r="F18" s="1558"/>
      <c r="G18" s="1558"/>
      <c r="H18" s="1559"/>
      <c r="I18" s="1557" t="s">
        <v>65</v>
      </c>
      <c r="J18" s="1558"/>
      <c r="K18" s="1558"/>
      <c r="L18" s="1558"/>
      <c r="M18" s="1558"/>
      <c r="N18" s="1558"/>
      <c r="O18" s="1558"/>
      <c r="P18" s="1559"/>
    </row>
    <row r="19" spans="1:16" ht="19.5" customHeight="1">
      <c r="A19" s="1661" t="s">
        <v>1400</v>
      </c>
      <c r="B19" s="1662"/>
      <c r="C19" s="1662"/>
      <c r="D19" s="1663"/>
      <c r="E19" s="1654"/>
      <c r="F19" s="1655"/>
      <c r="G19" s="1655"/>
      <c r="H19" s="171" t="s">
        <v>2</v>
      </c>
      <c r="I19" s="1557"/>
      <c r="J19" s="1558"/>
      <c r="K19" s="1558"/>
      <c r="L19" s="1558"/>
      <c r="M19" s="1558"/>
      <c r="N19" s="1558"/>
      <c r="O19" s="1558"/>
      <c r="P19" s="1559"/>
    </row>
    <row r="20" spans="1:16" ht="19.5" customHeight="1">
      <c r="A20" s="1661" t="s">
        <v>1400</v>
      </c>
      <c r="B20" s="1662"/>
      <c r="C20" s="1662"/>
      <c r="D20" s="1663"/>
      <c r="E20" s="1654"/>
      <c r="F20" s="1655"/>
      <c r="G20" s="1655"/>
      <c r="H20" s="171" t="s">
        <v>2</v>
      </c>
      <c r="I20" s="1557"/>
      <c r="J20" s="1558"/>
      <c r="K20" s="1558"/>
      <c r="L20" s="1558"/>
      <c r="M20" s="1558"/>
      <c r="N20" s="1558"/>
      <c r="O20" s="1558"/>
      <c r="P20" s="1559"/>
    </row>
    <row r="21" spans="1:16" ht="19.5" customHeight="1">
      <c r="A21" s="1661" t="s">
        <v>1400</v>
      </c>
      <c r="B21" s="1662"/>
      <c r="C21" s="1662"/>
      <c r="D21" s="1663"/>
      <c r="E21" s="1654"/>
      <c r="F21" s="1655"/>
      <c r="G21" s="1655"/>
      <c r="H21" s="171" t="s">
        <v>2</v>
      </c>
      <c r="I21" s="1557"/>
      <c r="J21" s="1558"/>
      <c r="K21" s="1558"/>
      <c r="L21" s="1558"/>
      <c r="M21" s="1558"/>
      <c r="N21" s="1558"/>
      <c r="O21" s="1558"/>
      <c r="P21" s="1559"/>
    </row>
    <row r="22" spans="1:16" ht="19.5" customHeight="1">
      <c r="A22" s="1661" t="s">
        <v>1400</v>
      </c>
      <c r="B22" s="1662"/>
      <c r="C22" s="1662"/>
      <c r="D22" s="1663"/>
      <c r="E22" s="1654"/>
      <c r="F22" s="1655"/>
      <c r="G22" s="1655"/>
      <c r="H22" s="171" t="s">
        <v>2</v>
      </c>
      <c r="I22" s="1557"/>
      <c r="J22" s="1558"/>
      <c r="K22" s="1558"/>
      <c r="L22" s="1558"/>
      <c r="M22" s="1558"/>
      <c r="N22" s="1558"/>
      <c r="O22" s="1558"/>
      <c r="P22" s="1559"/>
    </row>
    <row r="23" spans="1:16" ht="19.5" customHeight="1">
      <c r="A23" s="1661" t="s">
        <v>1400</v>
      </c>
      <c r="B23" s="1662"/>
      <c r="C23" s="1662"/>
      <c r="D23" s="1663"/>
      <c r="E23" s="1654"/>
      <c r="F23" s="1655"/>
      <c r="G23" s="1655"/>
      <c r="H23" s="171" t="s">
        <v>2</v>
      </c>
      <c r="I23" s="1557"/>
      <c r="J23" s="1558"/>
      <c r="K23" s="1558"/>
      <c r="L23" s="1558"/>
      <c r="M23" s="1558"/>
      <c r="N23" s="1558"/>
      <c r="O23" s="1558"/>
      <c r="P23" s="1559"/>
    </row>
    <row r="24" spans="1:16" ht="19.5" customHeight="1">
      <c r="A24" s="1661" t="s">
        <v>1400</v>
      </c>
      <c r="B24" s="1662"/>
      <c r="C24" s="1662"/>
      <c r="D24" s="1663"/>
      <c r="E24" s="1654"/>
      <c r="F24" s="1655"/>
      <c r="G24" s="1655"/>
      <c r="H24" s="171" t="s">
        <v>2</v>
      </c>
      <c r="I24" s="1557"/>
      <c r="J24" s="1558"/>
      <c r="K24" s="1558"/>
      <c r="L24" s="1558"/>
      <c r="M24" s="1558"/>
      <c r="N24" s="1558"/>
      <c r="O24" s="1558"/>
      <c r="P24" s="1559"/>
    </row>
    <row r="25" spans="1:16" ht="19.5" customHeight="1">
      <c r="A25" s="1661" t="s">
        <v>1400</v>
      </c>
      <c r="B25" s="1662"/>
      <c r="C25" s="1662"/>
      <c r="D25" s="1663"/>
      <c r="E25" s="1654"/>
      <c r="F25" s="1655"/>
      <c r="G25" s="1655"/>
      <c r="H25" s="171" t="s">
        <v>2</v>
      </c>
      <c r="I25" s="1557"/>
      <c r="J25" s="1558"/>
      <c r="K25" s="1558"/>
      <c r="L25" s="1558"/>
      <c r="M25" s="1558"/>
      <c r="N25" s="1558"/>
      <c r="O25" s="1558"/>
      <c r="P25" s="1559"/>
    </row>
    <row r="26" spans="1:16" ht="19.5" customHeight="1">
      <c r="A26" s="1661" t="s">
        <v>1400</v>
      </c>
      <c r="B26" s="1662"/>
      <c r="C26" s="1662"/>
      <c r="D26" s="1663"/>
      <c r="E26" s="1654"/>
      <c r="F26" s="1655"/>
      <c r="G26" s="1655"/>
      <c r="H26" s="171" t="s">
        <v>2</v>
      </c>
      <c r="I26" s="1557"/>
      <c r="J26" s="1558"/>
      <c r="K26" s="1558"/>
      <c r="L26" s="1558"/>
      <c r="M26" s="1558"/>
      <c r="N26" s="1558"/>
      <c r="O26" s="1558"/>
      <c r="P26" s="1559"/>
    </row>
    <row r="27" spans="1:16" ht="19.5" customHeight="1">
      <c r="A27" s="1661" t="s">
        <v>1400</v>
      </c>
      <c r="B27" s="1662"/>
      <c r="C27" s="1662"/>
      <c r="D27" s="1663"/>
      <c r="E27" s="1654"/>
      <c r="F27" s="1655"/>
      <c r="G27" s="1655"/>
      <c r="H27" s="171" t="s">
        <v>2</v>
      </c>
      <c r="I27" s="1557"/>
      <c r="J27" s="1558"/>
      <c r="K27" s="1558"/>
      <c r="L27" s="1558"/>
      <c r="M27" s="1558"/>
      <c r="N27" s="1558"/>
      <c r="O27" s="1558"/>
      <c r="P27" s="1559"/>
    </row>
    <row r="28" spans="1:16" ht="19.5" customHeight="1">
      <c r="A28" s="1661" t="s">
        <v>1400</v>
      </c>
      <c r="B28" s="1662"/>
      <c r="C28" s="1662"/>
      <c r="D28" s="1663"/>
      <c r="E28" s="1654"/>
      <c r="F28" s="1655"/>
      <c r="G28" s="1655"/>
      <c r="H28" s="171" t="s">
        <v>2</v>
      </c>
      <c r="I28" s="1557"/>
      <c r="J28" s="1558"/>
      <c r="K28" s="1558"/>
      <c r="L28" s="1558"/>
      <c r="M28" s="1558"/>
      <c r="N28" s="1558"/>
      <c r="O28" s="1558"/>
      <c r="P28" s="1559"/>
    </row>
    <row r="29" spans="1:16" ht="19.5" customHeight="1">
      <c r="A29" s="1661" t="s">
        <v>1400</v>
      </c>
      <c r="B29" s="1662"/>
      <c r="C29" s="1662"/>
      <c r="D29" s="1663"/>
      <c r="E29" s="1654"/>
      <c r="F29" s="1655"/>
      <c r="G29" s="1655"/>
      <c r="H29" s="171" t="s">
        <v>2</v>
      </c>
      <c r="I29" s="1557"/>
      <c r="J29" s="1558"/>
      <c r="K29" s="1558"/>
      <c r="L29" s="1558"/>
      <c r="M29" s="1558"/>
      <c r="N29" s="1558"/>
      <c r="O29" s="1558"/>
      <c r="P29" s="1559"/>
    </row>
    <row r="30" spans="1:16" ht="19.5" customHeight="1">
      <c r="A30" s="1661" t="s">
        <v>1400</v>
      </c>
      <c r="B30" s="1662"/>
      <c r="C30" s="1662"/>
      <c r="D30" s="1663"/>
      <c r="E30" s="1654"/>
      <c r="F30" s="1655"/>
      <c r="G30" s="1655"/>
      <c r="H30" s="171" t="s">
        <v>2</v>
      </c>
      <c r="I30" s="1557"/>
      <c r="J30" s="1558"/>
      <c r="K30" s="1558"/>
      <c r="L30" s="1558"/>
      <c r="M30" s="1558"/>
      <c r="N30" s="1558"/>
      <c r="O30" s="1558"/>
      <c r="P30" s="1559"/>
    </row>
    <row r="31" spans="1:16" ht="9" customHeight="1">
      <c r="A31" s="124"/>
      <c r="B31" s="124"/>
      <c r="C31" s="124"/>
      <c r="D31" s="124"/>
      <c r="E31" s="124"/>
      <c r="F31" s="124"/>
      <c r="G31" s="124"/>
      <c r="H31" s="124"/>
      <c r="I31" s="124"/>
      <c r="J31" s="124"/>
      <c r="K31" s="124"/>
      <c r="L31" s="124"/>
      <c r="M31" s="124"/>
      <c r="N31" s="124"/>
      <c r="O31" s="124"/>
      <c r="P31" s="124"/>
    </row>
    <row r="32" spans="1:16">
      <c r="A32" s="124" t="s">
        <v>1257</v>
      </c>
      <c r="B32" s="124"/>
      <c r="C32" s="124"/>
      <c r="D32" s="124"/>
      <c r="E32" s="124"/>
      <c r="F32" s="124"/>
      <c r="G32" s="124"/>
      <c r="H32" s="124"/>
      <c r="I32" s="124"/>
      <c r="J32" s="124"/>
      <c r="K32" s="124"/>
      <c r="L32" s="124"/>
      <c r="M32" s="124"/>
      <c r="N32" s="124"/>
      <c r="O32" s="124"/>
      <c r="P32" s="124"/>
    </row>
    <row r="33" spans="1:16">
      <c r="A33" s="124" t="s">
        <v>1258</v>
      </c>
      <c r="B33" s="124"/>
      <c r="C33" s="124"/>
      <c r="D33" s="124"/>
      <c r="E33" s="124"/>
      <c r="F33" s="124"/>
      <c r="G33" s="124"/>
      <c r="H33" s="124"/>
      <c r="I33" s="124"/>
      <c r="J33" s="124"/>
      <c r="K33" s="124"/>
      <c r="L33" s="124"/>
      <c r="M33" s="124"/>
      <c r="N33" s="124"/>
      <c r="O33" s="124"/>
      <c r="P33" s="124"/>
    </row>
    <row r="34" spans="1:16">
      <c r="A34" s="124" t="s">
        <v>1259</v>
      </c>
      <c r="B34" s="124"/>
      <c r="C34" s="124"/>
      <c r="D34" s="124"/>
      <c r="E34" s="124"/>
      <c r="F34" s="124"/>
      <c r="G34" s="124"/>
      <c r="H34" s="124"/>
      <c r="I34" s="124"/>
      <c r="J34" s="124"/>
      <c r="K34" s="124"/>
      <c r="L34" s="124"/>
      <c r="M34" s="124"/>
      <c r="N34" s="124"/>
      <c r="O34" s="124"/>
      <c r="P34" s="124"/>
    </row>
    <row r="35" spans="1:16">
      <c r="A35" s="124" t="s">
        <v>1260</v>
      </c>
      <c r="B35" s="124"/>
      <c r="C35" s="124"/>
      <c r="D35" s="124"/>
      <c r="E35" s="124"/>
      <c r="F35" s="124"/>
      <c r="G35" s="124"/>
      <c r="H35" s="124"/>
      <c r="I35" s="124"/>
      <c r="J35" s="124"/>
      <c r="K35" s="124"/>
      <c r="L35" s="124"/>
      <c r="M35" s="124"/>
      <c r="N35" s="124"/>
      <c r="O35" s="124"/>
      <c r="P35" s="124"/>
    </row>
    <row r="36" spans="1:16">
      <c r="A36" s="124" t="s">
        <v>1254</v>
      </c>
      <c r="B36" s="124"/>
      <c r="C36" s="124"/>
      <c r="D36" s="124"/>
      <c r="E36" s="124"/>
      <c r="F36" s="124"/>
      <c r="G36" s="124"/>
      <c r="H36" s="124"/>
      <c r="I36" s="124"/>
      <c r="J36" s="124"/>
      <c r="K36" s="124"/>
      <c r="L36" s="124"/>
      <c r="M36" s="124"/>
      <c r="N36" s="124"/>
      <c r="O36" s="124"/>
      <c r="P36" s="124"/>
    </row>
    <row r="37" spans="1:16">
      <c r="A37" s="124" t="s">
        <v>1261</v>
      </c>
      <c r="B37" s="124"/>
      <c r="C37" s="124"/>
      <c r="D37" s="124"/>
      <c r="E37" s="124"/>
      <c r="F37" s="124"/>
      <c r="G37" s="124"/>
      <c r="H37" s="124"/>
      <c r="I37" s="124"/>
      <c r="J37" s="124"/>
      <c r="K37" s="124"/>
      <c r="L37" s="124"/>
      <c r="M37" s="124"/>
      <c r="N37" s="124"/>
      <c r="O37" s="124"/>
      <c r="P37" s="124"/>
    </row>
    <row r="38" spans="1:16">
      <c r="A38" s="124" t="s">
        <v>1262</v>
      </c>
      <c r="B38" s="124"/>
      <c r="C38" s="124"/>
      <c r="D38" s="124"/>
      <c r="E38" s="124"/>
      <c r="F38" s="124"/>
      <c r="G38" s="124"/>
      <c r="H38" s="124"/>
      <c r="I38" s="124"/>
      <c r="J38" s="124"/>
      <c r="K38" s="124"/>
      <c r="L38" s="124"/>
      <c r="M38" s="124"/>
      <c r="N38" s="124"/>
      <c r="O38" s="124"/>
      <c r="P38" s="124"/>
    </row>
    <row r="39" spans="1:16">
      <c r="A39" s="124" t="s">
        <v>1255</v>
      </c>
      <c r="B39" s="124"/>
      <c r="C39" s="124"/>
      <c r="D39" s="124"/>
      <c r="E39" s="124"/>
      <c r="F39" s="124"/>
      <c r="G39" s="124"/>
      <c r="H39" s="124"/>
      <c r="I39" s="124"/>
      <c r="J39" s="124"/>
      <c r="K39" s="124"/>
      <c r="L39" s="124"/>
      <c r="M39" s="124"/>
      <c r="N39" s="124"/>
      <c r="O39" s="124"/>
      <c r="P39" s="124"/>
    </row>
    <row r="40" spans="1:16">
      <c r="A40" s="124" t="s">
        <v>1263</v>
      </c>
      <c r="B40" s="124"/>
      <c r="C40" s="124"/>
      <c r="D40" s="124"/>
      <c r="E40" s="124"/>
      <c r="F40" s="124"/>
      <c r="G40" s="124"/>
      <c r="H40" s="124"/>
      <c r="I40" s="124"/>
      <c r="J40" s="124"/>
      <c r="K40" s="124"/>
      <c r="L40" s="124"/>
      <c r="M40" s="124"/>
      <c r="N40" s="124"/>
      <c r="O40" s="124"/>
      <c r="P40" s="124"/>
    </row>
    <row r="41" spans="1:16">
      <c r="A41" s="124" t="s">
        <v>1264</v>
      </c>
      <c r="B41" s="124"/>
      <c r="C41" s="124"/>
      <c r="D41" s="124"/>
      <c r="E41" s="124"/>
      <c r="F41" s="124"/>
      <c r="G41" s="124"/>
      <c r="H41" s="124"/>
      <c r="I41" s="124"/>
      <c r="J41" s="124"/>
      <c r="K41" s="124"/>
      <c r="L41" s="124"/>
      <c r="M41" s="124"/>
      <c r="N41" s="124"/>
      <c r="O41" s="124"/>
      <c r="P41" s="124"/>
    </row>
    <row r="42" spans="1:16">
      <c r="A42" s="124" t="s">
        <v>1265</v>
      </c>
      <c r="B42" s="124"/>
      <c r="C42" s="124"/>
      <c r="D42" s="124"/>
      <c r="E42" s="124"/>
      <c r="F42" s="124"/>
      <c r="G42" s="124"/>
      <c r="H42" s="124"/>
      <c r="I42" s="124"/>
      <c r="J42" s="124"/>
      <c r="K42" s="124"/>
      <c r="L42" s="124"/>
      <c r="M42" s="124"/>
      <c r="N42" s="124"/>
      <c r="O42" s="124"/>
      <c r="P42" s="124"/>
    </row>
    <row r="43" spans="1:16">
      <c r="A43" s="124" t="s">
        <v>1256</v>
      </c>
      <c r="B43" s="124"/>
      <c r="C43" s="124"/>
      <c r="D43" s="124"/>
      <c r="E43" s="124"/>
      <c r="F43" s="124"/>
      <c r="G43" s="124"/>
      <c r="H43" s="124"/>
      <c r="I43" s="124"/>
      <c r="J43" s="124"/>
      <c r="K43" s="124"/>
      <c r="L43" s="124"/>
      <c r="M43" s="124"/>
      <c r="N43" s="124"/>
      <c r="O43" s="124"/>
      <c r="P43" s="124"/>
    </row>
    <row r="44" spans="1:16">
      <c r="A44" s="124" t="s">
        <v>1252</v>
      </c>
      <c r="B44" s="124"/>
      <c r="C44" s="124"/>
      <c r="D44" s="124"/>
      <c r="E44" s="124"/>
      <c r="F44" s="124"/>
      <c r="G44" s="124"/>
      <c r="H44" s="124"/>
      <c r="I44" s="124"/>
      <c r="J44" s="124"/>
      <c r="K44" s="124"/>
      <c r="L44" s="124"/>
      <c r="M44" s="124"/>
      <c r="N44" s="124"/>
      <c r="O44" s="124"/>
      <c r="P44" s="124"/>
    </row>
    <row r="45" spans="1:16">
      <c r="A45" s="124" t="s">
        <v>1239</v>
      </c>
      <c r="B45" s="124"/>
      <c r="C45" s="124"/>
      <c r="D45" s="124"/>
      <c r="E45" s="124"/>
      <c r="F45" s="124"/>
      <c r="G45" s="124"/>
      <c r="H45" s="124"/>
      <c r="I45" s="124"/>
      <c r="J45" s="124"/>
      <c r="K45" s="124"/>
      <c r="L45" s="124"/>
      <c r="M45" s="124"/>
      <c r="N45" s="124"/>
      <c r="O45" s="124"/>
      <c r="P45" s="124"/>
    </row>
    <row r="46" spans="1:16">
      <c r="A46" s="124"/>
      <c r="B46" s="124"/>
      <c r="C46" s="124"/>
      <c r="D46" s="124"/>
      <c r="E46" s="124"/>
      <c r="F46" s="124"/>
      <c r="G46" s="124"/>
      <c r="H46" s="124"/>
      <c r="I46" s="124"/>
      <c r="J46" s="124"/>
      <c r="K46" s="124"/>
      <c r="L46" s="124"/>
      <c r="M46" s="124"/>
      <c r="N46" s="124"/>
      <c r="O46" s="124"/>
      <c r="P46" s="124"/>
    </row>
  </sheetData>
  <mergeCells count="46">
    <mergeCell ref="B7:F7"/>
    <mergeCell ref="F15:P17"/>
    <mergeCell ref="I18:P18"/>
    <mergeCell ref="I19:P19"/>
    <mergeCell ref="A3:P3"/>
    <mergeCell ref="A13:P13"/>
    <mergeCell ref="A15:E15"/>
    <mergeCell ref="A16:E16"/>
    <mergeCell ref="A17:E17"/>
    <mergeCell ref="A18:D18"/>
    <mergeCell ref="E18:H18"/>
    <mergeCell ref="A19:D19"/>
    <mergeCell ref="E19:G19"/>
    <mergeCell ref="A20:D20"/>
    <mergeCell ref="A21:D21"/>
    <mergeCell ref="I20:P20"/>
    <mergeCell ref="I21:P21"/>
    <mergeCell ref="A27:D27"/>
    <mergeCell ref="A22:D22"/>
    <mergeCell ref="E20:G20"/>
    <mergeCell ref="E21:G21"/>
    <mergeCell ref="E27:G27"/>
    <mergeCell ref="E22:G22"/>
    <mergeCell ref="I22:P22"/>
    <mergeCell ref="A23:D23"/>
    <mergeCell ref="E23:G23"/>
    <mergeCell ref="I23:P23"/>
    <mergeCell ref="A24:D24"/>
    <mergeCell ref="E24:G24"/>
    <mergeCell ref="I24:P24"/>
    <mergeCell ref="A25:D25"/>
    <mergeCell ref="E25:G25"/>
    <mergeCell ref="I25:P25"/>
    <mergeCell ref="A26:D26"/>
    <mergeCell ref="E26:G26"/>
    <mergeCell ref="I26:P26"/>
    <mergeCell ref="I27:P27"/>
    <mergeCell ref="A30:D30"/>
    <mergeCell ref="E30:G30"/>
    <mergeCell ref="I30:P30"/>
    <mergeCell ref="A28:D28"/>
    <mergeCell ref="E28:G28"/>
    <mergeCell ref="I28:P28"/>
    <mergeCell ref="A29:D29"/>
    <mergeCell ref="E29:G29"/>
    <mergeCell ref="I29:P29"/>
  </mergeCells>
  <phoneticPr fontId="3"/>
  <pageMargins left="0.78740157480314965" right="0.35433070866141736" top="0.59055118110236227" bottom="0.59055118110236227" header="0.51181102362204722" footer="0.51181102362204722"/>
  <pageSetup paperSize="9" orientation="portrait" blackAndWhite="1" horizontalDpi="200" verticalDpi="2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8"/>
  <sheetViews>
    <sheetView showZeros="0" view="pageBreakPreview" zoomScaleNormal="100" zoomScaleSheetLayoutView="100" workbookViewId="0">
      <selection activeCell="A10" sqref="A10:D10"/>
    </sheetView>
  </sheetViews>
  <sheetFormatPr defaultColWidth="5.90625" defaultRowHeight="14"/>
  <cols>
    <col min="1" max="13" width="5.90625" style="94" customWidth="1"/>
    <col min="14" max="14" width="10.6328125" style="94" customWidth="1"/>
    <col min="15" max="15" width="4.6328125" style="94" customWidth="1"/>
    <col min="16" max="16384" width="5.90625" style="94"/>
  </cols>
  <sheetData>
    <row r="1" spans="1:14">
      <c r="A1" s="203" t="s">
        <v>607</v>
      </c>
      <c r="N1" s="204" t="s">
        <v>408</v>
      </c>
    </row>
    <row r="5" spans="1:14" ht="28">
      <c r="A5" s="892" t="s">
        <v>430</v>
      </c>
      <c r="B5" s="892"/>
      <c r="C5" s="892"/>
      <c r="D5" s="892"/>
      <c r="E5" s="892"/>
      <c r="F5" s="892"/>
      <c r="G5" s="892"/>
      <c r="H5" s="892"/>
      <c r="I5" s="892"/>
      <c r="J5" s="892"/>
      <c r="K5" s="892"/>
      <c r="L5" s="892"/>
      <c r="M5" s="892"/>
      <c r="N5" s="892"/>
    </row>
    <row r="9" spans="1:14" ht="14.25" customHeight="1"/>
    <row r="10" spans="1:14">
      <c r="A10" s="897">
        <f>入力シート!G1</f>
        <v>46061</v>
      </c>
      <c r="B10" s="897"/>
      <c r="C10" s="897"/>
      <c r="D10" s="897"/>
      <c r="E10" s="896" t="s">
        <v>1653</v>
      </c>
      <c r="F10" s="896"/>
      <c r="G10" s="896"/>
      <c r="H10" s="896"/>
      <c r="I10" s="896"/>
      <c r="J10" s="896"/>
      <c r="K10" s="896"/>
      <c r="L10" s="896"/>
      <c r="M10" s="796" t="str">
        <f>入力シート!C2</f>
        <v>青森県第１区</v>
      </c>
      <c r="N10" s="796"/>
    </row>
    <row r="11" spans="1:14" ht="14.25" customHeight="1">
      <c r="A11" s="203" t="s">
        <v>636</v>
      </c>
      <c r="B11" s="203"/>
      <c r="C11" s="891">
        <f>入力シート!C9</f>
        <v>0</v>
      </c>
      <c r="D11" s="891"/>
      <c r="E11" s="891"/>
      <c r="F11" s="891"/>
      <c r="G11" s="203" t="s">
        <v>608</v>
      </c>
      <c r="H11" s="195"/>
      <c r="I11" s="889" t="s">
        <v>941</v>
      </c>
      <c r="J11" s="889"/>
      <c r="K11" s="203" t="s">
        <v>942</v>
      </c>
      <c r="L11" s="203"/>
      <c r="M11" s="203"/>
      <c r="N11" s="203"/>
    </row>
    <row r="12" spans="1:14" ht="14.25" customHeight="1">
      <c r="A12" s="203" t="s">
        <v>943</v>
      </c>
      <c r="H12" s="115"/>
      <c r="K12" s="115"/>
    </row>
    <row r="13" spans="1:14" ht="14.25" customHeight="1">
      <c r="H13" s="115"/>
      <c r="J13" s="203"/>
    </row>
    <row r="16" spans="1:14">
      <c r="B16" s="890">
        <f>入力シート!C4</f>
        <v>46049</v>
      </c>
      <c r="C16" s="890"/>
      <c r="D16" s="890"/>
      <c r="E16" s="890"/>
    </row>
    <row r="17" spans="2:14">
      <c r="B17" s="109"/>
      <c r="C17" s="116"/>
      <c r="D17" s="116"/>
    </row>
    <row r="18" spans="2:14">
      <c r="B18" s="109"/>
      <c r="C18" s="116"/>
      <c r="D18" s="116"/>
      <c r="F18" s="889" t="s">
        <v>941</v>
      </c>
      <c r="G18" s="889"/>
      <c r="H18" s="889"/>
      <c r="I18" s="889"/>
      <c r="J18" s="579"/>
      <c r="K18" s="244"/>
      <c r="L18" s="281" t="s">
        <v>615</v>
      </c>
      <c r="M18" s="244"/>
    </row>
    <row r="19" spans="2:14">
      <c r="B19" s="109"/>
      <c r="C19" s="116"/>
      <c r="D19" s="116"/>
    </row>
    <row r="20" spans="2:14">
      <c r="B20" s="109"/>
      <c r="C20" s="116"/>
      <c r="D20" s="116"/>
      <c r="G20" s="203" t="s">
        <v>406</v>
      </c>
      <c r="M20" s="203"/>
    </row>
    <row r="21" spans="2:14">
      <c r="B21" s="109"/>
      <c r="C21" s="116"/>
      <c r="D21" s="116"/>
    </row>
    <row r="22" spans="2:14">
      <c r="B22" s="109"/>
      <c r="C22" s="116"/>
      <c r="D22" s="116"/>
    </row>
    <row r="23" spans="2:14">
      <c r="B23" s="109"/>
      <c r="C23" s="116"/>
      <c r="D23" s="116"/>
    </row>
    <row r="24" spans="2:14">
      <c r="B24" s="109"/>
      <c r="C24" s="116"/>
      <c r="D24" s="116"/>
    </row>
    <row r="25" spans="2:14">
      <c r="B25" s="109"/>
      <c r="C25" s="116"/>
      <c r="D25" s="116"/>
      <c r="E25" s="258" t="s">
        <v>571</v>
      </c>
      <c r="G25" s="778">
        <f>入力シート!C9</f>
        <v>0</v>
      </c>
      <c r="H25" s="778"/>
      <c r="I25" s="778"/>
      <c r="J25" s="778"/>
      <c r="K25" s="778"/>
      <c r="L25" s="778"/>
      <c r="M25" s="778"/>
    </row>
    <row r="26" spans="2:14">
      <c r="B26" s="109"/>
      <c r="C26" s="116"/>
      <c r="D26" s="116"/>
    </row>
    <row r="27" spans="2:14">
      <c r="B27" s="109"/>
      <c r="C27" s="116"/>
      <c r="D27" s="116"/>
    </row>
    <row r="28" spans="2:14">
      <c r="B28" s="109"/>
      <c r="C28" s="116"/>
      <c r="D28" s="116"/>
    </row>
    <row r="29" spans="2:14">
      <c r="B29" s="109"/>
      <c r="C29" s="116"/>
      <c r="D29" s="116"/>
      <c r="F29" s="204" t="s">
        <v>609</v>
      </c>
      <c r="H29" s="789">
        <f>入力シート!C15</f>
        <v>0</v>
      </c>
      <c r="I29" s="789"/>
      <c r="J29" s="789"/>
      <c r="K29" s="789"/>
      <c r="L29" s="789"/>
      <c r="N29" s="203" t="s">
        <v>387</v>
      </c>
    </row>
    <row r="30" spans="2:14">
      <c r="B30" s="109"/>
      <c r="C30" s="116"/>
      <c r="D30" s="116"/>
    </row>
    <row r="31" spans="2:14">
      <c r="B31" s="109"/>
      <c r="C31" s="116"/>
      <c r="D31" s="116"/>
    </row>
    <row r="32" spans="2:14">
      <c r="B32" s="109"/>
      <c r="C32" s="116"/>
      <c r="D32" s="116"/>
    </row>
    <row r="33" spans="1:13">
      <c r="B33" s="109"/>
      <c r="C33" s="116"/>
      <c r="D33" s="116"/>
    </row>
    <row r="34" spans="1:13" ht="21">
      <c r="B34" s="109"/>
      <c r="C34" s="116"/>
      <c r="D34" s="116"/>
      <c r="H34" s="112"/>
      <c r="I34" s="196"/>
      <c r="J34" s="112"/>
      <c r="K34" s="115"/>
      <c r="L34" s="105"/>
    </row>
    <row r="35" spans="1:13">
      <c r="B35" s="109"/>
      <c r="C35" s="116"/>
      <c r="D35" s="116"/>
    </row>
    <row r="36" spans="1:13">
      <c r="B36" s="109"/>
      <c r="C36" s="116"/>
      <c r="D36" s="116"/>
    </row>
    <row r="37" spans="1:13">
      <c r="B37" s="109"/>
      <c r="C37" s="116"/>
      <c r="D37" s="116"/>
    </row>
    <row r="40" spans="1:13" ht="19">
      <c r="D40" s="893"/>
      <c r="E40" s="893"/>
      <c r="F40" s="112"/>
      <c r="H40" s="110"/>
    </row>
    <row r="42" spans="1:13" ht="21">
      <c r="D42" s="103"/>
      <c r="E42" s="103"/>
      <c r="F42" s="104"/>
      <c r="G42" s="103"/>
      <c r="I42" s="894"/>
      <c r="J42" s="894"/>
      <c r="K42" s="895"/>
      <c r="L42" s="895"/>
    </row>
    <row r="43" spans="1:13" ht="21">
      <c r="D43" s="103"/>
      <c r="E43" s="103"/>
      <c r="F43" s="104"/>
      <c r="G43" s="103"/>
      <c r="I43" s="105"/>
      <c r="J43" s="105"/>
      <c r="K43" s="106"/>
      <c r="L43" s="106"/>
    </row>
    <row r="44" spans="1:13" ht="21">
      <c r="D44" s="103"/>
      <c r="E44" s="103"/>
      <c r="F44" s="104"/>
      <c r="G44" s="103"/>
      <c r="I44" s="105"/>
      <c r="J44" s="105"/>
      <c r="K44" s="106"/>
      <c r="L44" s="106"/>
    </row>
    <row r="45" spans="1:13" ht="21">
      <c r="D45" s="103"/>
      <c r="E45" s="103"/>
      <c r="F45" s="104"/>
      <c r="G45" s="103"/>
      <c r="I45" s="105"/>
      <c r="J45" s="105"/>
      <c r="K45" s="106"/>
      <c r="L45" s="106"/>
    </row>
    <row r="47" spans="1:13">
      <c r="K47" s="888"/>
      <c r="L47" s="888"/>
      <c r="M47" s="108"/>
    </row>
    <row r="48" spans="1:13">
      <c r="A48" s="107"/>
    </row>
  </sheetData>
  <mergeCells count="14">
    <mergeCell ref="A5:N5"/>
    <mergeCell ref="D40:E40"/>
    <mergeCell ref="I42:J42"/>
    <mergeCell ref="K42:L42"/>
    <mergeCell ref="E10:L10"/>
    <mergeCell ref="A10:D10"/>
    <mergeCell ref="M10:N10"/>
    <mergeCell ref="K47:L47"/>
    <mergeCell ref="F18:I18"/>
    <mergeCell ref="G25:M25"/>
    <mergeCell ref="B16:E16"/>
    <mergeCell ref="I11:J11"/>
    <mergeCell ref="C11:F11"/>
    <mergeCell ref="H29:L29"/>
  </mergeCells>
  <phoneticPr fontId="3"/>
  <dataValidations count="2">
    <dataValidation type="list" allowBlank="1" showInputMessage="1" showErrorMessage="1" sqref="I11:J11" xr:uid="{00000000-0002-0000-0500-000000000000}">
      <formula1>"衆議院議員,参議院議員"</formula1>
    </dataValidation>
    <dataValidation type="list" allowBlank="1" showInputMessage="1" showErrorMessage="1" sqref="F18" xr:uid="{00000000-0002-0000-0500-000001000000}">
      <formula1>"　,衆議院議員,参議院議員"</formula1>
    </dataValidation>
  </dataValidations>
  <pageMargins left="0.78740157480314965" right="0.39370078740157483" top="0.98425196850393704" bottom="0.98425196850393704" header="0.51181102362204722" footer="0.51181102362204722"/>
  <pageSetup paperSize="9" orientation="portrait" horizontalDpi="200" verticalDpi="200" r:id="rId1"/>
  <headerFooter alignWithMargins="0"/>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8" tint="0.59999389629810485"/>
  </sheetPr>
  <dimension ref="A1:O39"/>
  <sheetViews>
    <sheetView showZeros="0" view="pageBreakPreview" topLeftCell="A10" zoomScaleNormal="100" zoomScaleSheetLayoutView="100" workbookViewId="0">
      <selection activeCell="H38" sqref="H38"/>
    </sheetView>
  </sheetViews>
  <sheetFormatPr defaultColWidth="5.90625" defaultRowHeight="14"/>
  <cols>
    <col min="1" max="12" width="5.90625" style="94"/>
    <col min="13" max="13" width="8.7265625" style="94" customWidth="1"/>
    <col min="14" max="14" width="3.36328125" style="94" customWidth="1"/>
    <col min="15" max="16384" width="5.90625" style="94"/>
  </cols>
  <sheetData>
    <row r="1" spans="1:15">
      <c r="O1" s="108" t="s">
        <v>432</v>
      </c>
    </row>
    <row r="3" spans="1:15" ht="28">
      <c r="A3" s="955" t="s">
        <v>684</v>
      </c>
      <c r="B3" s="955"/>
      <c r="C3" s="955"/>
      <c r="D3" s="955"/>
      <c r="E3" s="955"/>
      <c r="F3" s="955"/>
      <c r="G3" s="955"/>
      <c r="H3" s="955"/>
      <c r="I3" s="955"/>
      <c r="J3" s="955"/>
      <c r="K3" s="955"/>
      <c r="L3" s="955"/>
      <c r="M3" s="955"/>
      <c r="N3" s="955"/>
      <c r="O3" s="955"/>
    </row>
    <row r="5" spans="1:15">
      <c r="K5" s="1066" t="s">
        <v>1383</v>
      </c>
      <c r="L5" s="1067"/>
      <c r="M5" s="1067"/>
      <c r="N5" s="1067"/>
      <c r="O5" s="1067"/>
    </row>
    <row r="7" spans="1:15">
      <c r="A7" s="94" t="s">
        <v>466</v>
      </c>
    </row>
    <row r="10" spans="1:15">
      <c r="I10" s="215" t="str">
        <f>入力シート!C1</f>
        <v>令和8年2月8日執行衆議院小選挙区選出議員選挙</v>
      </c>
      <c r="J10" s="111" t="str">
        <f>入力シート!C2</f>
        <v>青森県第１区</v>
      </c>
      <c r="K10" s="111"/>
    </row>
    <row r="12" spans="1:15">
      <c r="H12" s="108" t="s">
        <v>410</v>
      </c>
      <c r="J12" s="113">
        <f>入力シート!C20</f>
        <v>0</v>
      </c>
      <c r="K12" s="111"/>
      <c r="L12" s="111">
        <f>入力シート!C22</f>
        <v>0</v>
      </c>
    </row>
    <row r="13" spans="1:15">
      <c r="H13" s="108"/>
      <c r="J13" s="113"/>
      <c r="K13" s="111"/>
      <c r="L13" s="111"/>
    </row>
    <row r="15" spans="1:15">
      <c r="A15" s="203" t="s">
        <v>685</v>
      </c>
    </row>
    <row r="17" spans="1:15" ht="14.25" customHeight="1">
      <c r="F17" s="111"/>
    </row>
    <row r="18" spans="1:15" ht="14.25" customHeight="1">
      <c r="A18" s="888" t="s">
        <v>451</v>
      </c>
      <c r="B18" s="888"/>
      <c r="C18" s="888"/>
      <c r="D18" s="888"/>
      <c r="E18" s="888"/>
      <c r="F18" s="888"/>
      <c r="G18" s="888"/>
      <c r="H18" s="888"/>
      <c r="I18" s="888"/>
      <c r="J18" s="888"/>
      <c r="K18" s="888"/>
      <c r="L18" s="888"/>
      <c r="M18" s="888"/>
      <c r="N18" s="888"/>
      <c r="O18" s="888"/>
    </row>
    <row r="19" spans="1:15" ht="14.25" customHeight="1">
      <c r="A19" s="132"/>
      <c r="B19" s="132"/>
      <c r="C19" s="132"/>
      <c r="D19" s="132"/>
      <c r="E19" s="132"/>
      <c r="F19" s="132"/>
      <c r="G19" s="132"/>
      <c r="H19" s="132"/>
      <c r="I19" s="132"/>
      <c r="J19" s="132"/>
      <c r="K19" s="132"/>
      <c r="L19" s="132"/>
      <c r="M19" s="132"/>
      <c r="N19" s="132"/>
    </row>
    <row r="20" spans="1:15" ht="14.25" customHeight="1"/>
    <row r="21" spans="1:15" ht="14.25" customHeight="1">
      <c r="G21" s="112"/>
    </row>
    <row r="22" spans="1:15" ht="18" customHeight="1">
      <c r="A22" s="1068" t="s">
        <v>544</v>
      </c>
      <c r="B22" s="1069"/>
      <c r="C22" s="1070"/>
      <c r="D22" s="1508" t="s">
        <v>313</v>
      </c>
      <c r="E22" s="1509"/>
      <c r="F22" s="1509"/>
      <c r="G22" s="1509"/>
      <c r="H22" s="1533"/>
      <c r="I22" s="1068" t="s">
        <v>546</v>
      </c>
      <c r="J22" s="1069"/>
      <c r="K22" s="1069"/>
      <c r="L22" s="1069"/>
      <c r="M22" s="1069"/>
      <c r="N22" s="1070"/>
      <c r="O22" s="1505" t="s">
        <v>531</v>
      </c>
    </row>
    <row r="23" spans="1:15" ht="18" customHeight="1">
      <c r="A23" s="1479"/>
      <c r="B23" s="888"/>
      <c r="C23" s="1480"/>
      <c r="D23" s="1510"/>
      <c r="E23" s="1511"/>
      <c r="F23" s="1511"/>
      <c r="G23" s="1511"/>
      <c r="H23" s="1534"/>
      <c r="I23" s="1071"/>
      <c r="J23" s="1072"/>
      <c r="K23" s="1072"/>
      <c r="L23" s="1072"/>
      <c r="M23" s="1072"/>
      <c r="N23" s="1073"/>
      <c r="O23" s="1506"/>
    </row>
    <row r="24" spans="1:15" ht="18" customHeight="1">
      <c r="A24" s="1479"/>
      <c r="B24" s="888"/>
      <c r="C24" s="1480"/>
      <c r="D24" s="1510"/>
      <c r="E24" s="1511"/>
      <c r="F24" s="1511"/>
      <c r="G24" s="1511"/>
      <c r="H24" s="1534"/>
      <c r="I24" s="1068" t="s">
        <v>66</v>
      </c>
      <c r="J24" s="1069"/>
      <c r="K24" s="1070"/>
      <c r="L24" s="1068" t="s">
        <v>67</v>
      </c>
      <c r="M24" s="1069"/>
      <c r="N24" s="1070"/>
      <c r="O24" s="1506"/>
    </row>
    <row r="25" spans="1:15" ht="18" customHeight="1">
      <c r="A25" s="1071"/>
      <c r="B25" s="1072"/>
      <c r="C25" s="1073"/>
      <c r="D25" s="1510"/>
      <c r="E25" s="1511"/>
      <c r="F25" s="1511"/>
      <c r="G25" s="1511"/>
      <c r="H25" s="1534"/>
      <c r="I25" s="1071"/>
      <c r="J25" s="1072"/>
      <c r="K25" s="1073"/>
      <c r="L25" s="1071"/>
      <c r="M25" s="1072"/>
      <c r="N25" s="1073"/>
      <c r="O25" s="1507"/>
    </row>
    <row r="26" spans="1:15" ht="22.5" customHeight="1">
      <c r="A26" s="140"/>
      <c r="C26" s="141"/>
      <c r="D26" s="1516"/>
      <c r="E26" s="1517"/>
      <c r="F26" s="1517"/>
      <c r="G26" s="1517"/>
      <c r="H26" s="1518"/>
      <c r="I26" s="137"/>
      <c r="J26" s="133"/>
      <c r="K26" s="134"/>
      <c r="L26" s="137"/>
      <c r="M26" s="133"/>
      <c r="N26" s="134"/>
      <c r="O26" s="1505"/>
    </row>
    <row r="27" spans="1:15" ht="22.5" customHeight="1">
      <c r="A27" s="1461" t="s">
        <v>1387</v>
      </c>
      <c r="B27" s="1462"/>
      <c r="C27" s="1463"/>
      <c r="D27" s="1519"/>
      <c r="E27" s="1352"/>
      <c r="F27" s="1352"/>
      <c r="G27" s="1352"/>
      <c r="H27" s="1520"/>
      <c r="I27" s="1679"/>
      <c r="J27" s="1680"/>
      <c r="K27" s="1681"/>
      <c r="L27" s="1682"/>
      <c r="M27" s="1683"/>
      <c r="N27" s="141" t="s">
        <v>2</v>
      </c>
      <c r="O27" s="1506"/>
    </row>
    <row r="28" spans="1:15" ht="22.5" customHeight="1">
      <c r="A28" s="142"/>
      <c r="B28" s="121"/>
      <c r="C28" s="143"/>
      <c r="D28" s="1521"/>
      <c r="E28" s="1522"/>
      <c r="F28" s="1522"/>
      <c r="G28" s="1522"/>
      <c r="H28" s="1523"/>
      <c r="I28" s="142"/>
      <c r="J28" s="121"/>
      <c r="K28" s="143"/>
      <c r="L28" s="142"/>
      <c r="M28" s="121"/>
      <c r="N28" s="143"/>
      <c r="O28" s="1507"/>
    </row>
    <row r="30" spans="1:15" ht="14.25" customHeight="1">
      <c r="B30" s="120"/>
      <c r="C30" s="124"/>
      <c r="D30" s="124"/>
    </row>
    <row r="31" spans="1:15">
      <c r="A31" s="124" t="s">
        <v>1446</v>
      </c>
      <c r="B31" s="282"/>
      <c r="C31" s="116"/>
      <c r="D31" s="116"/>
      <c r="E31" s="124"/>
      <c r="F31" s="124"/>
      <c r="G31" s="124"/>
      <c r="H31" s="124"/>
      <c r="I31" s="124"/>
      <c r="J31" s="124"/>
      <c r="K31" s="124"/>
      <c r="L31" s="124"/>
      <c r="M31" s="124"/>
      <c r="N31" s="124"/>
      <c r="O31" s="124"/>
    </row>
    <row r="32" spans="1:15">
      <c r="A32" s="124" t="s">
        <v>1447</v>
      </c>
      <c r="B32" s="282"/>
      <c r="C32" s="116"/>
      <c r="D32" s="116"/>
      <c r="E32" s="124"/>
      <c r="F32" s="124"/>
      <c r="G32" s="124"/>
      <c r="H32" s="124"/>
      <c r="I32" s="124"/>
      <c r="J32" s="124"/>
      <c r="K32" s="124"/>
      <c r="L32" s="124"/>
      <c r="M32" s="124"/>
      <c r="N32" s="124"/>
      <c r="O32" s="124"/>
    </row>
    <row r="33" spans="1:15">
      <c r="A33" s="124" t="s">
        <v>1557</v>
      </c>
      <c r="B33" s="282"/>
      <c r="C33" s="116"/>
      <c r="D33" s="116"/>
      <c r="E33" s="124"/>
      <c r="F33" s="124"/>
      <c r="G33" s="124"/>
      <c r="H33" s="124"/>
      <c r="I33" s="124"/>
      <c r="J33" s="124"/>
      <c r="K33" s="124"/>
      <c r="L33" s="124"/>
      <c r="M33" s="124"/>
      <c r="N33" s="124"/>
      <c r="O33" s="124"/>
    </row>
    <row r="34" spans="1:15">
      <c r="A34" s="124" t="s">
        <v>1437</v>
      </c>
      <c r="B34" s="282" t="s">
        <v>1558</v>
      </c>
      <c r="C34" s="116"/>
      <c r="D34" s="116"/>
      <c r="E34" s="124"/>
      <c r="F34" s="124"/>
      <c r="G34" s="124"/>
      <c r="H34" s="124"/>
      <c r="I34" s="124"/>
      <c r="J34" s="124"/>
      <c r="K34" s="124"/>
      <c r="L34" s="124"/>
      <c r="M34" s="124"/>
      <c r="N34" s="124"/>
      <c r="O34" s="124"/>
    </row>
    <row r="35" spans="1:15">
      <c r="A35" s="124"/>
      <c r="B35" s="282" t="s">
        <v>1559</v>
      </c>
      <c r="C35" s="116"/>
      <c r="D35" s="116"/>
      <c r="E35" s="124"/>
      <c r="F35" s="124"/>
      <c r="G35" s="124"/>
      <c r="H35" s="307"/>
      <c r="I35" s="124"/>
      <c r="J35" s="124"/>
      <c r="K35" s="124"/>
      <c r="L35" s="124"/>
      <c r="M35" s="124"/>
      <c r="N35" s="124"/>
      <c r="O35" s="124"/>
    </row>
    <row r="36" spans="1:15">
      <c r="A36" s="124"/>
      <c r="B36" s="282"/>
      <c r="C36" s="116"/>
      <c r="D36" s="116"/>
      <c r="E36" s="124"/>
      <c r="F36" s="124"/>
      <c r="G36" s="124"/>
      <c r="H36" s="307"/>
      <c r="I36" s="124"/>
      <c r="J36" s="124"/>
      <c r="K36" s="124"/>
      <c r="L36" s="124"/>
      <c r="M36" s="124"/>
      <c r="N36" s="124"/>
      <c r="O36" s="124"/>
    </row>
    <row r="37" spans="1:15">
      <c r="B37" s="109"/>
      <c r="C37" s="116"/>
      <c r="D37" s="116"/>
    </row>
    <row r="38" spans="1:15">
      <c r="B38" s="109"/>
      <c r="C38" s="116"/>
      <c r="D38" s="116"/>
      <c r="G38" s="111"/>
    </row>
    <row r="39" spans="1:15">
      <c r="B39" s="109"/>
      <c r="C39" s="116"/>
      <c r="D39" s="116"/>
    </row>
  </sheetData>
  <mergeCells count="14">
    <mergeCell ref="A3:O3"/>
    <mergeCell ref="I27:K27"/>
    <mergeCell ref="A27:C27"/>
    <mergeCell ref="D26:H28"/>
    <mergeCell ref="L24:N25"/>
    <mergeCell ref="K5:O5"/>
    <mergeCell ref="A18:O18"/>
    <mergeCell ref="O26:O28"/>
    <mergeCell ref="A22:C25"/>
    <mergeCell ref="D22:H25"/>
    <mergeCell ref="I22:N23"/>
    <mergeCell ref="O22:O25"/>
    <mergeCell ref="I24:K25"/>
    <mergeCell ref="L27:M27"/>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8" tint="0.59999389629810485"/>
  </sheetPr>
  <dimension ref="A1:P46"/>
  <sheetViews>
    <sheetView showZeros="0" view="pageBreakPreview" topLeftCell="A16" zoomScaleNormal="100" zoomScaleSheetLayoutView="100" workbookViewId="0">
      <selection activeCell="H38" sqref="H38"/>
    </sheetView>
  </sheetViews>
  <sheetFormatPr defaultColWidth="5.90625" defaultRowHeight="14"/>
  <cols>
    <col min="1" max="8" width="5.90625" style="94"/>
    <col min="9" max="9" width="3.453125" style="94" bestFit="1" customWidth="1"/>
    <col min="10" max="14" width="5.90625" style="94"/>
    <col min="15" max="16" width="4.08984375" style="94" customWidth="1"/>
    <col min="17" max="16384" width="5.90625" style="94"/>
  </cols>
  <sheetData>
    <row r="1" spans="1:16">
      <c r="P1" s="108" t="s">
        <v>443</v>
      </c>
    </row>
    <row r="3" spans="1:16" ht="28">
      <c r="A3" s="955" t="s">
        <v>686</v>
      </c>
      <c r="B3" s="955"/>
      <c r="C3" s="955"/>
      <c r="D3" s="955"/>
      <c r="E3" s="955"/>
      <c r="F3" s="955"/>
      <c r="G3" s="955"/>
      <c r="H3" s="955"/>
      <c r="I3" s="955"/>
      <c r="J3" s="955"/>
      <c r="K3" s="955"/>
      <c r="L3" s="955"/>
      <c r="M3" s="955"/>
      <c r="N3" s="955"/>
      <c r="O3" s="955"/>
      <c r="P3" s="955"/>
    </row>
    <row r="5" spans="1:16">
      <c r="L5" s="1132" t="s">
        <v>1404</v>
      </c>
      <c r="M5" s="1462"/>
      <c r="N5" s="1462"/>
      <c r="O5" s="1462"/>
      <c r="P5" s="1462"/>
    </row>
    <row r="7" spans="1:16">
      <c r="A7" s="94" t="s">
        <v>466</v>
      </c>
    </row>
    <row r="9" spans="1:16">
      <c r="J9" s="215" t="str">
        <f>入力シート!C1</f>
        <v>令和8年2月8日執行衆議院小選挙区選出議員選挙</v>
      </c>
      <c r="K9" s="111" t="str">
        <f>入力シート!C2</f>
        <v>青森県第１区</v>
      </c>
    </row>
    <row r="11" spans="1:16">
      <c r="H11" s="108" t="s">
        <v>410</v>
      </c>
      <c r="J11" s="113">
        <f>入力シート!C20</f>
        <v>0</v>
      </c>
      <c r="K11" s="111"/>
      <c r="L11" s="111">
        <f>入力シート!C22</f>
        <v>0</v>
      </c>
    </row>
    <row r="13" spans="1:16">
      <c r="A13" s="203" t="s">
        <v>687</v>
      </c>
    </row>
    <row r="14" spans="1:16" ht="14.25" customHeight="1">
      <c r="A14" s="203" t="s">
        <v>688</v>
      </c>
      <c r="F14" s="111"/>
    </row>
    <row r="15" spans="1:16" ht="14.25" customHeight="1">
      <c r="F15" s="111"/>
    </row>
    <row r="16" spans="1:16" ht="14.25" customHeight="1">
      <c r="F16" s="111"/>
    </row>
    <row r="17" spans="1:15" ht="14.25" customHeight="1">
      <c r="A17" s="888" t="s">
        <v>451</v>
      </c>
      <c r="B17" s="888"/>
      <c r="C17" s="888"/>
      <c r="D17" s="888"/>
      <c r="E17" s="888"/>
      <c r="F17" s="888"/>
      <c r="G17" s="888"/>
      <c r="H17" s="888"/>
      <c r="I17" s="888"/>
      <c r="J17" s="888"/>
      <c r="K17" s="888"/>
      <c r="L17" s="888"/>
      <c r="M17" s="888"/>
      <c r="N17" s="888"/>
      <c r="O17" s="888"/>
    </row>
    <row r="18" spans="1:15" ht="14.25" customHeight="1">
      <c r="A18" s="132"/>
      <c r="B18" s="132"/>
      <c r="C18" s="132"/>
      <c r="D18" s="132"/>
      <c r="E18" s="132"/>
      <c r="F18" s="132"/>
      <c r="G18" s="132"/>
      <c r="H18" s="132"/>
      <c r="I18" s="132"/>
      <c r="J18" s="132"/>
      <c r="K18" s="132"/>
      <c r="L18" s="132"/>
      <c r="M18" s="132"/>
      <c r="N18" s="132"/>
      <c r="O18" s="132"/>
    </row>
    <row r="19" spans="1:15" ht="14.25" customHeight="1">
      <c r="A19" s="110" t="s">
        <v>38</v>
      </c>
      <c r="B19" s="132"/>
      <c r="C19" s="132"/>
      <c r="D19" s="1132" t="s">
        <v>1364</v>
      </c>
      <c r="E19" s="1462"/>
      <c r="F19" s="1462"/>
      <c r="G19" s="1462"/>
      <c r="H19" s="132"/>
      <c r="I19" s="132"/>
      <c r="J19" s="132"/>
      <c r="K19" s="132"/>
      <c r="L19" s="132"/>
      <c r="M19" s="132"/>
      <c r="N19" s="132"/>
      <c r="O19" s="132"/>
    </row>
    <row r="20" spans="1:15" ht="14.25" customHeight="1">
      <c r="A20" s="132"/>
      <c r="B20" s="132"/>
      <c r="C20" s="132"/>
      <c r="D20" s="132"/>
      <c r="E20" s="132"/>
      <c r="F20" s="132"/>
      <c r="G20" s="132"/>
      <c r="H20" s="132"/>
      <c r="I20" s="132"/>
      <c r="J20" s="132"/>
      <c r="K20" s="132"/>
      <c r="L20" s="132"/>
      <c r="M20" s="132"/>
      <c r="N20" s="132"/>
    </row>
    <row r="21" spans="1:15" ht="14.25" customHeight="1">
      <c r="A21" s="94" t="s">
        <v>39</v>
      </c>
    </row>
    <row r="22" spans="1:15" ht="14.25" customHeight="1">
      <c r="B22" s="1352"/>
      <c r="C22" s="1352"/>
      <c r="D22" s="1352"/>
      <c r="E22" s="1352"/>
      <c r="F22" s="1352"/>
      <c r="G22" s="1352"/>
      <c r="H22" s="1352"/>
      <c r="I22" s="1352"/>
      <c r="J22" s="1352"/>
      <c r="K22" s="1352"/>
      <c r="L22" s="1352"/>
      <c r="M22" s="1352"/>
      <c r="N22" s="1352"/>
    </row>
    <row r="23" spans="1:15" ht="14.25" customHeight="1">
      <c r="B23" s="1352"/>
      <c r="C23" s="1352"/>
      <c r="D23" s="1352"/>
      <c r="E23" s="1352"/>
      <c r="F23" s="1352"/>
      <c r="G23" s="1352"/>
      <c r="H23" s="1352"/>
      <c r="I23" s="1352"/>
      <c r="J23" s="1352"/>
      <c r="K23" s="1352"/>
      <c r="L23" s="1352"/>
      <c r="M23" s="1352"/>
      <c r="N23" s="1352"/>
    </row>
    <row r="24" spans="1:15" ht="14.25" customHeight="1">
      <c r="B24" s="1352"/>
      <c r="C24" s="1352"/>
      <c r="D24" s="1352"/>
      <c r="E24" s="1352"/>
      <c r="F24" s="1352"/>
      <c r="G24" s="1352"/>
      <c r="H24" s="1352"/>
      <c r="I24" s="1352"/>
      <c r="J24" s="1352"/>
      <c r="K24" s="1352"/>
      <c r="L24" s="1352"/>
      <c r="M24" s="1352"/>
      <c r="N24" s="1352"/>
    </row>
    <row r="25" spans="1:15" ht="14.25" customHeight="1"/>
    <row r="26" spans="1:15" ht="14.25" customHeight="1">
      <c r="A26" s="94" t="s">
        <v>70</v>
      </c>
      <c r="E26" s="1686" t="s">
        <v>328</v>
      </c>
      <c r="F26" s="1686"/>
      <c r="G26" s="1686"/>
      <c r="H26" s="1686"/>
      <c r="I26" s="94" t="s">
        <v>75</v>
      </c>
    </row>
    <row r="27" spans="1:15" ht="14.25" customHeight="1">
      <c r="G27" s="112"/>
    </row>
    <row r="28" spans="1:15" ht="24" customHeight="1">
      <c r="A28" s="1643" t="s">
        <v>45</v>
      </c>
      <c r="B28" s="1644"/>
      <c r="C28" s="1644"/>
      <c r="D28" s="1644"/>
      <c r="E28" s="1645"/>
      <c r="F28" s="1643" t="s">
        <v>74</v>
      </c>
      <c r="G28" s="1644"/>
      <c r="H28" s="1644"/>
      <c r="I28" s="1645"/>
      <c r="J28" s="1643" t="s">
        <v>76</v>
      </c>
      <c r="K28" s="1644"/>
      <c r="L28" s="1644"/>
      <c r="M28" s="1644"/>
      <c r="N28" s="1644"/>
      <c r="O28" s="1645"/>
    </row>
    <row r="29" spans="1:15" ht="24" customHeight="1">
      <c r="A29" s="981" t="s">
        <v>71</v>
      </c>
      <c r="B29" s="982"/>
      <c r="C29" s="982"/>
      <c r="D29" s="982"/>
      <c r="E29" s="983"/>
      <c r="F29" s="1684"/>
      <c r="G29" s="1685"/>
      <c r="H29" s="1685"/>
      <c r="I29" s="164" t="s">
        <v>75</v>
      </c>
      <c r="J29" s="1684"/>
      <c r="K29" s="1685"/>
      <c r="L29" s="1685"/>
      <c r="M29" s="1685"/>
      <c r="N29" s="1685"/>
      <c r="O29" s="123" t="s">
        <v>75</v>
      </c>
    </row>
    <row r="30" spans="1:15" ht="24" customHeight="1">
      <c r="A30" s="981" t="s">
        <v>72</v>
      </c>
      <c r="B30" s="998"/>
      <c r="C30" s="998"/>
      <c r="D30" s="998"/>
      <c r="E30" s="999"/>
      <c r="F30" s="1684"/>
      <c r="G30" s="1685"/>
      <c r="H30" s="1685"/>
      <c r="I30" s="164" t="s">
        <v>75</v>
      </c>
      <c r="J30" s="1684"/>
      <c r="K30" s="1685"/>
      <c r="L30" s="1685"/>
      <c r="M30" s="1685"/>
      <c r="N30" s="1685"/>
      <c r="O30" s="123" t="s">
        <v>75</v>
      </c>
    </row>
    <row r="31" spans="1:15" ht="24" customHeight="1">
      <c r="A31" s="981" t="s">
        <v>73</v>
      </c>
      <c r="B31" s="998"/>
      <c r="C31" s="998"/>
      <c r="D31" s="998"/>
      <c r="E31" s="999"/>
      <c r="F31" s="1684"/>
      <c r="G31" s="1685"/>
      <c r="H31" s="1685"/>
      <c r="I31" s="164" t="s">
        <v>75</v>
      </c>
      <c r="J31" s="1684"/>
      <c r="K31" s="1685"/>
      <c r="L31" s="1685"/>
      <c r="M31" s="1685"/>
      <c r="N31" s="1685"/>
      <c r="O31" s="123" t="s">
        <v>75</v>
      </c>
    </row>
    <row r="32" spans="1:15" ht="24" customHeight="1">
      <c r="A32" s="1643" t="s">
        <v>46</v>
      </c>
      <c r="B32" s="1644"/>
      <c r="C32" s="1644"/>
      <c r="D32" s="1644"/>
      <c r="E32" s="1645"/>
      <c r="F32" s="1648"/>
      <c r="G32" s="1649"/>
      <c r="H32" s="1649"/>
      <c r="I32" s="164"/>
      <c r="J32" s="1648"/>
      <c r="K32" s="1649"/>
      <c r="L32" s="1649"/>
      <c r="M32" s="1649"/>
      <c r="N32" s="1649"/>
      <c r="O32" s="123"/>
    </row>
    <row r="34" spans="1:16">
      <c r="A34" s="124" t="s">
        <v>1560</v>
      </c>
      <c r="B34" s="124"/>
      <c r="C34" s="124"/>
      <c r="D34" s="124"/>
      <c r="E34" s="124"/>
      <c r="F34" s="124"/>
      <c r="G34" s="124"/>
      <c r="H34" s="124"/>
      <c r="I34" s="124"/>
      <c r="J34" s="124"/>
      <c r="K34" s="124"/>
      <c r="L34" s="124"/>
      <c r="M34" s="124"/>
      <c r="N34" s="124"/>
      <c r="O34" s="124"/>
      <c r="P34" s="124"/>
    </row>
    <row r="35" spans="1:16">
      <c r="A35" s="124" t="s">
        <v>329</v>
      </c>
      <c r="B35" s="124"/>
      <c r="C35" s="124"/>
      <c r="D35" s="124"/>
      <c r="E35" s="124"/>
      <c r="F35" s="124"/>
      <c r="G35" s="124"/>
      <c r="H35" s="124"/>
      <c r="I35" s="124"/>
      <c r="J35" s="124"/>
      <c r="K35" s="124"/>
      <c r="L35" s="124"/>
      <c r="M35" s="124"/>
      <c r="N35" s="124"/>
      <c r="O35" s="124"/>
      <c r="P35" s="124"/>
    </row>
    <row r="36" spans="1:16">
      <c r="A36" s="124"/>
      <c r="B36" s="124"/>
      <c r="C36" s="124"/>
      <c r="D36" s="124"/>
      <c r="E36" s="124"/>
      <c r="F36" s="124"/>
      <c r="G36" s="124"/>
      <c r="H36" s="124"/>
      <c r="I36" s="124"/>
      <c r="J36" s="124"/>
      <c r="K36" s="124"/>
      <c r="L36" s="124"/>
      <c r="M36" s="124"/>
      <c r="N36" s="124"/>
      <c r="O36" s="124"/>
      <c r="P36" s="124"/>
    </row>
    <row r="37" spans="1:16">
      <c r="A37" s="124" t="s">
        <v>1561</v>
      </c>
      <c r="B37" s="124"/>
      <c r="C37" s="124"/>
      <c r="D37" s="124"/>
      <c r="E37" s="124"/>
      <c r="F37" s="124"/>
      <c r="G37" s="124"/>
      <c r="H37" s="124"/>
      <c r="I37" s="124"/>
      <c r="J37" s="124"/>
      <c r="K37" s="124"/>
      <c r="L37" s="124"/>
      <c r="M37" s="124"/>
      <c r="N37" s="124"/>
      <c r="O37" s="124"/>
      <c r="P37" s="124"/>
    </row>
    <row r="38" spans="1:16">
      <c r="A38" s="124" t="s">
        <v>1562</v>
      </c>
      <c r="B38" s="124"/>
      <c r="C38" s="124"/>
      <c r="D38" s="124"/>
      <c r="E38" s="124"/>
      <c r="F38" s="124"/>
      <c r="G38" s="124"/>
      <c r="H38" s="124"/>
      <c r="I38" s="124"/>
      <c r="J38" s="124"/>
      <c r="K38" s="124"/>
      <c r="L38" s="124"/>
      <c r="M38" s="124"/>
      <c r="N38" s="124"/>
      <c r="O38" s="124"/>
      <c r="P38" s="124"/>
    </row>
    <row r="39" spans="1:16">
      <c r="A39" s="124"/>
      <c r="B39" s="124"/>
      <c r="C39" s="124"/>
      <c r="D39" s="124"/>
      <c r="E39" s="124"/>
      <c r="F39" s="124"/>
      <c r="G39" s="124"/>
      <c r="H39" s="124"/>
      <c r="I39" s="124"/>
      <c r="J39" s="124"/>
      <c r="K39" s="124"/>
      <c r="L39" s="124"/>
      <c r="M39" s="124"/>
      <c r="N39" s="124"/>
      <c r="O39" s="124"/>
      <c r="P39" s="124"/>
    </row>
    <row r="40" spans="1:16">
      <c r="A40" s="124" t="s">
        <v>1563</v>
      </c>
      <c r="B40" s="124"/>
      <c r="C40" s="124"/>
      <c r="D40" s="124"/>
      <c r="E40" s="124"/>
      <c r="F40" s="124"/>
      <c r="G40" s="124"/>
      <c r="H40" s="124"/>
      <c r="I40" s="124"/>
      <c r="J40" s="124"/>
      <c r="K40" s="124"/>
      <c r="L40" s="124"/>
      <c r="M40" s="124"/>
      <c r="N40" s="124"/>
      <c r="O40" s="124"/>
      <c r="P40" s="124"/>
    </row>
    <row r="41" spans="1:16">
      <c r="A41" s="124" t="s">
        <v>1564</v>
      </c>
      <c r="B41" s="124"/>
      <c r="C41" s="124"/>
      <c r="D41" s="124"/>
      <c r="E41" s="124"/>
      <c r="F41" s="124"/>
      <c r="G41" s="124"/>
      <c r="H41" s="124"/>
      <c r="I41" s="124"/>
      <c r="J41" s="124"/>
      <c r="K41" s="124"/>
      <c r="L41" s="124"/>
      <c r="M41" s="124"/>
      <c r="N41" s="124"/>
      <c r="O41" s="124"/>
      <c r="P41" s="124"/>
    </row>
    <row r="42" spans="1:16">
      <c r="A42" s="124"/>
      <c r="B42" s="124"/>
      <c r="C42" s="124"/>
      <c r="D42" s="124"/>
      <c r="E42" s="124"/>
      <c r="F42" s="124"/>
      <c r="G42" s="124"/>
      <c r="H42" s="124"/>
      <c r="I42" s="124"/>
      <c r="J42" s="124"/>
      <c r="K42" s="124"/>
      <c r="L42" s="124"/>
      <c r="M42" s="124"/>
      <c r="N42" s="124"/>
      <c r="O42" s="124"/>
      <c r="P42" s="124"/>
    </row>
    <row r="43" spans="1:16">
      <c r="A43" s="124" t="s">
        <v>1565</v>
      </c>
      <c r="B43" s="124"/>
      <c r="C43" s="124"/>
      <c r="D43" s="124"/>
      <c r="E43" s="124"/>
      <c r="F43" s="124"/>
      <c r="G43" s="124"/>
      <c r="H43" s="124"/>
      <c r="I43" s="124"/>
      <c r="J43" s="124"/>
      <c r="K43" s="124"/>
      <c r="L43" s="124"/>
      <c r="M43" s="124"/>
      <c r="N43" s="124"/>
      <c r="O43" s="124"/>
      <c r="P43" s="124"/>
    </row>
    <row r="44" spans="1:16">
      <c r="A44" s="124"/>
      <c r="B44" s="124" t="s">
        <v>1566</v>
      </c>
      <c r="C44" s="124"/>
      <c r="D44" s="124"/>
      <c r="E44" s="124"/>
      <c r="F44" s="124"/>
      <c r="G44" s="124"/>
      <c r="H44" s="124"/>
      <c r="I44" s="124"/>
      <c r="J44" s="124"/>
      <c r="K44" s="124"/>
      <c r="L44" s="124"/>
      <c r="M44" s="124"/>
      <c r="N44" s="124"/>
      <c r="O44" s="124"/>
      <c r="P44" s="124"/>
    </row>
    <row r="45" spans="1:16">
      <c r="A45" s="124"/>
      <c r="B45" s="124" t="s">
        <v>1567</v>
      </c>
      <c r="C45" s="124"/>
      <c r="D45" s="124"/>
      <c r="E45" s="124"/>
      <c r="F45" s="124"/>
      <c r="G45" s="124"/>
      <c r="H45" s="124"/>
      <c r="I45" s="124"/>
      <c r="J45" s="124"/>
      <c r="K45" s="124"/>
      <c r="L45" s="124"/>
      <c r="M45" s="124"/>
      <c r="N45" s="124"/>
      <c r="O45" s="124"/>
      <c r="P45" s="124"/>
    </row>
    <row r="46" spans="1:16">
      <c r="A46" s="124"/>
      <c r="B46" s="124"/>
      <c r="C46" s="124"/>
      <c r="D46" s="124"/>
      <c r="E46" s="124"/>
      <c r="F46" s="124"/>
      <c r="G46" s="124"/>
      <c r="H46" s="124"/>
      <c r="I46" s="124"/>
      <c r="J46" s="124"/>
      <c r="K46" s="124"/>
      <c r="L46" s="124"/>
      <c r="M46" s="124"/>
      <c r="N46" s="124"/>
      <c r="O46" s="124"/>
      <c r="P46" s="124"/>
    </row>
  </sheetData>
  <mergeCells count="21">
    <mergeCell ref="A3:P3"/>
    <mergeCell ref="L5:P5"/>
    <mergeCell ref="D19:G19"/>
    <mergeCell ref="E26:H26"/>
    <mergeCell ref="A17:O17"/>
    <mergeCell ref="B22:N24"/>
    <mergeCell ref="F28:I28"/>
    <mergeCell ref="J30:N30"/>
    <mergeCell ref="J28:O28"/>
    <mergeCell ref="A28:E28"/>
    <mergeCell ref="A29:E29"/>
    <mergeCell ref="J29:N29"/>
    <mergeCell ref="F29:H29"/>
    <mergeCell ref="A32:E32"/>
    <mergeCell ref="F32:H32"/>
    <mergeCell ref="J32:N32"/>
    <mergeCell ref="A30:E30"/>
    <mergeCell ref="A31:E31"/>
    <mergeCell ref="F31:H31"/>
    <mergeCell ref="J31:N31"/>
    <mergeCell ref="F30:H30"/>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8" tint="0.59999389629810485"/>
  </sheetPr>
  <dimension ref="A1:O41"/>
  <sheetViews>
    <sheetView showZeros="0" view="pageBreakPreview" topLeftCell="A10" zoomScaleNormal="100" zoomScaleSheetLayoutView="100" workbookViewId="0">
      <selection activeCell="G17" sqref="G17"/>
    </sheetView>
  </sheetViews>
  <sheetFormatPr defaultColWidth="5.90625" defaultRowHeight="14"/>
  <cols>
    <col min="1" max="16384" width="5.90625" style="94"/>
  </cols>
  <sheetData>
    <row r="1" spans="1:15">
      <c r="O1" s="108" t="s">
        <v>446</v>
      </c>
    </row>
    <row r="2" spans="1:15">
      <c r="A2" s="94" t="s">
        <v>269</v>
      </c>
    </row>
    <row r="4" spans="1:15" ht="28">
      <c r="A4" s="955" t="s">
        <v>691</v>
      </c>
      <c r="B4" s="955"/>
      <c r="C4" s="955"/>
      <c r="D4" s="955"/>
      <c r="E4" s="955"/>
      <c r="F4" s="955"/>
      <c r="G4" s="955"/>
      <c r="H4" s="955"/>
      <c r="I4" s="955"/>
      <c r="J4" s="955"/>
      <c r="K4" s="955"/>
      <c r="L4" s="955"/>
      <c r="M4" s="955"/>
      <c r="N4" s="955"/>
    </row>
    <row r="5" spans="1:15" ht="14.25" customHeight="1">
      <c r="A5" s="148"/>
      <c r="B5" s="148"/>
      <c r="C5" s="148"/>
      <c r="D5" s="148"/>
      <c r="E5" s="148"/>
      <c r="F5" s="148"/>
      <c r="G5" s="148"/>
      <c r="H5" s="148"/>
      <c r="I5" s="148"/>
      <c r="J5" s="148"/>
      <c r="K5" s="148"/>
      <c r="L5" s="148"/>
      <c r="M5" s="148"/>
      <c r="N5" s="148"/>
    </row>
    <row r="7" spans="1:15" ht="24" customHeight="1">
      <c r="A7" s="203" t="s">
        <v>689</v>
      </c>
    </row>
    <row r="8" spans="1:15" ht="24" customHeight="1">
      <c r="A8" s="203" t="s">
        <v>690</v>
      </c>
    </row>
    <row r="9" spans="1:15" ht="24" customHeight="1">
      <c r="A9" s="203"/>
    </row>
    <row r="10" spans="1:15" ht="14.25" customHeight="1"/>
    <row r="11" spans="1:15" ht="14.25" customHeight="1"/>
    <row r="13" spans="1:15">
      <c r="A13" s="224" t="s">
        <v>1407</v>
      </c>
    </row>
    <row r="15" spans="1:15">
      <c r="L15" s="984"/>
      <c r="M15" s="984"/>
      <c r="N15" s="984"/>
    </row>
    <row r="17" spans="1:15">
      <c r="G17" s="203" t="s">
        <v>1751</v>
      </c>
      <c r="O17" s="108" t="s">
        <v>386</v>
      </c>
    </row>
    <row r="18" spans="1:15">
      <c r="O18" s="108"/>
    </row>
    <row r="19" spans="1:15">
      <c r="O19" s="108"/>
    </row>
    <row r="20" spans="1:15">
      <c r="O20" s="108"/>
    </row>
    <row r="21" spans="1:15">
      <c r="A21" s="888" t="s">
        <v>451</v>
      </c>
      <c r="B21" s="888"/>
      <c r="C21" s="888"/>
      <c r="D21" s="888"/>
      <c r="E21" s="888"/>
      <c r="F21" s="888"/>
      <c r="G21" s="888"/>
      <c r="H21" s="888"/>
      <c r="I21" s="888"/>
      <c r="J21" s="888"/>
      <c r="K21" s="888"/>
      <c r="L21" s="888"/>
      <c r="M21" s="888"/>
      <c r="N21" s="888"/>
      <c r="O21" s="888"/>
    </row>
    <row r="23" spans="1:15">
      <c r="A23" s="229" t="s">
        <v>1267</v>
      </c>
      <c r="B23" s="195" t="str">
        <f>入力シート!C1</f>
        <v>令和8年2月8日執行衆議院小選挙区選出議員選挙</v>
      </c>
      <c r="K23" s="111" t="str">
        <f>入力シート!C2</f>
        <v>青森県第１区</v>
      </c>
    </row>
    <row r="24" spans="1:15">
      <c r="A24" s="161"/>
      <c r="J24" s="168"/>
      <c r="K24" s="168"/>
    </row>
    <row r="26" spans="1:15">
      <c r="A26" s="229" t="s">
        <v>1268</v>
      </c>
      <c r="B26" s="94" t="s">
        <v>1269</v>
      </c>
      <c r="E26" s="113">
        <f>入力シート!C20</f>
        <v>0</v>
      </c>
      <c r="F26" s="111"/>
      <c r="G26" s="111">
        <f>入力シート!C22</f>
        <v>0</v>
      </c>
      <c r="H26" s="108"/>
    </row>
    <row r="27" spans="1:15">
      <c r="E27" s="113"/>
      <c r="F27" s="111"/>
      <c r="G27" s="111"/>
      <c r="H27" s="108"/>
    </row>
    <row r="29" spans="1:15" ht="17.25" customHeight="1">
      <c r="A29" s="229" t="s">
        <v>257</v>
      </c>
      <c r="B29" s="203" t="s">
        <v>1266</v>
      </c>
      <c r="E29" s="1687" t="s">
        <v>335</v>
      </c>
      <c r="F29" s="1687"/>
      <c r="G29" s="1687"/>
      <c r="H29" s="94" t="s">
        <v>75</v>
      </c>
    </row>
    <row r="30" spans="1:15" ht="14.25" customHeight="1">
      <c r="F30" s="111"/>
    </row>
    <row r="31" spans="1:15" ht="14.25" customHeight="1">
      <c r="F31" s="111"/>
    </row>
    <row r="32" spans="1:15" ht="14.25" customHeight="1">
      <c r="F32" s="111"/>
    </row>
    <row r="33" spans="1:15">
      <c r="B33" s="109"/>
      <c r="C33" s="116"/>
      <c r="D33" s="116"/>
      <c r="H33" s="111"/>
    </row>
    <row r="34" spans="1:15">
      <c r="A34" s="124" t="s">
        <v>1568</v>
      </c>
      <c r="B34" s="282"/>
      <c r="C34" s="116"/>
      <c r="D34" s="116"/>
      <c r="E34" s="124"/>
      <c r="F34" s="124"/>
      <c r="G34" s="124"/>
      <c r="H34" s="307"/>
      <c r="I34" s="124"/>
      <c r="J34" s="124"/>
      <c r="K34" s="124"/>
      <c r="L34" s="124"/>
      <c r="M34" s="124"/>
      <c r="N34" s="124"/>
      <c r="O34" s="124"/>
    </row>
    <row r="35" spans="1:15">
      <c r="A35" s="124" t="s">
        <v>333</v>
      </c>
      <c r="B35" s="282"/>
      <c r="C35" s="116"/>
      <c r="D35" s="116"/>
      <c r="E35" s="124"/>
      <c r="F35" s="124"/>
      <c r="G35" s="124"/>
      <c r="H35" s="124"/>
      <c r="I35" s="124"/>
      <c r="J35" s="124"/>
      <c r="K35" s="124"/>
      <c r="L35" s="124"/>
      <c r="M35" s="124"/>
      <c r="N35" s="124"/>
      <c r="O35" s="124"/>
    </row>
    <row r="36" spans="1:15">
      <c r="A36" s="124"/>
      <c r="B36" s="282"/>
      <c r="C36" s="116"/>
      <c r="D36" s="116"/>
      <c r="E36" s="124"/>
      <c r="F36" s="124"/>
      <c r="G36" s="307"/>
      <c r="H36" s="124"/>
      <c r="I36" s="124"/>
      <c r="J36" s="124"/>
      <c r="K36" s="124"/>
      <c r="L36" s="124"/>
      <c r="M36" s="124"/>
      <c r="N36" s="124"/>
      <c r="O36" s="124"/>
    </row>
    <row r="37" spans="1:15">
      <c r="A37" s="124" t="s">
        <v>1569</v>
      </c>
      <c r="B37" s="282"/>
      <c r="C37" s="116"/>
      <c r="D37" s="116"/>
      <c r="E37" s="124"/>
      <c r="F37" s="124"/>
      <c r="G37" s="124"/>
      <c r="H37" s="124"/>
      <c r="I37" s="124"/>
      <c r="J37" s="124"/>
      <c r="K37" s="124"/>
      <c r="L37" s="124"/>
      <c r="M37" s="124"/>
      <c r="N37" s="124"/>
      <c r="O37" s="124"/>
    </row>
    <row r="38" spans="1:15">
      <c r="A38" s="124" t="s">
        <v>1570</v>
      </c>
      <c r="B38" s="124"/>
      <c r="C38" s="124"/>
      <c r="D38" s="124"/>
      <c r="E38" s="124"/>
      <c r="F38" s="124"/>
      <c r="G38" s="124"/>
      <c r="H38" s="124"/>
      <c r="I38" s="124"/>
      <c r="J38" s="124"/>
      <c r="K38" s="124"/>
      <c r="L38" s="124"/>
      <c r="M38" s="124"/>
      <c r="N38" s="124"/>
      <c r="O38" s="124"/>
    </row>
    <row r="39" spans="1:15">
      <c r="A39" s="124"/>
      <c r="B39" s="124"/>
      <c r="C39" s="124"/>
      <c r="D39" s="124"/>
      <c r="E39" s="124"/>
      <c r="F39" s="124"/>
      <c r="G39" s="124"/>
      <c r="H39" s="124"/>
      <c r="I39" s="124"/>
      <c r="J39" s="124"/>
      <c r="K39" s="124"/>
      <c r="L39" s="124"/>
      <c r="M39" s="124"/>
      <c r="N39" s="124"/>
      <c r="O39" s="124"/>
    </row>
    <row r="40" spans="1:15">
      <c r="A40" s="124" t="s">
        <v>1571</v>
      </c>
      <c r="B40" s="124"/>
      <c r="C40" s="124"/>
      <c r="D40" s="124"/>
      <c r="E40" s="124"/>
      <c r="F40" s="124"/>
      <c r="G40" s="124"/>
      <c r="H40" s="124"/>
      <c r="I40" s="124"/>
      <c r="J40" s="124"/>
      <c r="K40" s="124"/>
      <c r="L40" s="124"/>
      <c r="M40" s="124"/>
      <c r="N40" s="124"/>
      <c r="O40" s="124"/>
    </row>
    <row r="41" spans="1:15">
      <c r="A41" s="124" t="s">
        <v>245</v>
      </c>
      <c r="B41" s="124"/>
      <c r="C41" s="124"/>
      <c r="D41" s="124"/>
      <c r="E41" s="124"/>
      <c r="F41" s="124"/>
      <c r="G41" s="124"/>
      <c r="H41" s="124"/>
      <c r="I41" s="124"/>
      <c r="J41" s="124"/>
      <c r="K41" s="124"/>
      <c r="L41" s="124"/>
      <c r="M41" s="124"/>
      <c r="N41" s="124"/>
      <c r="O41" s="124"/>
    </row>
  </sheetData>
  <mergeCells count="4">
    <mergeCell ref="A4:N4"/>
    <mergeCell ref="L15:N15"/>
    <mergeCell ref="A21:O21"/>
    <mergeCell ref="E29:G29"/>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8" tint="0.59999389629810485"/>
  </sheetPr>
  <dimension ref="A1:P41"/>
  <sheetViews>
    <sheetView showZeros="0" view="pageBreakPreview" topLeftCell="A13" zoomScaleNormal="100" zoomScaleSheetLayoutView="100" workbookViewId="0">
      <selection activeCell="E40" sqref="E40"/>
    </sheetView>
  </sheetViews>
  <sheetFormatPr defaultColWidth="5.6328125" defaultRowHeight="14"/>
  <cols>
    <col min="1" max="16384" width="5.6328125" style="94"/>
  </cols>
  <sheetData>
    <row r="1" spans="1:16">
      <c r="P1" s="108" t="s">
        <v>460</v>
      </c>
    </row>
    <row r="3" spans="1:16" ht="28">
      <c r="A3" s="955" t="s">
        <v>692</v>
      </c>
      <c r="B3" s="955"/>
      <c r="C3" s="955"/>
      <c r="D3" s="955"/>
      <c r="E3" s="955"/>
      <c r="F3" s="955"/>
      <c r="G3" s="955"/>
      <c r="H3" s="955"/>
      <c r="I3" s="955"/>
      <c r="J3" s="955"/>
      <c r="K3" s="955"/>
      <c r="L3" s="955"/>
      <c r="M3" s="955"/>
      <c r="N3" s="955"/>
      <c r="O3" s="955"/>
      <c r="P3" s="955"/>
    </row>
    <row r="6" spans="1:16">
      <c r="A6" s="203" t="s">
        <v>693</v>
      </c>
      <c r="M6" s="152"/>
      <c r="N6" s="152"/>
      <c r="O6" s="152"/>
    </row>
    <row r="7" spans="1:16">
      <c r="M7" s="152"/>
      <c r="N7" s="152"/>
      <c r="O7" s="152"/>
    </row>
    <row r="8" spans="1:16">
      <c r="M8" s="152"/>
      <c r="N8" s="152"/>
      <c r="O8" s="152"/>
    </row>
    <row r="9" spans="1:16">
      <c r="B9" s="1076" t="s">
        <v>1364</v>
      </c>
      <c r="C9" s="1076"/>
      <c r="D9" s="1076"/>
      <c r="E9" s="1076"/>
      <c r="F9" s="1076"/>
    </row>
    <row r="10" spans="1:16">
      <c r="B10" s="152"/>
      <c r="C10" s="152"/>
      <c r="D10" s="152"/>
    </row>
    <row r="12" spans="1:16">
      <c r="J12" s="215" t="str">
        <f>入力シート!C1</f>
        <v>令和8年2月8日執行衆議院小選挙区選出議員選挙</v>
      </c>
      <c r="K12" s="202" t="str">
        <f>入力シート!C2</f>
        <v>青森県第１区</v>
      </c>
      <c r="L12" s="111"/>
    </row>
    <row r="14" spans="1:16">
      <c r="I14" s="108" t="s">
        <v>410</v>
      </c>
      <c r="K14" s="113">
        <f>入力シート!C20</f>
        <v>0</v>
      </c>
      <c r="L14" s="111"/>
      <c r="M14" s="111">
        <f>入力シート!C22</f>
        <v>0</v>
      </c>
    </row>
    <row r="15" spans="1:16">
      <c r="I15" s="108"/>
      <c r="K15" s="113"/>
      <c r="L15" s="111"/>
      <c r="M15" s="111"/>
    </row>
    <row r="16" spans="1:16" ht="14.25" customHeight="1">
      <c r="G16" s="111"/>
    </row>
    <row r="17" spans="1:16" ht="14.25" customHeight="1">
      <c r="A17" s="888" t="s">
        <v>451</v>
      </c>
      <c r="B17" s="888"/>
      <c r="C17" s="888"/>
      <c r="D17" s="888"/>
      <c r="E17" s="888"/>
      <c r="F17" s="888"/>
      <c r="G17" s="888"/>
      <c r="H17" s="888"/>
      <c r="I17" s="888"/>
      <c r="J17" s="888"/>
      <c r="K17" s="888"/>
      <c r="L17" s="888"/>
      <c r="M17" s="888"/>
      <c r="N17" s="888"/>
      <c r="O17" s="888"/>
      <c r="P17" s="888"/>
    </row>
    <row r="18" spans="1:16" ht="14.25" customHeight="1">
      <c r="A18" s="132"/>
      <c r="B18" s="132"/>
      <c r="C18" s="132"/>
      <c r="D18" s="132"/>
      <c r="E18" s="132"/>
      <c r="F18" s="132"/>
      <c r="G18" s="132"/>
      <c r="H18" s="132"/>
      <c r="I18" s="132"/>
      <c r="J18" s="132"/>
      <c r="K18" s="132"/>
      <c r="L18" s="132"/>
      <c r="M18" s="132"/>
      <c r="N18" s="132"/>
      <c r="O18" s="132"/>
    </row>
    <row r="19" spans="1:16" ht="28.5" customHeight="1">
      <c r="A19" s="1688" t="s">
        <v>694</v>
      </c>
      <c r="B19" s="1689"/>
      <c r="C19" s="1689"/>
      <c r="D19" s="1689"/>
      <c r="E19" s="1690"/>
      <c r="F19" s="1664"/>
      <c r="G19" s="1665"/>
      <c r="H19" s="1665"/>
      <c r="I19" s="1665"/>
      <c r="J19" s="1665"/>
      <c r="K19" s="1665"/>
      <c r="L19" s="1665"/>
      <c r="M19" s="1665"/>
      <c r="N19" s="1665"/>
      <c r="O19" s="1665"/>
      <c r="P19" s="134"/>
    </row>
    <row r="20" spans="1:16" ht="28.5" customHeight="1">
      <c r="A20" s="1697" t="s">
        <v>80</v>
      </c>
      <c r="B20" s="1698"/>
      <c r="C20" s="1698"/>
      <c r="D20" s="1698"/>
      <c r="E20" s="1699"/>
      <c r="F20" s="1667"/>
      <c r="G20" s="1668"/>
      <c r="H20" s="1668"/>
      <c r="I20" s="1668"/>
      <c r="J20" s="1668"/>
      <c r="K20" s="1668"/>
      <c r="L20" s="1668"/>
      <c r="M20" s="1668"/>
      <c r="N20" s="1668"/>
      <c r="O20" s="1668"/>
      <c r="P20" s="141"/>
    </row>
    <row r="21" spans="1:16" ht="28.5" customHeight="1">
      <c r="A21" s="1700" t="s">
        <v>81</v>
      </c>
      <c r="B21" s="1701"/>
      <c r="C21" s="1701"/>
      <c r="D21" s="1701"/>
      <c r="E21" s="1702"/>
      <c r="F21" s="1670"/>
      <c r="G21" s="1671"/>
      <c r="H21" s="1671"/>
      <c r="I21" s="1671"/>
      <c r="J21" s="1671"/>
      <c r="K21" s="1671"/>
      <c r="L21" s="1671"/>
      <c r="M21" s="1671"/>
      <c r="N21" s="1671"/>
      <c r="O21" s="1671"/>
      <c r="P21" s="143"/>
    </row>
    <row r="22" spans="1:16" ht="28.5" customHeight="1">
      <c r="A22" s="1696" t="s">
        <v>74</v>
      </c>
      <c r="B22" s="998"/>
      <c r="C22" s="998"/>
      <c r="D22" s="998"/>
      <c r="E22" s="999"/>
      <c r="F22" s="1705"/>
      <c r="G22" s="1706"/>
      <c r="H22" s="1706"/>
      <c r="I22" s="1706"/>
      <c r="J22" s="1706"/>
      <c r="K22" s="1706"/>
      <c r="L22" s="1706"/>
      <c r="M22" s="1706"/>
      <c r="N22" s="1706"/>
      <c r="O22" s="1706"/>
      <c r="P22" s="170" t="s">
        <v>75</v>
      </c>
    </row>
    <row r="23" spans="1:16" ht="28.5" customHeight="1">
      <c r="A23" s="1696" t="s">
        <v>82</v>
      </c>
      <c r="B23" s="998"/>
      <c r="C23" s="998"/>
      <c r="D23" s="998"/>
      <c r="E23" s="999"/>
      <c r="F23" s="1703"/>
      <c r="G23" s="1704"/>
      <c r="H23" s="1704"/>
      <c r="I23" s="1704"/>
      <c r="J23" s="1704"/>
      <c r="K23" s="1704"/>
      <c r="L23" s="1704"/>
      <c r="M23" s="1704"/>
      <c r="N23" s="1704"/>
      <c r="O23" s="1704"/>
      <c r="P23" s="156" t="s">
        <v>2</v>
      </c>
    </row>
    <row r="24" spans="1:16" ht="28.5" customHeight="1">
      <c r="A24" s="1693" t="s">
        <v>531</v>
      </c>
      <c r="B24" s="1694"/>
      <c r="C24" s="1694"/>
      <c r="D24" s="1694"/>
      <c r="E24" s="1695"/>
      <c r="F24" s="1691"/>
      <c r="G24" s="1692"/>
      <c r="H24" s="1692"/>
      <c r="I24" s="1692"/>
      <c r="J24" s="1692"/>
      <c r="K24" s="1692"/>
      <c r="L24" s="1692"/>
      <c r="M24" s="1692"/>
      <c r="N24" s="1692"/>
      <c r="O24" s="1692"/>
      <c r="P24" s="170"/>
    </row>
    <row r="25" spans="1:16" ht="21" customHeight="1">
      <c r="A25" s="124"/>
      <c r="B25" s="124"/>
      <c r="C25" s="124"/>
      <c r="D25" s="124"/>
      <c r="E25" s="124"/>
      <c r="F25" s="124"/>
      <c r="G25" s="124"/>
      <c r="H25" s="124"/>
      <c r="I25" s="124"/>
      <c r="J25" s="124"/>
      <c r="K25" s="124"/>
      <c r="L25" s="124"/>
      <c r="M25" s="124"/>
      <c r="N25" s="124"/>
      <c r="O25" s="124"/>
      <c r="P25" s="124"/>
    </row>
    <row r="26" spans="1:16">
      <c r="A26" s="124" t="s">
        <v>1572</v>
      </c>
      <c r="B26" s="124"/>
      <c r="C26" s="124"/>
      <c r="D26" s="124"/>
      <c r="E26" s="124"/>
      <c r="F26" s="124"/>
      <c r="G26" s="124"/>
      <c r="H26" s="124"/>
      <c r="I26" s="124"/>
      <c r="J26" s="124"/>
      <c r="K26" s="124"/>
      <c r="L26" s="124"/>
      <c r="M26" s="124"/>
      <c r="N26" s="124"/>
      <c r="O26" s="124"/>
      <c r="P26" s="124"/>
    </row>
    <row r="27" spans="1:16">
      <c r="A27" s="124" t="s">
        <v>1573</v>
      </c>
      <c r="B27" s="124"/>
      <c r="C27" s="124"/>
      <c r="D27" s="124"/>
      <c r="E27" s="124"/>
      <c r="F27" s="124"/>
      <c r="G27" s="124"/>
      <c r="H27" s="124"/>
      <c r="I27" s="124"/>
      <c r="J27" s="124"/>
      <c r="K27" s="124"/>
      <c r="L27" s="124"/>
      <c r="M27" s="124"/>
      <c r="N27" s="124"/>
      <c r="O27" s="124"/>
      <c r="P27" s="124"/>
    </row>
    <row r="28" spans="1:16">
      <c r="A28" s="124"/>
      <c r="B28" s="124"/>
      <c r="C28" s="124"/>
      <c r="D28" s="124"/>
      <c r="E28" s="124"/>
      <c r="F28" s="124"/>
      <c r="G28" s="124"/>
      <c r="H28" s="124"/>
      <c r="I28" s="124"/>
      <c r="J28" s="124"/>
      <c r="K28" s="124"/>
      <c r="L28" s="124"/>
      <c r="M28" s="124"/>
      <c r="N28" s="124"/>
      <c r="O28" s="124"/>
      <c r="P28" s="124"/>
    </row>
    <row r="29" spans="1:16">
      <c r="A29" s="124" t="s">
        <v>1574</v>
      </c>
      <c r="B29" s="124"/>
      <c r="C29" s="124"/>
      <c r="D29" s="124"/>
      <c r="E29" s="124"/>
      <c r="F29" s="124"/>
      <c r="G29" s="124"/>
      <c r="H29" s="124"/>
      <c r="I29" s="124"/>
      <c r="J29" s="124"/>
      <c r="K29" s="124"/>
      <c r="L29" s="124"/>
      <c r="M29" s="124"/>
      <c r="N29" s="124"/>
      <c r="O29" s="124"/>
      <c r="P29" s="124"/>
    </row>
    <row r="30" spans="1:16">
      <c r="A30" s="124" t="s">
        <v>653</v>
      </c>
      <c r="B30" s="124"/>
      <c r="C30" s="124"/>
      <c r="D30" s="124"/>
      <c r="E30" s="124"/>
      <c r="F30" s="124"/>
      <c r="G30" s="124"/>
      <c r="H30" s="124"/>
      <c r="I30" s="124"/>
      <c r="J30" s="124"/>
      <c r="K30" s="124"/>
      <c r="L30" s="124"/>
      <c r="M30" s="124"/>
      <c r="N30" s="124"/>
      <c r="O30" s="124"/>
      <c r="P30" s="124"/>
    </row>
    <row r="31" spans="1:16">
      <c r="A31" s="124"/>
      <c r="B31" s="124"/>
      <c r="C31" s="124"/>
      <c r="D31" s="124"/>
      <c r="E31" s="124"/>
      <c r="F31" s="124"/>
      <c r="G31" s="124"/>
      <c r="H31" s="124"/>
      <c r="I31" s="124"/>
      <c r="J31" s="124"/>
      <c r="K31" s="124"/>
      <c r="L31" s="124"/>
      <c r="M31" s="124"/>
      <c r="N31" s="124"/>
      <c r="O31" s="124"/>
      <c r="P31" s="124"/>
    </row>
    <row r="32" spans="1:16">
      <c r="A32" s="124" t="s">
        <v>1575</v>
      </c>
      <c r="B32" s="124"/>
      <c r="C32" s="124"/>
      <c r="D32" s="124"/>
      <c r="E32" s="124"/>
      <c r="F32" s="124"/>
      <c r="G32" s="124"/>
      <c r="H32" s="124"/>
      <c r="I32" s="124"/>
      <c r="J32" s="124"/>
      <c r="K32" s="124"/>
      <c r="L32" s="124"/>
      <c r="M32" s="124"/>
      <c r="N32" s="124"/>
      <c r="O32" s="124"/>
      <c r="P32" s="124"/>
    </row>
    <row r="33" spans="1:16">
      <c r="A33" s="124" t="s">
        <v>251</v>
      </c>
      <c r="B33" s="124"/>
      <c r="C33" s="124"/>
      <c r="D33" s="124"/>
      <c r="E33" s="124"/>
      <c r="F33" s="124"/>
      <c r="G33" s="124"/>
      <c r="H33" s="124"/>
      <c r="I33" s="124"/>
      <c r="J33" s="124"/>
      <c r="K33" s="124"/>
      <c r="L33" s="124"/>
      <c r="M33" s="124"/>
      <c r="N33" s="124"/>
      <c r="O33" s="124"/>
      <c r="P33" s="124"/>
    </row>
    <row r="34" spans="1:16">
      <c r="A34" s="124"/>
      <c r="B34" s="124"/>
      <c r="C34" s="124"/>
      <c r="D34" s="124"/>
      <c r="E34" s="124"/>
      <c r="F34" s="124"/>
      <c r="G34" s="124"/>
      <c r="H34" s="124"/>
      <c r="I34" s="124"/>
      <c r="J34" s="124"/>
      <c r="K34" s="124"/>
      <c r="L34" s="124"/>
      <c r="M34" s="124"/>
      <c r="N34" s="124"/>
      <c r="O34" s="124"/>
      <c r="P34" s="124"/>
    </row>
    <row r="35" spans="1:16">
      <c r="A35" s="124" t="s">
        <v>1577</v>
      </c>
      <c r="B35" s="124"/>
      <c r="C35" s="124"/>
      <c r="D35" s="124"/>
      <c r="E35" s="124"/>
      <c r="F35" s="124"/>
      <c r="G35" s="124"/>
      <c r="H35" s="124"/>
      <c r="I35" s="124"/>
      <c r="J35" s="124"/>
      <c r="K35" s="124"/>
      <c r="L35" s="124"/>
      <c r="M35" s="124"/>
      <c r="N35" s="124"/>
      <c r="O35" s="124"/>
      <c r="P35" s="124"/>
    </row>
    <row r="36" spans="1:16">
      <c r="A36" s="124" t="s">
        <v>1578</v>
      </c>
      <c r="B36" s="124"/>
      <c r="C36" s="124"/>
      <c r="D36" s="124"/>
      <c r="E36" s="124"/>
      <c r="F36" s="124"/>
      <c r="G36" s="124"/>
      <c r="H36" s="124"/>
      <c r="I36" s="124"/>
      <c r="J36" s="124"/>
      <c r="K36" s="124"/>
      <c r="L36" s="124"/>
      <c r="M36" s="124"/>
      <c r="N36" s="124"/>
      <c r="O36" s="124"/>
      <c r="P36" s="124"/>
    </row>
    <row r="37" spans="1:16" ht="6.75" customHeight="1">
      <c r="A37" s="124"/>
      <c r="B37" s="124"/>
      <c r="C37" s="124"/>
      <c r="D37" s="124"/>
      <c r="E37" s="124"/>
      <c r="F37" s="124"/>
      <c r="G37" s="124"/>
      <c r="H37" s="124"/>
      <c r="I37" s="124"/>
      <c r="J37" s="124"/>
      <c r="K37" s="124"/>
      <c r="L37" s="124"/>
      <c r="M37" s="124"/>
      <c r="N37" s="124"/>
      <c r="O37" s="124"/>
      <c r="P37" s="124"/>
    </row>
    <row r="38" spans="1:16">
      <c r="A38" s="124" t="s">
        <v>696</v>
      </c>
      <c r="B38" s="124"/>
      <c r="C38" s="124"/>
      <c r="D38" s="124"/>
      <c r="E38" s="124" t="s">
        <v>1723</v>
      </c>
      <c r="F38" s="124"/>
      <c r="G38" s="124"/>
      <c r="H38" s="124"/>
      <c r="I38" s="124"/>
      <c r="J38" s="124"/>
      <c r="K38" s="124"/>
      <c r="L38" s="124"/>
      <c r="M38" s="124"/>
      <c r="N38" s="124"/>
      <c r="O38" s="124"/>
      <c r="P38" s="124"/>
    </row>
    <row r="39" spans="1:16">
      <c r="A39" s="124" t="s">
        <v>84</v>
      </c>
      <c r="B39" s="124"/>
      <c r="C39" s="124"/>
      <c r="D39" s="124"/>
      <c r="E39" s="124" t="s">
        <v>1752</v>
      </c>
      <c r="F39" s="124"/>
      <c r="G39" s="124"/>
      <c r="H39" s="124"/>
      <c r="I39" s="124"/>
      <c r="J39" s="124"/>
      <c r="K39" s="124"/>
      <c r="L39" s="124"/>
      <c r="M39" s="124"/>
      <c r="N39" s="124"/>
      <c r="O39" s="124"/>
      <c r="P39" s="124"/>
    </row>
    <row r="41" spans="1:16">
      <c r="C41" s="195"/>
    </row>
  </sheetData>
  <mergeCells count="13">
    <mergeCell ref="B9:F9"/>
    <mergeCell ref="A3:P3"/>
    <mergeCell ref="A17:P17"/>
    <mergeCell ref="A19:E19"/>
    <mergeCell ref="F24:O24"/>
    <mergeCell ref="A24:E24"/>
    <mergeCell ref="A22:E22"/>
    <mergeCell ref="A23:E23"/>
    <mergeCell ref="A20:E20"/>
    <mergeCell ref="A21:E21"/>
    <mergeCell ref="F19:O21"/>
    <mergeCell ref="F23:O23"/>
    <mergeCell ref="F22:O22"/>
  </mergeCells>
  <phoneticPr fontId="3"/>
  <pageMargins left="0.78740157480314965" right="0.35433070866141736" top="0.78740157480314965" bottom="0.78740157480314965" header="0.51181102362204722" footer="0.51181102362204722"/>
  <pageSetup paperSize="9" scale="95" orientation="portrait" blackAndWhite="1" horizontalDpi="200" verticalDpi="200" r:id="rId1"/>
  <headerFooter alignWithMargins="0"/>
  <legacyDrawing r:id="rId2"/>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8" tint="0.59999389629810485"/>
  </sheetPr>
  <dimension ref="A1:T49"/>
  <sheetViews>
    <sheetView showZeros="0" view="pageBreakPreview" topLeftCell="A13" zoomScaleNormal="100" zoomScaleSheetLayoutView="100" workbookViewId="0">
      <selection activeCell="D39" sqref="D39"/>
    </sheetView>
  </sheetViews>
  <sheetFormatPr defaultColWidth="5.90625" defaultRowHeight="14"/>
  <cols>
    <col min="1" max="1" width="2.6328125" style="94" customWidth="1"/>
    <col min="2" max="2" width="5.90625" style="94" customWidth="1"/>
    <col min="3" max="3" width="3.453125" style="94" customWidth="1"/>
    <col min="4" max="4" width="5.90625" style="94" customWidth="1"/>
    <col min="5" max="5" width="3.453125" style="94" customWidth="1"/>
    <col min="6" max="6" width="5.90625" style="94" customWidth="1"/>
    <col min="7" max="7" width="3.453125" style="94" customWidth="1"/>
    <col min="8" max="8" width="5.90625" style="94" customWidth="1"/>
    <col min="9" max="9" width="3.453125" style="94" customWidth="1"/>
    <col min="10" max="10" width="5.90625" style="94" customWidth="1"/>
    <col min="11" max="11" width="3.453125" style="94" customWidth="1"/>
    <col min="12" max="12" width="5.90625" style="94" customWidth="1"/>
    <col min="13" max="13" width="3.453125" style="94" customWidth="1"/>
    <col min="14" max="14" width="5.90625" style="94" customWidth="1"/>
    <col min="15" max="15" width="3.453125" style="94" customWidth="1"/>
    <col min="16" max="16" width="5.90625" style="94" customWidth="1"/>
    <col min="17" max="17" width="3.453125" style="94" customWidth="1"/>
    <col min="18" max="18" width="5.90625" style="94"/>
    <col min="19" max="19" width="3.453125" style="94" customWidth="1"/>
    <col min="20" max="20" width="3.26953125" style="94" bestFit="1" customWidth="1"/>
    <col min="21" max="21" width="3.453125" style="94" customWidth="1"/>
    <col min="22" max="22" width="5.90625" style="94"/>
    <col min="23" max="23" width="3.453125" style="94" customWidth="1"/>
    <col min="24" max="24" width="5.90625" style="94"/>
    <col min="25" max="25" width="3.453125" style="94" customWidth="1"/>
    <col min="26" max="26" width="5.90625" style="94"/>
    <col min="27" max="27" width="3.453125" style="94" customWidth="1"/>
    <col min="28" max="16384" width="5.90625" style="94"/>
  </cols>
  <sheetData>
    <row r="1" spans="1:20">
      <c r="T1" s="108" t="s">
        <v>464</v>
      </c>
    </row>
    <row r="2" spans="1:20" ht="28">
      <c r="A2" s="955" t="s">
        <v>16</v>
      </c>
      <c r="B2" s="955"/>
      <c r="C2" s="955"/>
      <c r="D2" s="955"/>
      <c r="E2" s="955"/>
      <c r="F2" s="955"/>
      <c r="G2" s="955"/>
      <c r="H2" s="955"/>
      <c r="I2" s="955"/>
      <c r="J2" s="955"/>
      <c r="K2" s="955"/>
      <c r="L2" s="955"/>
      <c r="M2" s="955"/>
      <c r="N2" s="955"/>
      <c r="O2" s="955"/>
      <c r="P2" s="955"/>
      <c r="Q2" s="955"/>
      <c r="R2" s="955"/>
      <c r="S2" s="955"/>
      <c r="T2" s="955"/>
    </row>
    <row r="3" spans="1:20" ht="21" customHeight="1">
      <c r="A3" s="900" t="s">
        <v>697</v>
      </c>
      <c r="B3" s="900"/>
      <c r="C3" s="900"/>
      <c r="D3" s="900"/>
      <c r="E3" s="900"/>
      <c r="F3" s="900"/>
      <c r="G3" s="900"/>
      <c r="H3" s="900"/>
      <c r="I3" s="900"/>
      <c r="J3" s="900"/>
      <c r="K3" s="900"/>
      <c r="L3" s="900"/>
      <c r="M3" s="900"/>
      <c r="N3" s="900"/>
      <c r="O3" s="900"/>
      <c r="P3" s="900"/>
      <c r="Q3" s="900"/>
      <c r="R3" s="900"/>
      <c r="S3" s="900"/>
      <c r="T3" s="900"/>
    </row>
    <row r="4" spans="1:20" ht="21" customHeight="1">
      <c r="M4" s="303"/>
      <c r="N4" s="1708" t="s">
        <v>1383</v>
      </c>
      <c r="O4" s="1709"/>
      <c r="P4" s="1709"/>
      <c r="Q4" s="1709"/>
      <c r="R4" s="1709"/>
      <c r="S4" s="551"/>
      <c r="T4" s="551"/>
    </row>
    <row r="5" spans="1:20">
      <c r="A5" s="94" t="s">
        <v>18</v>
      </c>
      <c r="C5" s="152"/>
      <c r="D5" s="152"/>
      <c r="E5" s="152"/>
    </row>
    <row r="6" spans="1:20">
      <c r="C6" s="152"/>
      <c r="D6" s="152"/>
      <c r="E6" s="152"/>
    </row>
    <row r="7" spans="1:20" ht="21" customHeight="1">
      <c r="C7" s="152"/>
      <c r="D7" s="152"/>
      <c r="E7" s="152"/>
      <c r="F7" s="899" t="s">
        <v>230</v>
      </c>
      <c r="G7" s="899"/>
      <c r="H7" s="899"/>
      <c r="I7" s="899"/>
      <c r="J7" s="899"/>
      <c r="K7" s="1352"/>
      <c r="L7" s="1352"/>
      <c r="M7" s="1352"/>
      <c r="N7" s="1352"/>
      <c r="O7" s="1352"/>
      <c r="P7" s="1352"/>
      <c r="Q7" s="1352"/>
      <c r="R7" s="1352"/>
    </row>
    <row r="8" spans="1:20" ht="21" customHeight="1">
      <c r="C8" s="152"/>
      <c r="D8" s="152"/>
      <c r="E8" s="152"/>
      <c r="F8" s="899" t="s">
        <v>231</v>
      </c>
      <c r="G8" s="899"/>
      <c r="H8" s="899"/>
      <c r="I8" s="899"/>
      <c r="J8" s="899"/>
      <c r="K8" s="1352"/>
      <c r="L8" s="1352"/>
      <c r="M8" s="1352"/>
      <c r="N8" s="1352"/>
      <c r="O8" s="1352"/>
      <c r="P8" s="1352"/>
      <c r="Q8" s="1352"/>
      <c r="R8" s="1352"/>
    </row>
    <row r="9" spans="1:20" ht="21" customHeight="1">
      <c r="C9" s="152"/>
      <c r="D9" s="152"/>
      <c r="E9" s="152"/>
      <c r="F9" s="899" t="s">
        <v>232</v>
      </c>
      <c r="G9" s="899"/>
      <c r="H9" s="899"/>
      <c r="I9" s="899"/>
      <c r="J9" s="899"/>
      <c r="K9" s="1352"/>
      <c r="L9" s="1352"/>
      <c r="M9" s="1352"/>
      <c r="N9" s="1352"/>
      <c r="O9" s="1352"/>
      <c r="P9" s="1352"/>
      <c r="Q9" s="1352"/>
      <c r="R9" s="1352"/>
      <c r="S9" s="900"/>
      <c r="T9" s="888"/>
    </row>
    <row r="10" spans="1:20" ht="21" customHeight="1">
      <c r="C10" s="152"/>
      <c r="D10" s="152"/>
      <c r="E10" s="152"/>
      <c r="F10" s="899" t="s">
        <v>19</v>
      </c>
      <c r="G10" s="899"/>
      <c r="H10" s="899"/>
      <c r="I10" s="899"/>
      <c r="J10" s="899"/>
      <c r="K10" s="1353"/>
      <c r="L10" s="1353"/>
      <c r="M10" s="1353"/>
      <c r="N10" s="1353"/>
      <c r="O10" s="1353"/>
      <c r="P10" s="1353"/>
      <c r="Q10" s="1353"/>
      <c r="R10" s="1353"/>
    </row>
    <row r="11" spans="1:20">
      <c r="C11" s="152"/>
      <c r="D11" s="152"/>
      <c r="E11" s="152"/>
    </row>
    <row r="12" spans="1:20">
      <c r="A12" s="203" t="s">
        <v>729</v>
      </c>
      <c r="B12" s="203"/>
      <c r="C12" s="152"/>
      <c r="D12" s="152"/>
      <c r="E12" s="152"/>
    </row>
    <row r="13" spans="1:20">
      <c r="C13" s="152"/>
      <c r="D13" s="152"/>
      <c r="E13" s="152"/>
    </row>
    <row r="14" spans="1:20">
      <c r="A14" s="888" t="s">
        <v>451</v>
      </c>
      <c r="B14" s="888"/>
      <c r="C14" s="888"/>
      <c r="D14" s="888"/>
      <c r="E14" s="888"/>
      <c r="F14" s="888"/>
      <c r="G14" s="888"/>
      <c r="H14" s="888"/>
      <c r="I14" s="888"/>
      <c r="J14" s="888"/>
      <c r="K14" s="888"/>
      <c r="L14" s="888"/>
      <c r="M14" s="888"/>
      <c r="N14" s="888"/>
      <c r="O14" s="888"/>
      <c r="P14" s="888"/>
    </row>
    <row r="15" spans="1:20" ht="9" customHeight="1">
      <c r="C15" s="152"/>
      <c r="D15" s="152"/>
      <c r="E15" s="152"/>
    </row>
    <row r="16" spans="1:20" ht="21" customHeight="1">
      <c r="A16" s="94" t="s">
        <v>20</v>
      </c>
      <c r="C16" s="152"/>
      <c r="D16" s="152"/>
      <c r="E16" s="1730">
        <f>R38</f>
        <v>0</v>
      </c>
      <c r="F16" s="1730"/>
      <c r="G16" s="1730"/>
      <c r="H16" s="1730"/>
      <c r="I16" s="1730"/>
      <c r="J16" s="115" t="s">
        <v>2</v>
      </c>
    </row>
    <row r="17" spans="1:20" ht="9" customHeight="1">
      <c r="C17" s="152"/>
      <c r="D17" s="152"/>
      <c r="E17" s="152"/>
    </row>
    <row r="18" spans="1:20" ht="21" customHeight="1">
      <c r="A18" s="94" t="s">
        <v>21</v>
      </c>
      <c r="C18" s="152"/>
      <c r="D18" s="152"/>
      <c r="E18" s="152"/>
    </row>
    <row r="19" spans="1:20" ht="21" customHeight="1">
      <c r="A19" s="203" t="s">
        <v>698</v>
      </c>
      <c r="B19" s="203"/>
      <c r="C19" s="152"/>
      <c r="D19" s="152"/>
      <c r="E19" s="152"/>
    </row>
    <row r="20" spans="1:20" ht="9" customHeight="1"/>
    <row r="21" spans="1:20" ht="21" customHeight="1">
      <c r="A21" s="161" t="s">
        <v>326</v>
      </c>
      <c r="B21" s="195" t="str">
        <f>入力シート!C1</f>
        <v>令和8年2月8日執行衆議院小選挙区選出議員選挙</v>
      </c>
      <c r="M21" s="195" t="str">
        <f>入力シート!C2</f>
        <v>青森県第１区</v>
      </c>
    </row>
    <row r="22" spans="1:20" ht="9" customHeight="1"/>
    <row r="23" spans="1:20" ht="21" customHeight="1">
      <c r="A23" s="94" t="s">
        <v>23</v>
      </c>
      <c r="F23" s="1731">
        <f>入力シート!C20</f>
        <v>0</v>
      </c>
      <c r="G23" s="1731"/>
      <c r="H23" s="1731"/>
      <c r="J23" s="992">
        <f>入力シート!C22</f>
        <v>0</v>
      </c>
      <c r="K23" s="992"/>
      <c r="L23" s="992"/>
    </row>
    <row r="24" spans="1:20" ht="9" customHeight="1">
      <c r="G24" s="111"/>
    </row>
    <row r="25" spans="1:20">
      <c r="A25" s="94" t="s">
        <v>222</v>
      </c>
      <c r="F25" s="162"/>
      <c r="G25" s="111"/>
      <c r="J25" s="162"/>
    </row>
    <row r="26" spans="1:20" ht="24" customHeight="1">
      <c r="B26" s="981" t="s">
        <v>223</v>
      </c>
      <c r="C26" s="982"/>
      <c r="D26" s="982"/>
      <c r="E26" s="983"/>
      <c r="F26" s="1368"/>
      <c r="G26" s="1369"/>
      <c r="H26" s="1369"/>
      <c r="I26" s="1369"/>
      <c r="J26" s="1369"/>
      <c r="K26" s="1370"/>
      <c r="L26" s="981" t="s">
        <v>227</v>
      </c>
      <c r="M26" s="982"/>
      <c r="N26" s="982"/>
      <c r="O26" s="1710"/>
      <c r="P26" s="1711"/>
      <c r="Q26" s="1711"/>
      <c r="R26" s="1711"/>
      <c r="S26" s="1711"/>
      <c r="T26" s="1712"/>
    </row>
    <row r="27" spans="1:20" ht="24" customHeight="1">
      <c r="B27" s="981" t="s">
        <v>224</v>
      </c>
      <c r="C27" s="982"/>
      <c r="D27" s="982"/>
      <c r="E27" s="983"/>
      <c r="F27" s="1384"/>
      <c r="G27" s="1385"/>
      <c r="H27" s="1385"/>
      <c r="I27" s="1385"/>
      <c r="J27" s="1385"/>
      <c r="K27" s="1386"/>
      <c r="L27" s="981" t="s">
        <v>228</v>
      </c>
      <c r="M27" s="982"/>
      <c r="N27" s="982"/>
      <c r="O27" s="1710"/>
      <c r="P27" s="1711"/>
      <c r="Q27" s="1711"/>
      <c r="R27" s="1711"/>
      <c r="S27" s="1711"/>
      <c r="T27" s="1712"/>
    </row>
    <row r="28" spans="1:20" ht="24" customHeight="1">
      <c r="B28" s="981" t="s">
        <v>225</v>
      </c>
      <c r="C28" s="982"/>
      <c r="D28" s="982"/>
      <c r="E28" s="983"/>
      <c r="F28" s="1368"/>
      <c r="G28" s="1369"/>
      <c r="H28" s="1369"/>
      <c r="I28" s="1369"/>
      <c r="J28" s="1369"/>
      <c r="K28" s="1370"/>
      <c r="L28" s="981" t="s">
        <v>229</v>
      </c>
      <c r="M28" s="982"/>
      <c r="N28" s="982"/>
      <c r="O28" s="1710"/>
      <c r="P28" s="1711"/>
      <c r="Q28" s="1711"/>
      <c r="R28" s="1711"/>
      <c r="S28" s="1711"/>
      <c r="T28" s="1712"/>
    </row>
    <row r="29" spans="1:20" ht="24" customHeight="1">
      <c r="B29" s="1707" t="s">
        <v>175</v>
      </c>
      <c r="C29" s="1375"/>
      <c r="D29" s="1375"/>
      <c r="E29" s="1376"/>
      <c r="F29" s="1377"/>
      <c r="G29" s="1378"/>
      <c r="H29" s="1378"/>
      <c r="I29" s="1378"/>
      <c r="J29" s="1378"/>
      <c r="K29" s="1378"/>
      <c r="L29" s="1378"/>
      <c r="M29" s="1378"/>
      <c r="N29" s="1378"/>
      <c r="O29" s="1378"/>
      <c r="P29" s="1378"/>
      <c r="Q29" s="1378"/>
      <c r="R29" s="1378"/>
      <c r="S29" s="1378"/>
      <c r="T29" s="1717"/>
    </row>
    <row r="30" spans="1:20" ht="24" customHeight="1">
      <c r="B30" s="1562" t="s">
        <v>226</v>
      </c>
      <c r="C30" s="1563"/>
      <c r="D30" s="1563"/>
      <c r="E30" s="1564"/>
      <c r="F30" s="1718"/>
      <c r="G30" s="1719"/>
      <c r="H30" s="1719"/>
      <c r="I30" s="1719"/>
      <c r="J30" s="1719"/>
      <c r="K30" s="1719"/>
      <c r="L30" s="1719"/>
      <c r="M30" s="1719"/>
      <c r="N30" s="1719"/>
      <c r="O30" s="1719"/>
      <c r="P30" s="1719"/>
      <c r="Q30" s="1719"/>
      <c r="R30" s="1719"/>
      <c r="S30" s="1719"/>
      <c r="T30" s="1720"/>
    </row>
    <row r="31" spans="1:20" ht="9" customHeight="1">
      <c r="F31" s="162"/>
      <c r="G31" s="111"/>
    </row>
    <row r="32" spans="1:20" ht="21" customHeight="1">
      <c r="B32" s="203" t="s">
        <v>699</v>
      </c>
      <c r="F32" s="162"/>
      <c r="G32" s="111"/>
    </row>
    <row r="33" spans="1:20" ht="33" customHeight="1">
      <c r="B33" s="1721" t="s">
        <v>82</v>
      </c>
      <c r="C33" s="1721"/>
      <c r="D33" s="1721"/>
      <c r="E33" s="1721"/>
      <c r="F33" s="1721"/>
      <c r="G33" s="1721"/>
      <c r="H33" s="1721" t="s">
        <v>94</v>
      </c>
      <c r="I33" s="1721"/>
      <c r="J33" s="1721"/>
      <c r="K33" s="1721"/>
      <c r="L33" s="1721"/>
      <c r="M33" s="1721"/>
      <c r="N33" s="1721" t="s">
        <v>95</v>
      </c>
      <c r="O33" s="1721"/>
      <c r="P33" s="1721"/>
      <c r="Q33" s="1721"/>
      <c r="R33" s="1721"/>
      <c r="S33" s="1721"/>
      <c r="T33" s="302" t="s">
        <v>531</v>
      </c>
    </row>
    <row r="34" spans="1:20">
      <c r="B34" s="1538" t="s">
        <v>86</v>
      </c>
      <c r="C34" s="1428"/>
      <c r="D34" s="1538" t="s">
        <v>87</v>
      </c>
      <c r="E34" s="1429"/>
      <c r="F34" s="1428" t="s">
        <v>88</v>
      </c>
      <c r="G34" s="1429"/>
      <c r="H34" s="1538" t="s">
        <v>86</v>
      </c>
      <c r="I34" s="1428"/>
      <c r="J34" s="1538" t="s">
        <v>87</v>
      </c>
      <c r="K34" s="1429"/>
      <c r="L34" s="1428" t="s">
        <v>88</v>
      </c>
      <c r="M34" s="1429"/>
      <c r="N34" s="1538" t="s">
        <v>86</v>
      </c>
      <c r="O34" s="1428"/>
      <c r="P34" s="1538" t="s">
        <v>87</v>
      </c>
      <c r="Q34" s="1429"/>
      <c r="R34" s="1428" t="s">
        <v>88</v>
      </c>
      <c r="S34" s="1429"/>
      <c r="T34" s="1505"/>
    </row>
    <row r="35" spans="1:20">
      <c r="B35" s="173" t="s">
        <v>89</v>
      </c>
      <c r="C35" s="172"/>
      <c r="D35" s="173" t="s">
        <v>90</v>
      </c>
      <c r="E35" s="174"/>
      <c r="F35" s="116" t="s">
        <v>91</v>
      </c>
      <c r="G35" s="174"/>
      <c r="H35" s="173" t="s">
        <v>98</v>
      </c>
      <c r="I35" s="172"/>
      <c r="J35" s="173" t="s">
        <v>99</v>
      </c>
      <c r="K35" s="174"/>
      <c r="L35" s="116" t="s">
        <v>100</v>
      </c>
      <c r="M35" s="174"/>
      <c r="N35" s="173" t="s">
        <v>102</v>
      </c>
      <c r="O35" s="172"/>
      <c r="P35" s="173" t="s">
        <v>96</v>
      </c>
      <c r="Q35" s="174"/>
      <c r="R35" s="116" t="s">
        <v>103</v>
      </c>
      <c r="S35" s="174"/>
      <c r="T35" s="1506"/>
    </row>
    <row r="36" spans="1:20">
      <c r="B36" s="175"/>
      <c r="C36" s="176"/>
      <c r="D36" s="175"/>
      <c r="E36" s="177"/>
      <c r="F36" s="176" t="s">
        <v>92</v>
      </c>
      <c r="G36" s="178"/>
      <c r="H36" s="175"/>
      <c r="I36" s="176"/>
      <c r="J36" s="175"/>
      <c r="K36" s="177"/>
      <c r="L36" s="176" t="s">
        <v>101</v>
      </c>
      <c r="M36" s="178"/>
      <c r="N36" s="175"/>
      <c r="O36" s="176"/>
      <c r="P36" s="175"/>
      <c r="Q36" s="177"/>
      <c r="R36" s="176" t="s">
        <v>97</v>
      </c>
      <c r="S36" s="178"/>
      <c r="T36" s="1506"/>
    </row>
    <row r="37" spans="1:20">
      <c r="B37" s="154"/>
      <c r="C37" s="180" t="s">
        <v>2</v>
      </c>
      <c r="D37" s="179"/>
      <c r="E37" s="179" t="s">
        <v>75</v>
      </c>
      <c r="F37" s="181"/>
      <c r="G37" s="180" t="s">
        <v>2</v>
      </c>
      <c r="H37" s="179"/>
      <c r="I37" s="179" t="s">
        <v>2</v>
      </c>
      <c r="J37" s="181"/>
      <c r="K37" s="180" t="s">
        <v>75</v>
      </c>
      <c r="L37" s="179"/>
      <c r="M37" s="179" t="s">
        <v>2</v>
      </c>
      <c r="N37" s="181"/>
      <c r="O37" s="180" t="s">
        <v>2</v>
      </c>
      <c r="P37" s="179"/>
      <c r="Q37" s="179" t="s">
        <v>75</v>
      </c>
      <c r="R37" s="181"/>
      <c r="S37" s="180" t="s">
        <v>2</v>
      </c>
      <c r="T37" s="1506"/>
    </row>
    <row r="38" spans="1:20" ht="21" customHeight="1">
      <c r="B38" s="1722"/>
      <c r="C38" s="1723"/>
      <c r="D38" s="1724"/>
      <c r="E38" s="1725"/>
      <c r="F38" s="1713">
        <f>B38*D38</f>
        <v>0</v>
      </c>
      <c r="G38" s="1714"/>
      <c r="H38" s="1726">
        <v>8.6199999999999992</v>
      </c>
      <c r="I38" s="1727"/>
      <c r="J38" s="1728">
        <f>IF(D38&gt;=35000,35000,D38)</f>
        <v>0</v>
      </c>
      <c r="K38" s="1729"/>
      <c r="L38" s="1713">
        <f>H38*J38</f>
        <v>0</v>
      </c>
      <c r="M38" s="1714"/>
      <c r="N38" s="1713">
        <f>IF(B38&gt;H38,(H38),(B38))</f>
        <v>0</v>
      </c>
      <c r="O38" s="1714"/>
      <c r="P38" s="1715">
        <f>IF(D38&gt;J38,(J38),(D38))</f>
        <v>0</v>
      </c>
      <c r="Q38" s="1716"/>
      <c r="R38" s="1713">
        <f>N38*P38</f>
        <v>0</v>
      </c>
      <c r="S38" s="1714"/>
      <c r="T38" s="1507"/>
    </row>
    <row r="39" spans="1:20" ht="14.25" customHeight="1">
      <c r="B39" s="297"/>
      <c r="C39" s="297"/>
      <c r="D39" s="300"/>
      <c r="E39" s="300"/>
      <c r="F39" s="297"/>
      <c r="G39" s="297"/>
      <c r="H39" s="298"/>
      <c r="I39" s="298"/>
      <c r="J39" s="299"/>
      <c r="K39" s="299"/>
      <c r="L39" s="297"/>
      <c r="M39" s="297"/>
      <c r="N39" s="297"/>
      <c r="O39" s="297"/>
      <c r="P39" s="300"/>
      <c r="Q39" s="300"/>
      <c r="R39" s="297"/>
      <c r="S39" s="297"/>
    </row>
    <row r="40" spans="1:20" ht="14.25" customHeight="1">
      <c r="A40" s="124" t="s">
        <v>1579</v>
      </c>
      <c r="B40" s="296"/>
      <c r="C40" s="296"/>
      <c r="D40" s="306"/>
      <c r="E40" s="306"/>
      <c r="F40" s="296"/>
      <c r="G40" s="296"/>
      <c r="H40" s="296"/>
      <c r="I40" s="296"/>
      <c r="J40" s="301"/>
      <c r="K40" s="301"/>
      <c r="L40" s="296"/>
      <c r="M40" s="296"/>
      <c r="N40" s="296"/>
      <c r="O40" s="296"/>
      <c r="P40" s="306"/>
      <c r="Q40" s="306"/>
      <c r="R40" s="296"/>
      <c r="S40" s="296"/>
      <c r="T40" s="124"/>
    </row>
    <row r="41" spans="1:20" ht="14.25" customHeight="1">
      <c r="A41" s="124" t="s">
        <v>1580</v>
      </c>
      <c r="B41" s="124"/>
      <c r="C41" s="124"/>
      <c r="D41" s="124"/>
      <c r="E41" s="124"/>
      <c r="F41" s="124"/>
      <c r="G41" s="124"/>
      <c r="H41" s="124"/>
      <c r="I41" s="124"/>
      <c r="J41" s="124"/>
      <c r="K41" s="124"/>
      <c r="L41" s="124"/>
      <c r="M41" s="124"/>
      <c r="N41" s="124"/>
      <c r="O41" s="124"/>
      <c r="P41" s="124"/>
      <c r="Q41" s="124"/>
      <c r="R41" s="124"/>
      <c r="S41" s="124"/>
      <c r="T41" s="124"/>
    </row>
    <row r="42" spans="1:20" ht="14.25" customHeight="1">
      <c r="A42" s="124" t="s">
        <v>700</v>
      </c>
      <c r="B42" s="124"/>
      <c r="C42" s="124"/>
      <c r="D42" s="124"/>
      <c r="E42" s="124"/>
      <c r="F42" s="124"/>
      <c r="G42" s="307"/>
      <c r="H42" s="124"/>
      <c r="I42" s="124"/>
      <c r="J42" s="124"/>
      <c r="K42" s="124"/>
      <c r="L42" s="124"/>
      <c r="M42" s="124"/>
      <c r="N42" s="124"/>
      <c r="O42" s="124"/>
      <c r="P42" s="124"/>
      <c r="Q42" s="124"/>
      <c r="R42" s="124"/>
      <c r="S42" s="124"/>
      <c r="T42" s="124"/>
    </row>
    <row r="43" spans="1:20" ht="14.25" customHeight="1">
      <c r="A43" s="124" t="s">
        <v>701</v>
      </c>
      <c r="B43" s="124"/>
      <c r="C43" s="172"/>
      <c r="D43" s="172"/>
      <c r="E43" s="172"/>
      <c r="F43" s="172"/>
      <c r="G43" s="172"/>
      <c r="H43" s="172"/>
      <c r="I43" s="172"/>
      <c r="J43" s="172"/>
      <c r="K43" s="172"/>
      <c r="L43" s="172"/>
      <c r="M43" s="172"/>
      <c r="N43" s="172"/>
      <c r="O43" s="172"/>
      <c r="P43" s="172"/>
      <c r="Q43" s="124"/>
      <c r="R43" s="124"/>
      <c r="S43" s="124"/>
      <c r="T43" s="124"/>
    </row>
    <row r="44" spans="1:20">
      <c r="A44" s="124" t="s">
        <v>702</v>
      </c>
      <c r="B44" s="124"/>
      <c r="C44" s="124"/>
      <c r="D44" s="124"/>
      <c r="E44" s="124"/>
      <c r="F44" s="124"/>
      <c r="G44" s="124"/>
      <c r="H44" s="124"/>
      <c r="I44" s="124"/>
      <c r="J44" s="124"/>
      <c r="K44" s="124"/>
      <c r="L44" s="124"/>
      <c r="M44" s="124"/>
      <c r="N44" s="124"/>
      <c r="O44" s="124"/>
      <c r="P44" s="124"/>
      <c r="Q44" s="124"/>
      <c r="R44" s="124"/>
      <c r="S44" s="124"/>
      <c r="T44" s="124"/>
    </row>
    <row r="45" spans="1:20">
      <c r="A45" s="124" t="s">
        <v>703</v>
      </c>
      <c r="B45" s="124"/>
      <c r="C45" s="124"/>
      <c r="D45" s="124"/>
      <c r="E45" s="124"/>
      <c r="F45" s="124"/>
      <c r="G45" s="124"/>
      <c r="H45" s="124"/>
      <c r="I45" s="124"/>
      <c r="J45" s="124"/>
      <c r="K45" s="124"/>
      <c r="L45" s="124"/>
      <c r="M45" s="124"/>
      <c r="N45" s="124"/>
      <c r="O45" s="124"/>
      <c r="P45" s="124"/>
      <c r="Q45" s="124"/>
      <c r="R45" s="124"/>
      <c r="S45" s="124"/>
      <c r="T45" s="124"/>
    </row>
    <row r="46" spans="1:20">
      <c r="A46" s="124" t="s">
        <v>1648</v>
      </c>
      <c r="B46" s="124"/>
      <c r="C46" s="124"/>
      <c r="D46" s="124"/>
      <c r="E46" s="124"/>
      <c r="F46" s="124"/>
      <c r="G46" s="124"/>
      <c r="H46" s="124"/>
      <c r="I46" s="124"/>
      <c r="J46" s="124"/>
      <c r="K46" s="124"/>
      <c r="L46" s="124"/>
      <c r="M46" s="124"/>
      <c r="N46" s="124"/>
      <c r="O46" s="124"/>
      <c r="P46" s="124"/>
      <c r="Q46" s="124"/>
      <c r="R46" s="124"/>
      <c r="S46" s="124"/>
      <c r="T46" s="124"/>
    </row>
    <row r="47" spans="1:20">
      <c r="A47" s="124" t="s">
        <v>1649</v>
      </c>
      <c r="B47" s="124"/>
      <c r="C47" s="124"/>
      <c r="D47" s="124"/>
      <c r="E47" s="124"/>
      <c r="F47" s="124"/>
      <c r="G47" s="124"/>
      <c r="H47" s="124"/>
      <c r="I47" s="124"/>
      <c r="J47" s="124"/>
      <c r="K47" s="124"/>
      <c r="L47" s="124"/>
      <c r="M47" s="124"/>
      <c r="N47" s="124"/>
      <c r="O47" s="124"/>
      <c r="P47" s="124"/>
      <c r="Q47" s="124"/>
      <c r="R47" s="124"/>
      <c r="S47" s="124"/>
      <c r="T47" s="124"/>
    </row>
    <row r="48" spans="1:20">
      <c r="A48" s="124" t="s">
        <v>1650</v>
      </c>
      <c r="B48" s="124"/>
      <c r="C48" s="124"/>
      <c r="D48" s="124"/>
      <c r="E48" s="124"/>
      <c r="F48" s="124"/>
      <c r="G48" s="124"/>
      <c r="H48" s="124"/>
      <c r="I48" s="124"/>
      <c r="J48" s="124"/>
      <c r="K48" s="124"/>
      <c r="L48" s="124"/>
      <c r="M48" s="124"/>
      <c r="N48" s="124"/>
      <c r="O48" s="124"/>
      <c r="P48" s="124"/>
      <c r="Q48" s="124"/>
      <c r="R48" s="124"/>
      <c r="S48" s="124"/>
      <c r="T48" s="124"/>
    </row>
    <row r="49" spans="1:20">
      <c r="A49" s="124" t="s">
        <v>1651</v>
      </c>
      <c r="B49" s="124"/>
      <c r="C49" s="124"/>
      <c r="D49" s="124"/>
      <c r="E49" s="124"/>
      <c r="F49" s="124"/>
      <c r="G49" s="124"/>
      <c r="H49" s="124"/>
      <c r="I49" s="124"/>
      <c r="J49" s="124"/>
      <c r="K49" s="124"/>
      <c r="L49" s="124"/>
      <c r="M49" s="124"/>
      <c r="N49" s="124"/>
      <c r="O49" s="124"/>
      <c r="P49" s="124"/>
      <c r="Q49" s="124"/>
      <c r="R49" s="124"/>
      <c r="S49" s="124"/>
      <c r="T49" s="124"/>
    </row>
  </sheetData>
  <mergeCells count="52">
    <mergeCell ref="N34:O34"/>
    <mergeCell ref="B27:E27"/>
    <mergeCell ref="B26:E26"/>
    <mergeCell ref="F26:K26"/>
    <mergeCell ref="K7:R9"/>
    <mergeCell ref="K10:R10"/>
    <mergeCell ref="F7:J7"/>
    <mergeCell ref="F8:J8"/>
    <mergeCell ref="F9:J9"/>
    <mergeCell ref="A14:P14"/>
    <mergeCell ref="F10:J10"/>
    <mergeCell ref="E16:I16"/>
    <mergeCell ref="F23:H23"/>
    <mergeCell ref="J23:L23"/>
    <mergeCell ref="F28:K28"/>
    <mergeCell ref="F27:K27"/>
    <mergeCell ref="D34:E34"/>
    <mergeCell ref="F34:G34"/>
    <mergeCell ref="H34:I34"/>
    <mergeCell ref="J34:K34"/>
    <mergeCell ref="L34:M34"/>
    <mergeCell ref="B38:C38"/>
    <mergeCell ref="D38:E38"/>
    <mergeCell ref="F38:G38"/>
    <mergeCell ref="H38:I38"/>
    <mergeCell ref="J38:K38"/>
    <mergeCell ref="L38:M38"/>
    <mergeCell ref="R38:S38"/>
    <mergeCell ref="T34:T38"/>
    <mergeCell ref="L26:N26"/>
    <mergeCell ref="L27:N27"/>
    <mergeCell ref="L28:N28"/>
    <mergeCell ref="P34:Q34"/>
    <mergeCell ref="R34:S34"/>
    <mergeCell ref="N38:O38"/>
    <mergeCell ref="P38:Q38"/>
    <mergeCell ref="F29:T29"/>
    <mergeCell ref="F30:T30"/>
    <mergeCell ref="B33:G33"/>
    <mergeCell ref="H33:M33"/>
    <mergeCell ref="N33:S33"/>
    <mergeCell ref="B34:C34"/>
    <mergeCell ref="A2:T2"/>
    <mergeCell ref="A3:T3"/>
    <mergeCell ref="S9:T9"/>
    <mergeCell ref="B30:E30"/>
    <mergeCell ref="B29:E29"/>
    <mergeCell ref="B28:E28"/>
    <mergeCell ref="N4:R4"/>
    <mergeCell ref="O26:T26"/>
    <mergeCell ref="O27:T27"/>
    <mergeCell ref="O28:T28"/>
  </mergeCells>
  <phoneticPr fontId="3"/>
  <pageMargins left="0.78740157480314965" right="0.15748031496062992" top="0.59055118110236227" bottom="0.59055118110236227" header="0.51181102362204722" footer="0.51181102362204722"/>
  <pageSetup paperSize="9" scale="96" orientation="portrait" blackAndWhite="1" horizontalDpi="200" verticalDpi="200" r:id="rId1"/>
  <headerFooter alignWithMargins="0"/>
  <colBreaks count="1" manualBreakCount="1">
    <brk id="25" max="42" man="1"/>
  </colBreaks>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8" tint="0.59999389629810485"/>
  </sheetPr>
  <dimension ref="A1:O39"/>
  <sheetViews>
    <sheetView showZeros="0" view="pageBreakPreview" topLeftCell="A7" zoomScaleNormal="100" zoomScaleSheetLayoutView="100" workbookViewId="0">
      <selection activeCell="H38" sqref="H38"/>
    </sheetView>
  </sheetViews>
  <sheetFormatPr defaultColWidth="5.90625" defaultRowHeight="14"/>
  <cols>
    <col min="1" max="12" width="5.90625" style="203"/>
    <col min="13" max="13" width="8.7265625" style="203" customWidth="1"/>
    <col min="14" max="14" width="3.36328125" style="203" customWidth="1"/>
    <col min="15" max="16384" width="5.90625" style="203"/>
  </cols>
  <sheetData>
    <row r="1" spans="1:15">
      <c r="O1" s="204" t="s">
        <v>478</v>
      </c>
    </row>
    <row r="3" spans="1:15" ht="28">
      <c r="A3" s="955" t="s">
        <v>239</v>
      </c>
      <c r="B3" s="955"/>
      <c r="C3" s="955"/>
      <c r="D3" s="955"/>
      <c r="E3" s="955"/>
      <c r="F3" s="955"/>
      <c r="G3" s="955"/>
      <c r="H3" s="955"/>
      <c r="I3" s="955"/>
      <c r="J3" s="955"/>
      <c r="K3" s="955"/>
      <c r="L3" s="955"/>
      <c r="M3" s="955"/>
      <c r="N3" s="955"/>
      <c r="O3" s="955"/>
    </row>
    <row r="5" spans="1:15">
      <c r="K5" s="1066" t="s">
        <v>1383</v>
      </c>
      <c r="L5" s="1067"/>
      <c r="M5" s="1067"/>
      <c r="N5" s="1067"/>
      <c r="O5" s="1067"/>
    </row>
    <row r="7" spans="1:15">
      <c r="A7" s="203" t="s">
        <v>466</v>
      </c>
    </row>
    <row r="10" spans="1:15">
      <c r="I10" s="215" t="str">
        <f>入力シート!C1</f>
        <v>令和8年2月8日執行衆議院小選挙区選出議員選挙</v>
      </c>
      <c r="J10" s="195" t="str">
        <f>入力シート!C2</f>
        <v>青森県第１区</v>
      </c>
      <c r="K10" s="195"/>
    </row>
    <row r="12" spans="1:15">
      <c r="H12" s="204" t="s">
        <v>410</v>
      </c>
      <c r="J12" s="215">
        <f>入力シート!C20</f>
        <v>0</v>
      </c>
      <c r="K12" s="195"/>
      <c r="L12" s="195">
        <f>入力シート!C22</f>
        <v>0</v>
      </c>
    </row>
    <row r="13" spans="1:15">
      <c r="H13" s="204"/>
      <c r="J13" s="215"/>
      <c r="K13" s="195"/>
      <c r="L13" s="195"/>
    </row>
    <row r="15" spans="1:15">
      <c r="A15" s="203" t="s">
        <v>240</v>
      </c>
    </row>
    <row r="17" spans="1:15" ht="14.25" customHeight="1">
      <c r="F17" s="195"/>
    </row>
    <row r="18" spans="1:15" ht="14.25" customHeight="1">
      <c r="A18" s="900" t="s">
        <v>451</v>
      </c>
      <c r="B18" s="900"/>
      <c r="C18" s="900"/>
      <c r="D18" s="900"/>
      <c r="E18" s="900"/>
      <c r="F18" s="900"/>
      <c r="G18" s="900"/>
      <c r="H18" s="900"/>
      <c r="I18" s="900"/>
      <c r="J18" s="900"/>
      <c r="K18" s="900"/>
      <c r="L18" s="900"/>
      <c r="M18" s="900"/>
      <c r="N18" s="900"/>
      <c r="O18" s="900"/>
    </row>
    <row r="19" spans="1:15" ht="14.25" customHeight="1">
      <c r="A19" s="205"/>
      <c r="B19" s="205"/>
      <c r="C19" s="205"/>
      <c r="D19" s="205"/>
      <c r="E19" s="205"/>
      <c r="F19" s="205"/>
      <c r="G19" s="205"/>
      <c r="H19" s="205"/>
      <c r="I19" s="205"/>
      <c r="J19" s="205"/>
      <c r="K19" s="205"/>
      <c r="L19" s="205"/>
      <c r="M19" s="205"/>
      <c r="N19" s="205"/>
    </row>
    <row r="20" spans="1:15" ht="14.25" customHeight="1"/>
    <row r="21" spans="1:15" ht="14.25" customHeight="1">
      <c r="G21" s="112"/>
    </row>
    <row r="22" spans="1:15" ht="18" customHeight="1">
      <c r="A22" s="1735" t="s">
        <v>544</v>
      </c>
      <c r="B22" s="1736"/>
      <c r="C22" s="1737"/>
      <c r="D22" s="1758" t="s">
        <v>238</v>
      </c>
      <c r="E22" s="1759"/>
      <c r="F22" s="1759"/>
      <c r="G22" s="1759"/>
      <c r="H22" s="1760"/>
      <c r="I22" s="1735" t="s">
        <v>546</v>
      </c>
      <c r="J22" s="1736"/>
      <c r="K22" s="1736"/>
      <c r="L22" s="1736"/>
      <c r="M22" s="1736"/>
      <c r="N22" s="1737"/>
      <c r="O22" s="1732" t="s">
        <v>531</v>
      </c>
    </row>
    <row r="23" spans="1:15" ht="18" customHeight="1">
      <c r="A23" s="1756"/>
      <c r="B23" s="900"/>
      <c r="C23" s="1757"/>
      <c r="D23" s="1761"/>
      <c r="E23" s="1762"/>
      <c r="F23" s="1762"/>
      <c r="G23" s="1762"/>
      <c r="H23" s="1763"/>
      <c r="I23" s="1738"/>
      <c r="J23" s="1739"/>
      <c r="K23" s="1739"/>
      <c r="L23" s="1739"/>
      <c r="M23" s="1739"/>
      <c r="N23" s="1740"/>
      <c r="O23" s="1733"/>
    </row>
    <row r="24" spans="1:15" ht="18" customHeight="1">
      <c r="A24" s="1756"/>
      <c r="B24" s="900"/>
      <c r="C24" s="1757"/>
      <c r="D24" s="1761"/>
      <c r="E24" s="1762"/>
      <c r="F24" s="1762"/>
      <c r="G24" s="1762"/>
      <c r="H24" s="1763"/>
      <c r="I24" s="1735" t="s">
        <v>66</v>
      </c>
      <c r="J24" s="1736"/>
      <c r="K24" s="1737"/>
      <c r="L24" s="1735" t="s">
        <v>67</v>
      </c>
      <c r="M24" s="1736"/>
      <c r="N24" s="1737"/>
      <c r="O24" s="1733"/>
    </row>
    <row r="25" spans="1:15" ht="18" customHeight="1">
      <c r="A25" s="1738"/>
      <c r="B25" s="1739"/>
      <c r="C25" s="1740"/>
      <c r="D25" s="1761"/>
      <c r="E25" s="1762"/>
      <c r="F25" s="1762"/>
      <c r="G25" s="1762"/>
      <c r="H25" s="1763"/>
      <c r="I25" s="1738"/>
      <c r="J25" s="1739"/>
      <c r="K25" s="1740"/>
      <c r="L25" s="1738"/>
      <c r="M25" s="1739"/>
      <c r="N25" s="1740"/>
      <c r="O25" s="1734"/>
    </row>
    <row r="26" spans="1:15" ht="22.5" customHeight="1">
      <c r="A26" s="216"/>
      <c r="C26" s="217"/>
      <c r="D26" s="1747"/>
      <c r="E26" s="1748"/>
      <c r="F26" s="1748"/>
      <c r="G26" s="1748"/>
      <c r="H26" s="1749"/>
      <c r="I26" s="218"/>
      <c r="J26" s="219"/>
      <c r="K26" s="220"/>
      <c r="L26" s="218"/>
      <c r="M26" s="219"/>
      <c r="N26" s="220"/>
      <c r="O26" s="1732"/>
    </row>
    <row r="27" spans="1:15" ht="22.5" customHeight="1">
      <c r="A27" s="1461" t="s">
        <v>1411</v>
      </c>
      <c r="B27" s="1132"/>
      <c r="C27" s="1746"/>
      <c r="D27" s="1750"/>
      <c r="E27" s="1751"/>
      <c r="F27" s="1751"/>
      <c r="G27" s="1751"/>
      <c r="H27" s="1752"/>
      <c r="I27" s="1743"/>
      <c r="J27" s="1744"/>
      <c r="K27" s="1745"/>
      <c r="L27" s="1741"/>
      <c r="M27" s="1742"/>
      <c r="N27" s="217" t="s">
        <v>2</v>
      </c>
      <c r="O27" s="1733"/>
    </row>
    <row r="28" spans="1:15" ht="22.5" customHeight="1">
      <c r="A28" s="221"/>
      <c r="B28" s="222"/>
      <c r="C28" s="223"/>
      <c r="D28" s="1753"/>
      <c r="E28" s="1754"/>
      <c r="F28" s="1754"/>
      <c r="G28" s="1754"/>
      <c r="H28" s="1755"/>
      <c r="I28" s="221"/>
      <c r="J28" s="222"/>
      <c r="K28" s="223"/>
      <c r="L28" s="221"/>
      <c r="M28" s="222"/>
      <c r="N28" s="223"/>
      <c r="O28" s="1734"/>
    </row>
    <row r="30" spans="1:15" ht="14.25" customHeight="1">
      <c r="B30" s="224"/>
      <c r="C30" s="124"/>
      <c r="D30" s="124"/>
    </row>
    <row r="31" spans="1:15">
      <c r="A31" s="124" t="s">
        <v>1448</v>
      </c>
      <c r="B31" s="282"/>
      <c r="C31" s="116"/>
      <c r="D31" s="116"/>
      <c r="E31" s="124"/>
      <c r="F31" s="124"/>
      <c r="G31" s="124"/>
      <c r="H31" s="124"/>
      <c r="I31" s="124"/>
      <c r="J31" s="124"/>
      <c r="K31" s="124"/>
      <c r="L31" s="124"/>
      <c r="M31" s="124"/>
      <c r="N31" s="124"/>
      <c r="O31" s="124"/>
    </row>
    <row r="32" spans="1:15">
      <c r="A32" s="124" t="s">
        <v>1447</v>
      </c>
      <c r="B32" s="282"/>
      <c r="C32" s="116"/>
      <c r="D32" s="116"/>
      <c r="E32" s="124"/>
      <c r="F32" s="124"/>
      <c r="G32" s="124"/>
      <c r="H32" s="124"/>
      <c r="I32" s="124"/>
      <c r="J32" s="124"/>
      <c r="K32" s="124"/>
      <c r="L32" s="124"/>
      <c r="M32" s="124"/>
      <c r="N32" s="124"/>
      <c r="O32" s="124"/>
    </row>
    <row r="33" spans="1:15">
      <c r="A33" s="124" t="s">
        <v>1557</v>
      </c>
      <c r="B33" s="282"/>
      <c r="C33" s="116"/>
      <c r="D33" s="116"/>
      <c r="E33" s="124"/>
      <c r="F33" s="124"/>
      <c r="G33" s="124"/>
      <c r="H33" s="124"/>
      <c r="I33" s="124"/>
      <c r="J33" s="124"/>
      <c r="K33" s="124"/>
      <c r="L33" s="124"/>
      <c r="M33" s="124"/>
      <c r="N33" s="124"/>
      <c r="O33" s="124"/>
    </row>
    <row r="34" spans="1:15">
      <c r="A34" s="124" t="s">
        <v>1581</v>
      </c>
      <c r="B34" s="282"/>
      <c r="C34" s="116"/>
      <c r="D34" s="116"/>
      <c r="E34" s="124"/>
      <c r="F34" s="124"/>
      <c r="G34" s="124"/>
      <c r="H34" s="124"/>
      <c r="I34" s="124"/>
      <c r="J34" s="124"/>
      <c r="K34" s="124"/>
      <c r="L34" s="124"/>
      <c r="M34" s="124"/>
      <c r="N34" s="124"/>
      <c r="O34" s="124"/>
    </row>
    <row r="35" spans="1:15">
      <c r="A35" s="124" t="s">
        <v>1509</v>
      </c>
      <c r="B35" s="282"/>
      <c r="C35" s="116"/>
      <c r="D35" s="116"/>
      <c r="E35" s="124"/>
      <c r="F35" s="124"/>
      <c r="G35" s="124"/>
      <c r="H35" s="307"/>
      <c r="I35" s="124"/>
      <c r="J35" s="124"/>
      <c r="K35" s="124"/>
      <c r="L35" s="124"/>
      <c r="M35" s="124"/>
      <c r="N35" s="124"/>
      <c r="O35" s="124"/>
    </row>
    <row r="36" spans="1:15">
      <c r="A36" s="124"/>
      <c r="B36" s="282"/>
      <c r="C36" s="116"/>
      <c r="D36" s="116"/>
      <c r="E36" s="124"/>
      <c r="F36" s="124"/>
      <c r="G36" s="124"/>
      <c r="H36" s="307"/>
      <c r="I36" s="124"/>
      <c r="J36" s="124"/>
      <c r="K36" s="124"/>
      <c r="L36" s="124"/>
      <c r="M36" s="124"/>
      <c r="N36" s="124"/>
      <c r="O36" s="124"/>
    </row>
    <row r="37" spans="1:15">
      <c r="B37" s="207"/>
      <c r="C37" s="116"/>
      <c r="D37" s="116"/>
    </row>
    <row r="38" spans="1:15">
      <c r="B38" s="207"/>
      <c r="C38" s="116"/>
      <c r="D38" s="116"/>
      <c r="G38" s="195"/>
    </row>
    <row r="39" spans="1:15">
      <c r="B39" s="207"/>
      <c r="C39" s="116"/>
      <c r="D39" s="116"/>
    </row>
  </sheetData>
  <mergeCells count="14">
    <mergeCell ref="O22:O25"/>
    <mergeCell ref="K5:O5"/>
    <mergeCell ref="I24:K25"/>
    <mergeCell ref="L27:M27"/>
    <mergeCell ref="A3:O3"/>
    <mergeCell ref="I27:K27"/>
    <mergeCell ref="A27:C27"/>
    <mergeCell ref="D26:H28"/>
    <mergeCell ref="L24:N25"/>
    <mergeCell ref="A18:O18"/>
    <mergeCell ref="O26:O28"/>
    <mergeCell ref="A22:C25"/>
    <mergeCell ref="D22:H25"/>
    <mergeCell ref="I22:N23"/>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8" tint="0.59999389629810485"/>
  </sheetPr>
  <dimension ref="A1:P46"/>
  <sheetViews>
    <sheetView showZeros="0" view="pageBreakPreview" topLeftCell="A13" zoomScaleNormal="100" zoomScaleSheetLayoutView="100" workbookViewId="0">
      <selection activeCell="H38" sqref="H38"/>
    </sheetView>
  </sheetViews>
  <sheetFormatPr defaultColWidth="5.90625" defaultRowHeight="14"/>
  <cols>
    <col min="1" max="8" width="5.90625" style="203"/>
    <col min="9" max="9" width="3.453125" style="203" bestFit="1" customWidth="1"/>
    <col min="10" max="14" width="5.90625" style="203"/>
    <col min="15" max="16" width="4.08984375" style="203" customWidth="1"/>
    <col min="17" max="16384" width="5.90625" style="203"/>
  </cols>
  <sheetData>
    <row r="1" spans="1:16">
      <c r="P1" s="204" t="s">
        <v>490</v>
      </c>
    </row>
    <row r="3" spans="1:16" ht="28">
      <c r="A3" s="955" t="s">
        <v>242</v>
      </c>
      <c r="B3" s="955"/>
      <c r="C3" s="955"/>
      <c r="D3" s="955"/>
      <c r="E3" s="955"/>
      <c r="F3" s="955"/>
      <c r="G3" s="955"/>
      <c r="H3" s="955"/>
      <c r="I3" s="955"/>
      <c r="J3" s="955"/>
      <c r="K3" s="955"/>
      <c r="L3" s="955"/>
      <c r="M3" s="955"/>
      <c r="N3" s="955"/>
      <c r="O3" s="955"/>
      <c r="P3" s="955"/>
    </row>
    <row r="5" spans="1:16">
      <c r="L5" s="1132" t="s">
        <v>1404</v>
      </c>
      <c r="M5" s="1462"/>
      <c r="N5" s="1462"/>
      <c r="O5" s="1462"/>
      <c r="P5" s="1462"/>
    </row>
    <row r="7" spans="1:16">
      <c r="A7" s="203" t="s">
        <v>466</v>
      </c>
    </row>
    <row r="9" spans="1:16">
      <c r="J9" s="215" t="str">
        <f>入力シート!C1</f>
        <v>令和8年2月8日執行衆議院小選挙区選出議員選挙</v>
      </c>
      <c r="K9" s="195" t="str">
        <f>入力シート!C2</f>
        <v>青森県第１区</v>
      </c>
    </row>
    <row r="11" spans="1:16">
      <c r="H11" s="204" t="s">
        <v>410</v>
      </c>
      <c r="J11" s="215">
        <f>入力シート!C20</f>
        <v>0</v>
      </c>
      <c r="K11" s="195"/>
      <c r="L11" s="195">
        <f>入力シート!C22</f>
        <v>0</v>
      </c>
    </row>
    <row r="13" spans="1:16">
      <c r="A13" s="203" t="s">
        <v>724</v>
      </c>
    </row>
    <row r="14" spans="1:16" ht="14.25" customHeight="1">
      <c r="A14" s="203" t="s">
        <v>725</v>
      </c>
      <c r="F14" s="195"/>
    </row>
    <row r="15" spans="1:16" ht="14.25" customHeight="1">
      <c r="F15" s="195"/>
    </row>
    <row r="16" spans="1:16" ht="14.25" customHeight="1">
      <c r="F16" s="195"/>
    </row>
    <row r="17" spans="1:15" ht="14.25" customHeight="1">
      <c r="A17" s="900" t="s">
        <v>451</v>
      </c>
      <c r="B17" s="900"/>
      <c r="C17" s="900"/>
      <c r="D17" s="900"/>
      <c r="E17" s="900"/>
      <c r="F17" s="900"/>
      <c r="G17" s="900"/>
      <c r="H17" s="900"/>
      <c r="I17" s="900"/>
      <c r="J17" s="900"/>
      <c r="K17" s="900"/>
      <c r="L17" s="900"/>
      <c r="M17" s="900"/>
      <c r="N17" s="900"/>
      <c r="O17" s="900"/>
    </row>
    <row r="18" spans="1:15" ht="14.25" customHeight="1">
      <c r="A18" s="205"/>
      <c r="B18" s="205"/>
      <c r="C18" s="205"/>
      <c r="D18" s="205"/>
      <c r="E18" s="205"/>
      <c r="F18" s="205"/>
      <c r="G18" s="205"/>
      <c r="H18" s="205"/>
      <c r="I18" s="205"/>
      <c r="J18" s="205"/>
      <c r="K18" s="205"/>
      <c r="L18" s="205"/>
      <c r="M18" s="205"/>
      <c r="N18" s="205"/>
      <c r="O18" s="205"/>
    </row>
    <row r="19" spans="1:15" ht="14.25" customHeight="1">
      <c r="A19" s="206" t="s">
        <v>38</v>
      </c>
      <c r="B19" s="205"/>
      <c r="C19" s="205"/>
      <c r="D19" s="1132" t="s">
        <v>1364</v>
      </c>
      <c r="E19" s="1462"/>
      <c r="F19" s="1462"/>
      <c r="G19" s="1462"/>
      <c r="H19" s="205"/>
      <c r="I19" s="205"/>
      <c r="J19" s="205"/>
      <c r="K19" s="205"/>
      <c r="L19" s="205"/>
      <c r="M19" s="205"/>
      <c r="N19" s="205"/>
      <c r="O19" s="205"/>
    </row>
    <row r="20" spans="1:15" ht="14.25" customHeight="1">
      <c r="A20" s="205"/>
      <c r="B20" s="205"/>
      <c r="C20" s="205"/>
      <c r="D20" s="205"/>
      <c r="E20" s="205"/>
      <c r="F20" s="205"/>
      <c r="G20" s="205"/>
      <c r="H20" s="205"/>
      <c r="I20" s="205"/>
      <c r="J20" s="205"/>
      <c r="K20" s="205"/>
      <c r="L20" s="205"/>
      <c r="M20" s="205"/>
      <c r="N20" s="205"/>
    </row>
    <row r="21" spans="1:15" ht="14.25" customHeight="1">
      <c r="A21" s="203" t="s">
        <v>39</v>
      </c>
    </row>
    <row r="22" spans="1:15" ht="14.25" customHeight="1">
      <c r="B22" s="1751"/>
      <c r="C22" s="1751"/>
      <c r="D22" s="1751"/>
      <c r="E22" s="1751"/>
      <c r="F22" s="1751"/>
      <c r="G22" s="1751"/>
      <c r="H22" s="1751"/>
      <c r="I22" s="1751"/>
      <c r="J22" s="1751"/>
      <c r="K22" s="1751"/>
      <c r="L22" s="1751"/>
      <c r="M22" s="1751"/>
      <c r="N22" s="1751"/>
    </row>
    <row r="23" spans="1:15" ht="14.25" customHeight="1">
      <c r="B23" s="1751"/>
      <c r="C23" s="1751"/>
      <c r="D23" s="1751"/>
      <c r="E23" s="1751"/>
      <c r="F23" s="1751"/>
      <c r="G23" s="1751"/>
      <c r="H23" s="1751"/>
      <c r="I23" s="1751"/>
      <c r="J23" s="1751"/>
      <c r="K23" s="1751"/>
      <c r="L23" s="1751"/>
      <c r="M23" s="1751"/>
      <c r="N23" s="1751"/>
    </row>
    <row r="24" spans="1:15" ht="14.25" customHeight="1">
      <c r="B24" s="1751"/>
      <c r="C24" s="1751"/>
      <c r="D24" s="1751"/>
      <c r="E24" s="1751"/>
      <c r="F24" s="1751"/>
      <c r="G24" s="1751"/>
      <c r="H24" s="1751"/>
      <c r="I24" s="1751"/>
      <c r="J24" s="1751"/>
      <c r="K24" s="1751"/>
      <c r="L24" s="1751"/>
      <c r="M24" s="1751"/>
      <c r="N24" s="1751"/>
    </row>
    <row r="25" spans="1:15" ht="14.25" customHeight="1"/>
    <row r="26" spans="1:15" ht="14.25" customHeight="1">
      <c r="A26" s="203" t="s">
        <v>70</v>
      </c>
      <c r="E26" s="1686" t="s">
        <v>241</v>
      </c>
      <c r="F26" s="1686"/>
      <c r="G26" s="1686"/>
      <c r="H26" s="1686"/>
      <c r="I26" s="203" t="s">
        <v>75</v>
      </c>
    </row>
    <row r="27" spans="1:15" ht="14.25" customHeight="1">
      <c r="G27" s="112"/>
    </row>
    <row r="28" spans="1:15" ht="24" customHeight="1">
      <c r="A28" s="1133" t="s">
        <v>45</v>
      </c>
      <c r="B28" s="1135"/>
      <c r="C28" s="1135"/>
      <c r="D28" s="1135"/>
      <c r="E28" s="1134"/>
      <c r="F28" s="1133" t="s">
        <v>74</v>
      </c>
      <c r="G28" s="1135"/>
      <c r="H28" s="1135"/>
      <c r="I28" s="1134"/>
      <c r="J28" s="1133" t="s">
        <v>76</v>
      </c>
      <c r="K28" s="1135"/>
      <c r="L28" s="1135"/>
      <c r="M28" s="1135"/>
      <c r="N28" s="1135"/>
      <c r="O28" s="1134"/>
    </row>
    <row r="29" spans="1:15" ht="24" customHeight="1">
      <c r="A29" s="1018" t="s">
        <v>71</v>
      </c>
      <c r="B29" s="1137"/>
      <c r="C29" s="1137"/>
      <c r="D29" s="1137"/>
      <c r="E29" s="1138"/>
      <c r="F29" s="1764"/>
      <c r="G29" s="1765"/>
      <c r="H29" s="1765"/>
      <c r="I29" s="226" t="s">
        <v>75</v>
      </c>
      <c r="J29" s="1764"/>
      <c r="K29" s="1765"/>
      <c r="L29" s="1765"/>
      <c r="M29" s="1765"/>
      <c r="N29" s="1765"/>
      <c r="O29" s="227" t="s">
        <v>75</v>
      </c>
    </row>
    <row r="30" spans="1:15" ht="24" customHeight="1">
      <c r="A30" s="1018" t="s">
        <v>72</v>
      </c>
      <c r="B30" s="998"/>
      <c r="C30" s="998"/>
      <c r="D30" s="998"/>
      <c r="E30" s="999"/>
      <c r="F30" s="1764"/>
      <c r="G30" s="1765"/>
      <c r="H30" s="1765"/>
      <c r="I30" s="226" t="s">
        <v>75</v>
      </c>
      <c r="J30" s="1764"/>
      <c r="K30" s="1765"/>
      <c r="L30" s="1765"/>
      <c r="M30" s="1765"/>
      <c r="N30" s="1765"/>
      <c r="O30" s="227" t="s">
        <v>75</v>
      </c>
    </row>
    <row r="31" spans="1:15" ht="24" customHeight="1">
      <c r="A31" s="1018" t="s">
        <v>73</v>
      </c>
      <c r="B31" s="998"/>
      <c r="C31" s="998"/>
      <c r="D31" s="998"/>
      <c r="E31" s="999"/>
      <c r="F31" s="1764"/>
      <c r="G31" s="1765"/>
      <c r="H31" s="1765"/>
      <c r="I31" s="226" t="s">
        <v>75</v>
      </c>
      <c r="J31" s="1764"/>
      <c r="K31" s="1765"/>
      <c r="L31" s="1765"/>
      <c r="M31" s="1765"/>
      <c r="N31" s="1765"/>
      <c r="O31" s="227" t="s">
        <v>75</v>
      </c>
    </row>
    <row r="32" spans="1:15" ht="24" customHeight="1">
      <c r="A32" s="1133" t="s">
        <v>46</v>
      </c>
      <c r="B32" s="1135"/>
      <c r="C32" s="1135"/>
      <c r="D32" s="1135"/>
      <c r="E32" s="1134"/>
      <c r="F32" s="1766"/>
      <c r="G32" s="1767"/>
      <c r="H32" s="1767"/>
      <c r="I32" s="226"/>
      <c r="J32" s="1766"/>
      <c r="K32" s="1767"/>
      <c r="L32" s="1767"/>
      <c r="M32" s="1767"/>
      <c r="N32" s="1767"/>
      <c r="O32" s="227"/>
    </row>
    <row r="34" spans="1:16">
      <c r="A34" s="124" t="s">
        <v>1582</v>
      </c>
      <c r="B34" s="124"/>
      <c r="C34" s="124"/>
      <c r="D34" s="124"/>
      <c r="E34" s="124"/>
      <c r="F34" s="124"/>
      <c r="G34" s="124"/>
      <c r="H34" s="124"/>
      <c r="I34" s="124"/>
      <c r="J34" s="124"/>
      <c r="K34" s="124"/>
      <c r="L34" s="124"/>
      <c r="M34" s="124"/>
      <c r="N34" s="124"/>
      <c r="O34" s="124"/>
      <c r="P34" s="124"/>
    </row>
    <row r="35" spans="1:16">
      <c r="A35" s="124" t="s">
        <v>1320</v>
      </c>
      <c r="B35" s="124"/>
      <c r="C35" s="124"/>
      <c r="D35" s="124"/>
      <c r="E35" s="124"/>
      <c r="F35" s="124"/>
      <c r="G35" s="124"/>
      <c r="H35" s="124"/>
      <c r="I35" s="124"/>
      <c r="J35" s="124"/>
      <c r="K35" s="124"/>
      <c r="L35" s="124"/>
      <c r="M35" s="124"/>
      <c r="N35" s="124"/>
      <c r="O35" s="124"/>
      <c r="P35" s="124"/>
    </row>
    <row r="36" spans="1:16">
      <c r="A36" s="124"/>
      <c r="B36" s="124"/>
      <c r="C36" s="124"/>
      <c r="D36" s="124"/>
      <c r="E36" s="124"/>
      <c r="F36" s="124"/>
      <c r="G36" s="124"/>
      <c r="H36" s="124"/>
      <c r="I36" s="124"/>
      <c r="J36" s="124"/>
      <c r="K36" s="124"/>
      <c r="L36" s="124"/>
      <c r="M36" s="124"/>
      <c r="N36" s="124"/>
      <c r="O36" s="124"/>
      <c r="P36" s="124"/>
    </row>
    <row r="37" spans="1:16">
      <c r="A37" s="124" t="s">
        <v>1583</v>
      </c>
      <c r="B37" s="124"/>
      <c r="C37" s="124"/>
      <c r="D37" s="124"/>
      <c r="E37" s="124"/>
      <c r="F37" s="124"/>
      <c r="G37" s="124"/>
      <c r="H37" s="124"/>
      <c r="I37" s="124"/>
      <c r="J37" s="124"/>
      <c r="K37" s="124"/>
      <c r="L37" s="124"/>
      <c r="M37" s="124"/>
      <c r="N37" s="124"/>
      <c r="O37" s="124"/>
      <c r="P37" s="124"/>
    </row>
    <row r="38" spans="1:16">
      <c r="A38" s="124" t="s">
        <v>1584</v>
      </c>
      <c r="B38" s="124"/>
      <c r="C38" s="124"/>
      <c r="D38" s="124"/>
      <c r="E38" s="124"/>
      <c r="F38" s="124"/>
      <c r="G38" s="124"/>
      <c r="H38" s="124"/>
      <c r="I38" s="124"/>
      <c r="J38" s="124"/>
      <c r="K38" s="124"/>
      <c r="L38" s="124"/>
      <c r="M38" s="124"/>
      <c r="N38" s="124"/>
      <c r="O38" s="124"/>
      <c r="P38" s="124"/>
    </row>
    <row r="39" spans="1:16">
      <c r="A39" s="124"/>
      <c r="B39" s="124"/>
      <c r="C39" s="124"/>
      <c r="D39" s="124"/>
      <c r="E39" s="124"/>
      <c r="F39" s="124"/>
      <c r="G39" s="124"/>
      <c r="H39" s="124"/>
      <c r="I39" s="124"/>
      <c r="J39" s="124"/>
      <c r="K39" s="124"/>
      <c r="L39" s="124"/>
      <c r="M39" s="124"/>
      <c r="N39" s="124"/>
      <c r="O39" s="124"/>
      <c r="P39" s="124"/>
    </row>
    <row r="40" spans="1:16">
      <c r="A40" s="124" t="s">
        <v>1585</v>
      </c>
      <c r="B40" s="124"/>
      <c r="C40" s="124"/>
      <c r="D40" s="124"/>
      <c r="E40" s="124"/>
      <c r="F40" s="124"/>
      <c r="G40" s="124"/>
      <c r="H40" s="124"/>
      <c r="I40" s="124"/>
      <c r="J40" s="124"/>
      <c r="K40" s="124"/>
      <c r="L40" s="124"/>
      <c r="M40" s="124"/>
      <c r="N40" s="124"/>
      <c r="O40" s="124"/>
      <c r="P40" s="124"/>
    </row>
    <row r="41" spans="1:16">
      <c r="A41" s="124" t="s">
        <v>1586</v>
      </c>
      <c r="B41" s="124"/>
      <c r="C41" s="124"/>
      <c r="D41" s="124"/>
      <c r="E41" s="124"/>
      <c r="F41" s="124"/>
      <c r="G41" s="124"/>
      <c r="H41" s="124"/>
      <c r="I41" s="124"/>
      <c r="J41" s="124"/>
      <c r="K41" s="124"/>
      <c r="L41" s="124"/>
      <c r="M41" s="124"/>
      <c r="N41" s="124"/>
      <c r="O41" s="124"/>
      <c r="P41" s="124"/>
    </row>
    <row r="42" spans="1:16">
      <c r="A42" s="124"/>
      <c r="B42" s="124"/>
      <c r="C42" s="124"/>
      <c r="D42" s="124"/>
      <c r="E42" s="124"/>
      <c r="F42" s="124"/>
      <c r="G42" s="124"/>
      <c r="H42" s="124"/>
      <c r="I42" s="124"/>
      <c r="J42" s="124"/>
      <c r="K42" s="124"/>
      <c r="L42" s="124"/>
      <c r="M42" s="124"/>
      <c r="N42" s="124"/>
      <c r="O42" s="124"/>
      <c r="P42" s="124"/>
    </row>
    <row r="43" spans="1:16">
      <c r="A43" s="124" t="s">
        <v>1565</v>
      </c>
      <c r="B43" s="124"/>
      <c r="C43" s="124"/>
      <c r="D43" s="124"/>
      <c r="E43" s="124"/>
      <c r="F43" s="124"/>
      <c r="G43" s="124"/>
      <c r="H43" s="124"/>
      <c r="I43" s="124"/>
      <c r="J43" s="124"/>
      <c r="K43" s="124"/>
      <c r="L43" s="124"/>
      <c r="M43" s="124"/>
      <c r="N43" s="124"/>
      <c r="O43" s="124"/>
      <c r="P43" s="124"/>
    </row>
    <row r="44" spans="1:16">
      <c r="A44" s="124"/>
      <c r="B44" s="124" t="s">
        <v>1587</v>
      </c>
      <c r="C44" s="124"/>
      <c r="D44" s="124"/>
      <c r="E44" s="124"/>
      <c r="F44" s="124"/>
      <c r="G44" s="124"/>
      <c r="H44" s="124"/>
      <c r="I44" s="124"/>
      <c r="J44" s="124"/>
      <c r="K44" s="124"/>
      <c r="L44" s="124"/>
      <c r="M44" s="124"/>
      <c r="N44" s="124"/>
      <c r="O44" s="124"/>
      <c r="P44" s="124"/>
    </row>
    <row r="45" spans="1:16">
      <c r="A45" s="124"/>
      <c r="B45" s="124" t="s">
        <v>1588</v>
      </c>
      <c r="C45" s="124"/>
      <c r="D45" s="124"/>
      <c r="E45" s="124"/>
      <c r="F45" s="124"/>
      <c r="G45" s="124"/>
      <c r="H45" s="124"/>
      <c r="I45" s="124"/>
      <c r="J45" s="124"/>
      <c r="K45" s="124"/>
      <c r="L45" s="124"/>
      <c r="M45" s="124"/>
      <c r="N45" s="124"/>
      <c r="O45" s="124"/>
      <c r="P45" s="124"/>
    </row>
    <row r="46" spans="1:16">
      <c r="A46" s="124"/>
      <c r="B46" s="124"/>
      <c r="C46" s="124"/>
      <c r="D46" s="124"/>
      <c r="E46" s="124"/>
      <c r="F46" s="124"/>
      <c r="G46" s="124"/>
      <c r="H46" s="124"/>
      <c r="I46" s="124"/>
      <c r="J46" s="124"/>
      <c r="K46" s="124"/>
      <c r="L46" s="124"/>
      <c r="M46" s="124"/>
      <c r="N46" s="124"/>
      <c r="O46" s="124"/>
      <c r="P46" s="124"/>
    </row>
  </sheetData>
  <mergeCells count="21">
    <mergeCell ref="A32:E32"/>
    <mergeCell ref="F32:H32"/>
    <mergeCell ref="J32:N32"/>
    <mergeCell ref="A30:E30"/>
    <mergeCell ref="A31:E31"/>
    <mergeCell ref="F30:H30"/>
    <mergeCell ref="J30:N30"/>
    <mergeCell ref="J31:N31"/>
    <mergeCell ref="F31:H31"/>
    <mergeCell ref="A3:P3"/>
    <mergeCell ref="L5:P5"/>
    <mergeCell ref="F29:H29"/>
    <mergeCell ref="A17:O17"/>
    <mergeCell ref="A28:E28"/>
    <mergeCell ref="F28:I28"/>
    <mergeCell ref="D19:G19"/>
    <mergeCell ref="J28:O28"/>
    <mergeCell ref="J29:N29"/>
    <mergeCell ref="B22:N24"/>
    <mergeCell ref="E26:H26"/>
    <mergeCell ref="A29:E29"/>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8" tint="0.59999389629810485"/>
  </sheetPr>
  <dimension ref="A1:O41"/>
  <sheetViews>
    <sheetView showZeros="0" view="pageBreakPreview" topLeftCell="A10" zoomScaleNormal="100" zoomScaleSheetLayoutView="100" workbookViewId="0">
      <selection activeCell="G17" sqref="G17"/>
    </sheetView>
  </sheetViews>
  <sheetFormatPr defaultColWidth="5.90625" defaultRowHeight="14"/>
  <cols>
    <col min="1" max="16384" width="5.90625" style="203"/>
  </cols>
  <sheetData>
    <row r="1" spans="1:15">
      <c r="O1" s="204" t="s">
        <v>162</v>
      </c>
    </row>
    <row r="2" spans="1:15">
      <c r="A2" s="203" t="s">
        <v>269</v>
      </c>
    </row>
    <row r="4" spans="1:15" ht="28">
      <c r="A4" s="955" t="s">
        <v>244</v>
      </c>
      <c r="B4" s="955"/>
      <c r="C4" s="955"/>
      <c r="D4" s="955"/>
      <c r="E4" s="955"/>
      <c r="F4" s="955"/>
      <c r="G4" s="955"/>
      <c r="H4" s="955"/>
      <c r="I4" s="955"/>
      <c r="J4" s="955"/>
      <c r="K4" s="955"/>
      <c r="L4" s="955"/>
      <c r="M4" s="955"/>
      <c r="N4" s="955"/>
      <c r="O4" s="955"/>
    </row>
    <row r="5" spans="1:15" ht="14.25" customHeight="1">
      <c r="A5" s="148"/>
      <c r="B5" s="148"/>
      <c r="C5" s="148"/>
      <c r="D5" s="148"/>
      <c r="E5" s="148"/>
      <c r="F5" s="148"/>
      <c r="G5" s="148"/>
      <c r="H5" s="148"/>
      <c r="I5" s="148"/>
      <c r="J5" s="148"/>
      <c r="K5" s="148"/>
      <c r="L5" s="148"/>
      <c r="M5" s="148"/>
      <c r="N5" s="148"/>
    </row>
    <row r="7" spans="1:15" ht="24" customHeight="1">
      <c r="A7" s="203" t="s">
        <v>726</v>
      </c>
    </row>
    <row r="8" spans="1:15" ht="24" customHeight="1">
      <c r="A8" s="203" t="s">
        <v>727</v>
      </c>
    </row>
    <row r="9" spans="1:15" ht="24" customHeight="1">
      <c r="A9" s="203" t="s">
        <v>728</v>
      </c>
    </row>
    <row r="10" spans="1:15" ht="14.25" customHeight="1"/>
    <row r="11" spans="1:15" ht="14.25" customHeight="1"/>
    <row r="13" spans="1:15">
      <c r="A13" s="224" t="s">
        <v>1407</v>
      </c>
    </row>
    <row r="15" spans="1:15">
      <c r="L15" s="890"/>
      <c r="M15" s="890"/>
      <c r="N15" s="890"/>
    </row>
    <row r="17" spans="1:15">
      <c r="G17" s="203" t="s">
        <v>1751</v>
      </c>
      <c r="O17" s="204" t="s">
        <v>386</v>
      </c>
    </row>
    <row r="18" spans="1:15">
      <c r="O18" s="204"/>
    </row>
    <row r="19" spans="1:15">
      <c r="O19" s="204"/>
    </row>
    <row r="20" spans="1:15">
      <c r="O20" s="204"/>
    </row>
    <row r="21" spans="1:15">
      <c r="A21" s="900" t="s">
        <v>451</v>
      </c>
      <c r="B21" s="900"/>
      <c r="C21" s="900"/>
      <c r="D21" s="900"/>
      <c r="E21" s="900"/>
      <c r="F21" s="900"/>
      <c r="G21" s="900"/>
      <c r="H21" s="900"/>
      <c r="I21" s="900"/>
      <c r="J21" s="900"/>
      <c r="K21" s="900"/>
      <c r="L21" s="900"/>
      <c r="M21" s="900"/>
      <c r="N21" s="900"/>
      <c r="O21" s="900"/>
    </row>
    <row r="23" spans="1:15">
      <c r="A23" s="229" t="s">
        <v>1267</v>
      </c>
      <c r="B23" s="195" t="str">
        <f>入力シート!C1</f>
        <v>令和8年2月8日執行衆議院小選挙区選出議員選挙</v>
      </c>
      <c r="C23" s="94"/>
      <c r="D23" s="94"/>
      <c r="E23" s="94"/>
      <c r="F23" s="94"/>
      <c r="G23" s="94"/>
      <c r="H23" s="94"/>
      <c r="I23" s="94"/>
      <c r="J23" s="94"/>
      <c r="K23" s="111" t="str">
        <f>入力シート!C2</f>
        <v>青森県第１区</v>
      </c>
      <c r="L23" s="94"/>
      <c r="M23" s="94"/>
      <c r="N23" s="94"/>
      <c r="O23" s="94"/>
    </row>
    <row r="24" spans="1:15">
      <c r="A24" s="161"/>
      <c r="B24" s="94"/>
      <c r="C24" s="94"/>
      <c r="D24" s="94"/>
      <c r="E24" s="94"/>
      <c r="F24" s="94"/>
      <c r="G24" s="94"/>
      <c r="H24" s="94"/>
      <c r="I24" s="94"/>
      <c r="J24" s="168"/>
      <c r="K24" s="168"/>
      <c r="L24" s="94"/>
      <c r="M24" s="94"/>
      <c r="N24" s="94"/>
      <c r="O24" s="94"/>
    </row>
    <row r="25" spans="1:15">
      <c r="A25" s="94"/>
      <c r="B25" s="94"/>
      <c r="C25" s="94"/>
      <c r="D25" s="94"/>
      <c r="E25" s="94"/>
      <c r="F25" s="94"/>
      <c r="G25" s="94"/>
      <c r="H25" s="94"/>
      <c r="I25" s="94"/>
      <c r="J25" s="94"/>
      <c r="K25" s="94"/>
      <c r="L25" s="94"/>
      <c r="M25" s="94"/>
      <c r="N25" s="94"/>
      <c r="O25" s="94"/>
    </row>
    <row r="26" spans="1:15">
      <c r="A26" s="229" t="s">
        <v>1268</v>
      </c>
      <c r="B26" s="94" t="s">
        <v>1269</v>
      </c>
      <c r="C26" s="94"/>
      <c r="D26" s="94"/>
      <c r="E26" s="113">
        <f>入力シート!C20</f>
        <v>0</v>
      </c>
      <c r="F26" s="111"/>
      <c r="G26" s="111">
        <f>入力シート!C22</f>
        <v>0</v>
      </c>
      <c r="H26" s="108"/>
      <c r="I26" s="94"/>
      <c r="J26" s="94"/>
      <c r="K26" s="94"/>
      <c r="L26" s="94"/>
      <c r="M26" s="94"/>
      <c r="N26" s="94"/>
      <c r="O26" s="94"/>
    </row>
    <row r="27" spans="1:15">
      <c r="A27" s="94"/>
      <c r="B27" s="94"/>
      <c r="C27" s="94"/>
      <c r="D27" s="94"/>
      <c r="E27" s="113"/>
      <c r="F27" s="111"/>
      <c r="G27" s="111"/>
      <c r="H27" s="108"/>
      <c r="I27" s="94"/>
      <c r="J27" s="94"/>
      <c r="K27" s="94"/>
      <c r="L27" s="94"/>
      <c r="M27" s="94"/>
      <c r="N27" s="94"/>
      <c r="O27" s="94"/>
    </row>
    <row r="28" spans="1:15">
      <c r="A28" s="94"/>
      <c r="B28" s="94"/>
      <c r="C28" s="94"/>
      <c r="D28" s="94"/>
      <c r="E28" s="94"/>
      <c r="F28" s="94"/>
      <c r="G28" s="94"/>
      <c r="H28" s="94"/>
      <c r="I28" s="94"/>
      <c r="J28" s="94"/>
      <c r="K28" s="94"/>
      <c r="L28" s="94"/>
      <c r="M28" s="94"/>
      <c r="N28" s="94"/>
      <c r="O28" s="94"/>
    </row>
    <row r="29" spans="1:15" ht="19.5" customHeight="1">
      <c r="A29" s="229" t="s">
        <v>257</v>
      </c>
      <c r="B29" s="203" t="s">
        <v>1266</v>
      </c>
      <c r="C29" s="94"/>
      <c r="D29" s="94"/>
      <c r="E29" s="1687" t="s">
        <v>243</v>
      </c>
      <c r="F29" s="1687"/>
      <c r="G29" s="1687"/>
      <c r="H29" s="94" t="s">
        <v>75</v>
      </c>
      <c r="I29" s="94"/>
      <c r="J29" s="94"/>
      <c r="K29" s="94"/>
      <c r="L29" s="94"/>
      <c r="M29" s="94"/>
      <c r="N29" s="94"/>
      <c r="O29" s="94"/>
    </row>
    <row r="30" spans="1:15" ht="14.25" customHeight="1">
      <c r="F30" s="195"/>
    </row>
    <row r="31" spans="1:15" ht="14.25" customHeight="1">
      <c r="F31" s="195"/>
    </row>
    <row r="32" spans="1:15" ht="14.25" customHeight="1">
      <c r="F32" s="195"/>
    </row>
    <row r="33" spans="1:15">
      <c r="B33" s="207"/>
      <c r="C33" s="116"/>
      <c r="D33" s="116"/>
      <c r="H33" s="195"/>
    </row>
    <row r="34" spans="1:15">
      <c r="A34" s="124" t="s">
        <v>1589</v>
      </c>
      <c r="B34" s="282"/>
      <c r="C34" s="116"/>
      <c r="D34" s="116"/>
      <c r="E34" s="124"/>
      <c r="F34" s="124"/>
      <c r="G34" s="124"/>
      <c r="H34" s="307"/>
      <c r="I34" s="124"/>
      <c r="J34" s="124"/>
      <c r="K34" s="124"/>
      <c r="L34" s="124"/>
      <c r="M34" s="124"/>
      <c r="N34" s="124"/>
      <c r="O34" s="124"/>
    </row>
    <row r="35" spans="1:15">
      <c r="A35" s="124" t="s">
        <v>1320</v>
      </c>
      <c r="B35" s="282"/>
      <c r="C35" s="116"/>
      <c r="D35" s="116"/>
      <c r="E35" s="124"/>
      <c r="F35" s="124"/>
      <c r="G35" s="124"/>
      <c r="H35" s="124"/>
      <c r="I35" s="124"/>
      <c r="J35" s="124"/>
      <c r="K35" s="124"/>
      <c r="L35" s="124"/>
      <c r="M35" s="124"/>
      <c r="N35" s="124"/>
      <c r="O35" s="124"/>
    </row>
    <row r="36" spans="1:15">
      <c r="A36" s="124"/>
      <c r="B36" s="282"/>
      <c r="C36" s="116"/>
      <c r="D36" s="116"/>
      <c r="E36" s="124"/>
      <c r="F36" s="124"/>
      <c r="G36" s="307"/>
      <c r="H36" s="124"/>
      <c r="I36" s="124"/>
      <c r="J36" s="124"/>
      <c r="K36" s="124"/>
      <c r="L36" s="124"/>
      <c r="M36" s="124"/>
      <c r="N36" s="124"/>
      <c r="O36" s="124"/>
    </row>
    <row r="37" spans="1:15">
      <c r="A37" s="124" t="s">
        <v>1590</v>
      </c>
      <c r="B37" s="282"/>
      <c r="C37" s="116"/>
      <c r="D37" s="116"/>
      <c r="E37" s="124"/>
      <c r="F37" s="124"/>
      <c r="G37" s="124"/>
      <c r="H37" s="124"/>
      <c r="I37" s="124"/>
      <c r="J37" s="124"/>
      <c r="K37" s="124"/>
      <c r="L37" s="124"/>
      <c r="M37" s="124"/>
      <c r="N37" s="124"/>
      <c r="O37" s="124"/>
    </row>
    <row r="38" spans="1:15">
      <c r="A38" s="124" t="s">
        <v>1591</v>
      </c>
      <c r="B38" s="124"/>
      <c r="C38" s="124"/>
      <c r="D38" s="124"/>
      <c r="E38" s="124"/>
      <c r="F38" s="124"/>
      <c r="G38" s="124"/>
      <c r="H38" s="124"/>
      <c r="I38" s="124"/>
      <c r="J38" s="124"/>
      <c r="K38" s="124"/>
      <c r="L38" s="124"/>
      <c r="M38" s="124"/>
      <c r="N38" s="124"/>
      <c r="O38" s="124"/>
    </row>
    <row r="39" spans="1:15">
      <c r="A39" s="124"/>
      <c r="B39" s="124"/>
      <c r="C39" s="124"/>
      <c r="D39" s="124"/>
      <c r="E39" s="124"/>
      <c r="F39" s="124"/>
      <c r="G39" s="124"/>
      <c r="H39" s="124"/>
      <c r="I39" s="124"/>
      <c r="J39" s="124"/>
      <c r="K39" s="124"/>
      <c r="L39" s="124"/>
      <c r="M39" s="124"/>
      <c r="N39" s="124"/>
      <c r="O39" s="124"/>
    </row>
    <row r="40" spans="1:15">
      <c r="A40" s="124" t="s">
        <v>1592</v>
      </c>
      <c r="B40" s="124"/>
      <c r="C40" s="124"/>
      <c r="D40" s="124"/>
      <c r="E40" s="124"/>
      <c r="F40" s="124"/>
      <c r="G40" s="124"/>
      <c r="H40" s="124"/>
      <c r="I40" s="124"/>
      <c r="J40" s="124"/>
      <c r="K40" s="124"/>
      <c r="L40" s="124"/>
      <c r="M40" s="124"/>
      <c r="N40" s="124"/>
      <c r="O40" s="124"/>
    </row>
    <row r="41" spans="1:15">
      <c r="A41" s="124" t="s">
        <v>251</v>
      </c>
      <c r="B41" s="124"/>
      <c r="C41" s="124"/>
      <c r="D41" s="124"/>
      <c r="E41" s="124"/>
      <c r="F41" s="124"/>
      <c r="G41" s="124"/>
      <c r="H41" s="124"/>
      <c r="I41" s="124"/>
      <c r="J41" s="124"/>
      <c r="K41" s="124"/>
      <c r="L41" s="124"/>
      <c r="M41" s="124"/>
      <c r="N41" s="124"/>
      <c r="O41" s="124"/>
    </row>
  </sheetData>
  <mergeCells count="4">
    <mergeCell ref="L15:N15"/>
    <mergeCell ref="A21:O21"/>
    <mergeCell ref="E29:G29"/>
    <mergeCell ref="A4:O4"/>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8" tint="0.59999389629810485"/>
  </sheetPr>
  <dimension ref="A1:P47"/>
  <sheetViews>
    <sheetView showZeros="0" view="pageBreakPreview" topLeftCell="A16" zoomScaleNormal="100" zoomScaleSheetLayoutView="100" workbookViewId="0">
      <selection activeCell="C43" sqref="C43"/>
    </sheetView>
  </sheetViews>
  <sheetFormatPr defaultColWidth="5.6328125" defaultRowHeight="14"/>
  <cols>
    <col min="1" max="15" width="5.6328125" style="203"/>
    <col min="16" max="16" width="6.6328125" style="203" customWidth="1"/>
    <col min="17" max="16384" width="5.6328125" style="203"/>
  </cols>
  <sheetData>
    <row r="1" spans="1:16">
      <c r="P1" s="204" t="s">
        <v>156</v>
      </c>
    </row>
    <row r="3" spans="1:16" ht="28">
      <c r="A3" s="955" t="s">
        <v>247</v>
      </c>
      <c r="B3" s="955"/>
      <c r="C3" s="955"/>
      <c r="D3" s="955"/>
      <c r="E3" s="955"/>
      <c r="F3" s="955"/>
      <c r="G3" s="955"/>
      <c r="H3" s="955"/>
      <c r="I3" s="955"/>
      <c r="J3" s="955"/>
      <c r="K3" s="955"/>
      <c r="L3" s="955"/>
      <c r="M3" s="955"/>
      <c r="N3" s="955"/>
      <c r="O3" s="955"/>
      <c r="P3" s="955"/>
    </row>
    <row r="6" spans="1:16">
      <c r="A6" s="203" t="s">
        <v>248</v>
      </c>
      <c r="M6" s="228"/>
      <c r="N6" s="228"/>
      <c r="O6" s="228"/>
    </row>
    <row r="7" spans="1:16">
      <c r="M7" s="228"/>
      <c r="N7" s="228"/>
      <c r="O7" s="228"/>
    </row>
    <row r="8" spans="1:16">
      <c r="M8" s="228"/>
      <c r="N8" s="228"/>
      <c r="O8" s="228"/>
    </row>
    <row r="9" spans="1:16">
      <c r="B9" s="1076" t="s">
        <v>1364</v>
      </c>
      <c r="C9" s="1076"/>
      <c r="D9" s="1076"/>
      <c r="E9" s="1076"/>
      <c r="F9" s="1076"/>
    </row>
    <row r="10" spans="1:16">
      <c r="B10" s="228"/>
      <c r="C10" s="228"/>
      <c r="D10" s="228"/>
    </row>
    <row r="12" spans="1:16" s="94" customFormat="1">
      <c r="J12" s="215" t="str">
        <f>入力シート!C1</f>
        <v>令和8年2月8日執行衆議院小選挙区選出議員選挙</v>
      </c>
      <c r="K12" s="202" t="str">
        <f>入力シート!C2</f>
        <v>青森県第１区</v>
      </c>
      <c r="L12" s="111"/>
    </row>
    <row r="14" spans="1:16">
      <c r="I14" s="204" t="s">
        <v>410</v>
      </c>
      <c r="K14" s="215">
        <f>入力シート!C20</f>
        <v>0</v>
      </c>
      <c r="L14" s="195"/>
      <c r="M14" s="195">
        <f>入力シート!C22</f>
        <v>0</v>
      </c>
    </row>
    <row r="15" spans="1:16">
      <c r="I15" s="204"/>
      <c r="K15" s="215"/>
      <c r="L15" s="195"/>
      <c r="M15" s="195"/>
    </row>
    <row r="16" spans="1:16" ht="14.25" customHeight="1">
      <c r="G16" s="195"/>
    </row>
    <row r="17" spans="1:16" ht="14.25" customHeight="1">
      <c r="A17" s="900" t="s">
        <v>451</v>
      </c>
      <c r="B17" s="900"/>
      <c r="C17" s="900"/>
      <c r="D17" s="900"/>
      <c r="E17" s="900"/>
      <c r="F17" s="900"/>
      <c r="G17" s="900"/>
      <c r="H17" s="900"/>
      <c r="I17" s="900"/>
      <c r="J17" s="900"/>
      <c r="K17" s="900"/>
      <c r="L17" s="900"/>
      <c r="M17" s="900"/>
      <c r="N17" s="900"/>
      <c r="O17" s="900"/>
      <c r="P17" s="900"/>
    </row>
    <row r="18" spans="1:16" ht="14.25" customHeight="1">
      <c r="A18" s="205"/>
      <c r="B18" s="205"/>
      <c r="C18" s="205"/>
      <c r="D18" s="205"/>
      <c r="E18" s="205"/>
      <c r="F18" s="205"/>
      <c r="G18" s="205"/>
      <c r="H18" s="205"/>
      <c r="I18" s="205"/>
      <c r="J18" s="205"/>
      <c r="K18" s="205"/>
      <c r="L18" s="205"/>
      <c r="M18" s="205"/>
      <c r="N18" s="205"/>
      <c r="O18" s="205"/>
    </row>
    <row r="19" spans="1:16" ht="28.5" customHeight="1">
      <c r="A19" s="1688" t="s">
        <v>249</v>
      </c>
      <c r="B19" s="1689"/>
      <c r="C19" s="1689"/>
      <c r="D19" s="1689"/>
      <c r="E19" s="1690"/>
      <c r="F19" s="1664"/>
      <c r="G19" s="1665"/>
      <c r="H19" s="1665"/>
      <c r="I19" s="1665"/>
      <c r="J19" s="1665"/>
      <c r="K19" s="1665"/>
      <c r="L19" s="1665"/>
      <c r="M19" s="1665"/>
      <c r="N19" s="1665"/>
      <c r="O19" s="1665"/>
      <c r="P19" s="220"/>
    </row>
    <row r="20" spans="1:16" ht="28.5" customHeight="1">
      <c r="A20" s="1697" t="s">
        <v>80</v>
      </c>
      <c r="B20" s="1698"/>
      <c r="C20" s="1698"/>
      <c r="D20" s="1698"/>
      <c r="E20" s="1699"/>
      <c r="F20" s="1667"/>
      <c r="G20" s="1668"/>
      <c r="H20" s="1668"/>
      <c r="I20" s="1668"/>
      <c r="J20" s="1668"/>
      <c r="K20" s="1668"/>
      <c r="L20" s="1668"/>
      <c r="M20" s="1668"/>
      <c r="N20" s="1668"/>
      <c r="O20" s="1668"/>
      <c r="P20" s="217"/>
    </row>
    <row r="21" spans="1:16" ht="28.5" customHeight="1">
      <c r="A21" s="1700" t="s">
        <v>1412</v>
      </c>
      <c r="B21" s="1701"/>
      <c r="C21" s="1701"/>
      <c r="D21" s="1701"/>
      <c r="E21" s="1702"/>
      <c r="F21" s="1670"/>
      <c r="G21" s="1671"/>
      <c r="H21" s="1671"/>
      <c r="I21" s="1671"/>
      <c r="J21" s="1671"/>
      <c r="K21" s="1671"/>
      <c r="L21" s="1671"/>
      <c r="M21" s="1671"/>
      <c r="N21" s="1671"/>
      <c r="O21" s="1671"/>
      <c r="P21" s="223"/>
    </row>
    <row r="22" spans="1:16" ht="28.5" customHeight="1">
      <c r="A22" s="1696" t="s">
        <v>74</v>
      </c>
      <c r="B22" s="998"/>
      <c r="C22" s="998"/>
      <c r="D22" s="998"/>
      <c r="E22" s="999"/>
      <c r="F22" s="1705"/>
      <c r="G22" s="1706"/>
      <c r="H22" s="1706"/>
      <c r="I22" s="1706"/>
      <c r="J22" s="1706"/>
      <c r="K22" s="1706"/>
      <c r="L22" s="1706"/>
      <c r="M22" s="1706"/>
      <c r="N22" s="1706"/>
      <c r="O22" s="1706"/>
      <c r="P22" s="170" t="s">
        <v>75</v>
      </c>
    </row>
    <row r="23" spans="1:16" ht="28.5" customHeight="1">
      <c r="A23" s="1696" t="s">
        <v>82</v>
      </c>
      <c r="B23" s="998"/>
      <c r="C23" s="998"/>
      <c r="D23" s="998"/>
      <c r="E23" s="999"/>
      <c r="F23" s="1703"/>
      <c r="G23" s="1704"/>
      <c r="H23" s="1704"/>
      <c r="I23" s="1704"/>
      <c r="J23" s="1704"/>
      <c r="K23" s="1704"/>
      <c r="L23" s="1704"/>
      <c r="M23" s="1704"/>
      <c r="N23" s="1704"/>
      <c r="O23" s="1704"/>
      <c r="P23" s="156" t="s">
        <v>2</v>
      </c>
    </row>
    <row r="24" spans="1:16" ht="28.5" customHeight="1">
      <c r="A24" s="1693" t="s">
        <v>531</v>
      </c>
      <c r="B24" s="1694"/>
      <c r="C24" s="1694"/>
      <c r="D24" s="1694"/>
      <c r="E24" s="1695"/>
      <c r="F24" s="1768"/>
      <c r="G24" s="1769"/>
      <c r="H24" s="1769"/>
      <c r="I24" s="1769"/>
      <c r="J24" s="1769"/>
      <c r="K24" s="1769"/>
      <c r="L24" s="1769"/>
      <c r="M24" s="1769"/>
      <c r="N24" s="1769"/>
      <c r="O24" s="1769"/>
      <c r="P24" s="170"/>
    </row>
    <row r="25" spans="1:16" ht="21" customHeight="1">
      <c r="A25" s="124"/>
      <c r="B25" s="124"/>
      <c r="C25" s="124"/>
      <c r="D25" s="124"/>
      <c r="E25" s="124"/>
      <c r="F25" s="124"/>
      <c r="G25" s="124"/>
      <c r="H25" s="124"/>
      <c r="I25" s="124"/>
      <c r="J25" s="124"/>
      <c r="K25" s="124"/>
      <c r="L25" s="124"/>
      <c r="M25" s="124"/>
      <c r="N25" s="124"/>
      <c r="O25" s="124"/>
      <c r="P25" s="124"/>
    </row>
    <row r="26" spans="1:16">
      <c r="A26" s="124" t="s">
        <v>1593</v>
      </c>
      <c r="B26" s="124"/>
      <c r="C26" s="124"/>
      <c r="D26" s="124"/>
      <c r="E26" s="124"/>
      <c r="F26" s="124"/>
      <c r="G26" s="124"/>
      <c r="H26" s="124"/>
      <c r="I26" s="124"/>
      <c r="J26" s="124"/>
      <c r="K26" s="124"/>
      <c r="L26" s="124"/>
      <c r="M26" s="124"/>
      <c r="N26" s="124"/>
      <c r="O26" s="124"/>
      <c r="P26" s="124"/>
    </row>
    <row r="27" spans="1:16">
      <c r="A27" s="124" t="s">
        <v>1594</v>
      </c>
      <c r="B27" s="124"/>
      <c r="C27" s="124"/>
      <c r="D27" s="124"/>
      <c r="E27" s="124"/>
      <c r="F27" s="124"/>
      <c r="G27" s="124"/>
      <c r="H27" s="124"/>
      <c r="I27" s="124"/>
      <c r="J27" s="124"/>
      <c r="K27" s="124"/>
      <c r="L27" s="124"/>
      <c r="M27" s="124"/>
      <c r="N27" s="124"/>
      <c r="O27" s="124"/>
      <c r="P27" s="124"/>
    </row>
    <row r="28" spans="1:16">
      <c r="A28" s="124" t="s">
        <v>1595</v>
      </c>
      <c r="B28" s="124"/>
      <c r="C28" s="124"/>
      <c r="D28" s="124"/>
      <c r="E28" s="124"/>
      <c r="F28" s="124"/>
      <c r="G28" s="124"/>
      <c r="H28" s="124"/>
      <c r="I28" s="124"/>
      <c r="J28" s="124"/>
      <c r="K28" s="124"/>
      <c r="L28" s="124"/>
      <c r="M28" s="124"/>
      <c r="N28" s="124"/>
      <c r="O28" s="124"/>
      <c r="P28" s="124"/>
    </row>
    <row r="29" spans="1:16">
      <c r="A29" s="124" t="s">
        <v>1596</v>
      </c>
      <c r="B29" s="124"/>
      <c r="C29" s="124"/>
      <c r="D29" s="124"/>
      <c r="E29" s="124"/>
      <c r="F29" s="124"/>
      <c r="G29" s="124"/>
      <c r="H29" s="124"/>
      <c r="I29" s="124"/>
      <c r="J29" s="124"/>
      <c r="K29" s="124"/>
      <c r="L29" s="124"/>
      <c r="M29" s="124"/>
      <c r="N29" s="124"/>
      <c r="O29" s="124"/>
      <c r="P29" s="124"/>
    </row>
    <row r="30" spans="1:16">
      <c r="A30" s="124" t="s">
        <v>1597</v>
      </c>
      <c r="B30" s="124"/>
      <c r="C30" s="124"/>
      <c r="D30" s="124"/>
      <c r="E30" s="124"/>
      <c r="F30" s="124"/>
      <c r="G30" s="124"/>
      <c r="H30" s="124"/>
      <c r="I30" s="124"/>
      <c r="J30" s="124"/>
      <c r="K30" s="124"/>
      <c r="L30" s="124"/>
      <c r="M30" s="124"/>
      <c r="N30" s="124"/>
      <c r="O30" s="124"/>
      <c r="P30" s="124"/>
    </row>
    <row r="31" spans="1:16">
      <c r="A31" s="124" t="s">
        <v>1576</v>
      </c>
      <c r="B31" s="124"/>
      <c r="C31" s="124"/>
      <c r="D31" s="124"/>
      <c r="E31" s="124"/>
      <c r="F31" s="124"/>
      <c r="G31" s="124"/>
      <c r="H31" s="124"/>
      <c r="I31" s="124"/>
      <c r="J31" s="124"/>
      <c r="K31" s="124"/>
      <c r="L31" s="124"/>
      <c r="M31" s="124"/>
      <c r="N31" s="124"/>
      <c r="O31" s="124"/>
      <c r="P31" s="124"/>
    </row>
    <row r="32" spans="1:16">
      <c r="A32" s="124" t="s">
        <v>1578</v>
      </c>
      <c r="B32" s="124"/>
      <c r="C32" s="124"/>
      <c r="D32" s="124"/>
      <c r="E32" s="124"/>
      <c r="F32" s="124"/>
      <c r="G32" s="124"/>
      <c r="H32" s="124"/>
      <c r="I32" s="124"/>
      <c r="J32" s="124"/>
      <c r="K32" s="124"/>
      <c r="L32" s="124"/>
      <c r="M32" s="124"/>
      <c r="N32" s="124"/>
      <c r="O32" s="124"/>
      <c r="P32" s="124"/>
    </row>
    <row r="33" spans="1:16">
      <c r="A33" s="124" t="s">
        <v>1724</v>
      </c>
      <c r="B33" s="124"/>
      <c r="C33" s="124"/>
      <c r="D33" s="124"/>
      <c r="E33" s="124"/>
      <c r="F33" s="124"/>
      <c r="G33" s="124"/>
      <c r="H33" s="124"/>
      <c r="I33" s="124"/>
      <c r="J33" s="124"/>
      <c r="K33" s="124"/>
      <c r="L33" s="124"/>
      <c r="M33" s="124"/>
      <c r="N33" s="124"/>
      <c r="O33" s="124"/>
      <c r="P33" s="124"/>
    </row>
    <row r="34" spans="1:16">
      <c r="A34" s="124" t="s">
        <v>84</v>
      </c>
      <c r="B34" s="124"/>
      <c r="C34" s="124"/>
      <c r="D34" s="124"/>
      <c r="E34" s="124"/>
      <c r="F34" s="124"/>
      <c r="G34" s="124"/>
      <c r="H34" s="124"/>
      <c r="I34" s="124"/>
      <c r="J34" s="124"/>
      <c r="K34" s="124"/>
      <c r="L34" s="124"/>
      <c r="M34" s="124"/>
      <c r="N34" s="124"/>
      <c r="O34" s="124"/>
      <c r="P34" s="124"/>
    </row>
    <row r="35" spans="1:16">
      <c r="A35" s="124" t="s">
        <v>252</v>
      </c>
      <c r="B35" s="124"/>
      <c r="C35" s="124"/>
      <c r="D35" s="124"/>
      <c r="E35" s="124"/>
      <c r="F35" s="124"/>
      <c r="G35" s="124"/>
      <c r="H35" s="124"/>
      <c r="I35" s="124"/>
      <c r="J35" s="124"/>
      <c r="K35" s="124"/>
      <c r="L35" s="124"/>
      <c r="M35" s="124"/>
      <c r="N35" s="124"/>
      <c r="O35" s="124"/>
      <c r="P35" s="124"/>
    </row>
    <row r="36" spans="1:16">
      <c r="A36" s="124"/>
      <c r="B36" s="124"/>
      <c r="C36" s="124"/>
      <c r="D36" s="124"/>
      <c r="E36" s="124"/>
      <c r="F36" s="124"/>
      <c r="G36" s="124"/>
      <c r="H36" s="124"/>
      <c r="I36" s="124"/>
      <c r="J36" s="124"/>
      <c r="K36" s="124"/>
      <c r="L36" s="124"/>
      <c r="M36" s="124"/>
      <c r="N36" s="124"/>
      <c r="O36" s="124"/>
      <c r="P36" s="124"/>
    </row>
    <row r="37" spans="1:16">
      <c r="A37" s="124"/>
      <c r="B37" s="124"/>
      <c r="C37" s="307" t="s">
        <v>1753</v>
      </c>
      <c r="D37" s="307"/>
      <c r="E37" s="307"/>
      <c r="F37" s="307"/>
      <c r="G37" s="307"/>
      <c r="H37" s="307"/>
      <c r="I37" s="307"/>
      <c r="J37" s="124"/>
      <c r="K37" s="124"/>
      <c r="L37" s="124"/>
      <c r="M37" s="124"/>
      <c r="N37" s="124"/>
      <c r="O37" s="124"/>
      <c r="P37" s="124"/>
    </row>
    <row r="38" spans="1:16">
      <c r="A38" s="124"/>
      <c r="B38" s="124"/>
      <c r="C38" s="124"/>
      <c r="D38" s="124"/>
      <c r="E38" s="124"/>
      <c r="F38" s="124"/>
      <c r="G38" s="124"/>
      <c r="H38" s="124"/>
      <c r="I38" s="124"/>
      <c r="J38" s="124"/>
      <c r="K38" s="124"/>
      <c r="L38" s="124"/>
      <c r="M38" s="124"/>
      <c r="N38" s="124"/>
      <c r="O38" s="124"/>
      <c r="P38" s="124"/>
    </row>
    <row r="39" spans="1:16">
      <c r="A39" s="124"/>
      <c r="B39" s="124"/>
      <c r="C39" s="124"/>
      <c r="D39" s="124"/>
      <c r="E39" s="124"/>
      <c r="F39" s="124"/>
      <c r="G39" s="124"/>
      <c r="H39" s="124"/>
      <c r="I39" s="124"/>
      <c r="J39" s="124"/>
      <c r="K39" s="124"/>
      <c r="L39" s="124"/>
      <c r="M39" s="124"/>
      <c r="N39" s="124"/>
      <c r="O39" s="124"/>
      <c r="P39" s="124"/>
    </row>
    <row r="40" spans="1:16">
      <c r="A40" s="124"/>
      <c r="B40" s="124" t="s">
        <v>253</v>
      </c>
      <c r="C40" s="124"/>
      <c r="D40" s="124"/>
      <c r="E40" s="124"/>
      <c r="F40" s="124"/>
      <c r="G40" s="124"/>
      <c r="H40" s="124"/>
      <c r="I40" s="124"/>
      <c r="J40" s="124"/>
      <c r="K40" s="124"/>
      <c r="L40" s="124"/>
      <c r="M40" s="124"/>
      <c r="N40" s="124"/>
      <c r="O40" s="124"/>
      <c r="P40" s="124"/>
    </row>
    <row r="41" spans="1:16">
      <c r="A41" s="124"/>
      <c r="B41" s="124"/>
      <c r="C41" s="124"/>
      <c r="D41" s="124"/>
      <c r="E41" s="124"/>
      <c r="F41" s="124"/>
      <c r="G41" s="124"/>
      <c r="H41" s="124"/>
      <c r="I41" s="124"/>
      <c r="J41" s="124"/>
      <c r="K41" s="124"/>
      <c r="L41" s="124"/>
      <c r="M41" s="124"/>
      <c r="N41" s="124"/>
      <c r="O41" s="124"/>
      <c r="P41" s="124"/>
    </row>
    <row r="42" spans="1:16">
      <c r="A42" s="124"/>
      <c r="B42" s="124"/>
      <c r="C42" s="124" t="s">
        <v>1754</v>
      </c>
      <c r="D42" s="124"/>
      <c r="E42" s="124"/>
      <c r="F42" s="124"/>
      <c r="G42" s="124"/>
      <c r="H42" s="124"/>
      <c r="I42" s="124"/>
      <c r="J42" s="124"/>
      <c r="L42" s="124"/>
      <c r="M42" s="124"/>
      <c r="N42" s="124"/>
      <c r="O42" s="124"/>
      <c r="P42" s="124"/>
    </row>
    <row r="43" spans="1:16">
      <c r="A43" s="124"/>
      <c r="B43" s="124"/>
      <c r="C43" s="124"/>
      <c r="D43" s="124"/>
      <c r="E43" s="124"/>
      <c r="F43" s="124"/>
      <c r="G43" s="124"/>
      <c r="H43" s="124"/>
      <c r="I43" s="124"/>
      <c r="K43" s="310" t="s">
        <v>255</v>
      </c>
      <c r="L43" s="124"/>
      <c r="M43" s="124"/>
      <c r="N43" s="124"/>
      <c r="O43" s="124"/>
      <c r="P43" s="124"/>
    </row>
    <row r="44" spans="1:16">
      <c r="A44" s="124"/>
      <c r="B44" s="124"/>
      <c r="C44" s="124"/>
      <c r="D44" s="124"/>
      <c r="E44" s="124" t="s">
        <v>254</v>
      </c>
      <c r="F44" s="124"/>
      <c r="G44" s="124"/>
      <c r="H44" s="124"/>
      <c r="I44" s="124"/>
      <c r="J44" s="124"/>
      <c r="K44" s="124"/>
      <c r="L44" s="124"/>
      <c r="M44" s="124"/>
      <c r="N44" s="124"/>
      <c r="O44" s="124"/>
      <c r="P44" s="124"/>
    </row>
    <row r="45" spans="1:16">
      <c r="A45" s="124"/>
      <c r="B45" s="124"/>
      <c r="C45" s="124"/>
      <c r="D45" s="124"/>
      <c r="E45" s="124"/>
      <c r="F45" s="124"/>
      <c r="G45" s="124"/>
      <c r="H45" s="124"/>
      <c r="I45" s="124"/>
      <c r="J45" s="124"/>
      <c r="K45" s="124"/>
      <c r="L45" s="124"/>
      <c r="M45" s="124"/>
      <c r="N45" s="124"/>
      <c r="O45" s="124"/>
      <c r="P45" s="124"/>
    </row>
    <row r="46" spans="1:16">
      <c r="A46" s="124"/>
      <c r="B46" s="124" t="s">
        <v>246</v>
      </c>
      <c r="C46" s="307" t="s">
        <v>256</v>
      </c>
      <c r="D46" s="124"/>
      <c r="E46" s="124"/>
      <c r="F46" s="124"/>
      <c r="G46" s="124"/>
      <c r="H46" s="124"/>
      <c r="I46" s="124"/>
      <c r="J46" s="124"/>
      <c r="K46" s="124"/>
      <c r="L46" s="124"/>
      <c r="M46" s="124"/>
      <c r="N46" s="124"/>
      <c r="O46" s="124"/>
      <c r="P46" s="124"/>
    </row>
    <row r="47" spans="1:16">
      <c r="A47" s="124"/>
      <c r="B47" s="124"/>
      <c r="C47" s="124"/>
      <c r="D47" s="124"/>
      <c r="E47" s="124"/>
      <c r="F47" s="124"/>
      <c r="G47" s="124"/>
      <c r="H47" s="124"/>
      <c r="I47" s="124"/>
      <c r="J47" s="124"/>
      <c r="K47" s="124"/>
      <c r="L47" s="124"/>
      <c r="M47" s="124"/>
      <c r="N47" s="124"/>
      <c r="O47" s="124"/>
      <c r="P47" s="124"/>
    </row>
  </sheetData>
  <mergeCells count="13">
    <mergeCell ref="F23:O23"/>
    <mergeCell ref="F22:O22"/>
    <mergeCell ref="F24:O24"/>
    <mergeCell ref="A24:E24"/>
    <mergeCell ref="A22:E22"/>
    <mergeCell ref="A23:E23"/>
    <mergeCell ref="A3:P3"/>
    <mergeCell ref="A17:P17"/>
    <mergeCell ref="A19:E19"/>
    <mergeCell ref="A20:E20"/>
    <mergeCell ref="A21:E21"/>
    <mergeCell ref="F19:O21"/>
    <mergeCell ref="B9:F9"/>
  </mergeCells>
  <phoneticPr fontId="3"/>
  <pageMargins left="0.78740157480314965" right="0.35433070866141736" top="0.78740157480314965" bottom="0.78740157480314965" header="0.51181102362204722" footer="0.51181102362204722"/>
  <pageSetup paperSize="9" scale="95" orientation="portrait" blackAndWhite="1" horizontalDpi="200" verticalDpi="200" r:id="rId1"/>
  <headerFooter alignWithMargins="0"/>
  <drawing r:id="rId2"/>
  <legacyDrawing r:id="rId3"/>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8" tint="0.59999389629810485"/>
  </sheetPr>
  <dimension ref="A1:Z58"/>
  <sheetViews>
    <sheetView showZeros="0" view="pageBreakPreview" topLeftCell="A22" zoomScaleNormal="100" zoomScaleSheetLayoutView="100" workbookViewId="0">
      <selection activeCell="D39" sqref="D39:E39"/>
    </sheetView>
  </sheetViews>
  <sheetFormatPr defaultColWidth="5.90625" defaultRowHeight="14"/>
  <cols>
    <col min="1" max="1" width="2.6328125" style="94" customWidth="1"/>
    <col min="2" max="2" width="5.90625" style="94" customWidth="1"/>
    <col min="3" max="3" width="3.453125" style="94" customWidth="1"/>
    <col min="4" max="4" width="5.90625" style="94" customWidth="1"/>
    <col min="5" max="5" width="3.453125" style="94" customWidth="1"/>
    <col min="6" max="6" width="5.90625" style="94" customWidth="1"/>
    <col min="7" max="7" width="3.453125" style="94" customWidth="1"/>
    <col min="8" max="8" width="5.90625" style="94" customWidth="1"/>
    <col min="9" max="9" width="3.453125" style="94" customWidth="1"/>
    <col min="10" max="10" width="5.90625" style="94" customWidth="1"/>
    <col min="11" max="11" width="3.453125" style="94" customWidth="1"/>
    <col min="12" max="12" width="5.90625" style="94" customWidth="1"/>
    <col min="13" max="13" width="3.453125" style="94" customWidth="1"/>
    <col min="14" max="14" width="5.90625" style="94" customWidth="1"/>
    <col min="15" max="15" width="3.453125" style="94" customWidth="1"/>
    <col min="16" max="16" width="5.90625" style="94" customWidth="1"/>
    <col min="17" max="17" width="3.453125" style="94" customWidth="1"/>
    <col min="18" max="18" width="5.90625" style="94"/>
    <col min="19" max="19" width="3.453125" style="94" customWidth="1"/>
    <col min="20" max="20" width="3.26953125" style="94" bestFit="1" customWidth="1"/>
    <col min="21" max="21" width="3.453125" style="94" customWidth="1"/>
    <col min="22" max="22" width="5.90625" style="94"/>
    <col min="23" max="23" width="3.453125" style="94" customWidth="1"/>
    <col min="24" max="24" width="20.453125" style="94" bestFit="1" customWidth="1"/>
    <col min="25" max="25" width="13.90625" style="94" bestFit="1" customWidth="1"/>
    <col min="26" max="26" width="5.453125" style="94" bestFit="1" customWidth="1"/>
    <col min="27" max="27" width="3.453125" style="94" customWidth="1"/>
    <col min="28" max="16384" width="5.90625" style="94"/>
  </cols>
  <sheetData>
    <row r="1" spans="1:20">
      <c r="T1" s="204" t="s">
        <v>157</v>
      </c>
    </row>
    <row r="2" spans="1:20" ht="28">
      <c r="A2" s="955" t="s">
        <v>16</v>
      </c>
      <c r="B2" s="955"/>
      <c r="C2" s="955"/>
      <c r="D2" s="955"/>
      <c r="E2" s="955"/>
      <c r="F2" s="955"/>
      <c r="G2" s="955"/>
      <c r="H2" s="955"/>
      <c r="I2" s="955"/>
      <c r="J2" s="955"/>
      <c r="K2" s="955"/>
      <c r="L2" s="955"/>
      <c r="M2" s="955"/>
      <c r="N2" s="955"/>
      <c r="O2" s="955"/>
      <c r="P2" s="955"/>
      <c r="Q2" s="955"/>
      <c r="R2" s="955"/>
      <c r="S2" s="955"/>
      <c r="T2" s="955"/>
    </row>
    <row r="3" spans="1:20">
      <c r="A3" s="900" t="s">
        <v>258</v>
      </c>
      <c r="B3" s="900"/>
      <c r="C3" s="900"/>
      <c r="D3" s="900"/>
      <c r="E3" s="900"/>
      <c r="F3" s="900"/>
      <c r="G3" s="900"/>
      <c r="H3" s="900"/>
      <c r="I3" s="900"/>
      <c r="J3" s="900"/>
      <c r="K3" s="900"/>
      <c r="L3" s="900"/>
      <c r="M3" s="900"/>
      <c r="N3" s="900"/>
      <c r="O3" s="900"/>
      <c r="P3" s="900"/>
      <c r="Q3" s="900"/>
      <c r="R3" s="900"/>
      <c r="S3" s="900"/>
      <c r="T3" s="900"/>
    </row>
    <row r="4" spans="1:20">
      <c r="M4" s="303"/>
      <c r="N4" s="1708" t="s">
        <v>1383</v>
      </c>
      <c r="O4" s="1709"/>
      <c r="P4" s="1709"/>
      <c r="Q4" s="1709"/>
      <c r="R4" s="1709"/>
      <c r="S4" s="244"/>
      <c r="T4" s="305"/>
    </row>
    <row r="5" spans="1:20">
      <c r="M5" s="152"/>
      <c r="N5" s="152"/>
      <c r="O5" s="152"/>
    </row>
    <row r="6" spans="1:20">
      <c r="A6" s="94" t="s">
        <v>18</v>
      </c>
      <c r="C6" s="152"/>
      <c r="D6" s="152"/>
      <c r="E6" s="152"/>
    </row>
    <row r="7" spans="1:20">
      <c r="C7" s="152"/>
      <c r="D7" s="152"/>
      <c r="E7" s="152"/>
    </row>
    <row r="8" spans="1:20" ht="21" customHeight="1">
      <c r="C8" s="152"/>
      <c r="D8" s="152"/>
      <c r="E8" s="152"/>
      <c r="F8" s="899" t="s">
        <v>230</v>
      </c>
      <c r="G8" s="899"/>
      <c r="H8" s="899"/>
      <c r="I8" s="899"/>
      <c r="J8" s="899"/>
      <c r="K8" s="1352"/>
      <c r="L8" s="1352"/>
      <c r="M8" s="1352"/>
      <c r="N8" s="1352"/>
      <c r="O8" s="1352"/>
      <c r="P8" s="1352"/>
      <c r="Q8" s="1352"/>
      <c r="R8" s="1352"/>
    </row>
    <row r="9" spans="1:20" ht="21" customHeight="1">
      <c r="C9" s="152"/>
      <c r="D9" s="152"/>
      <c r="E9" s="152"/>
      <c r="F9" s="899" t="s">
        <v>231</v>
      </c>
      <c r="G9" s="899"/>
      <c r="H9" s="899"/>
      <c r="I9" s="899"/>
      <c r="J9" s="899"/>
      <c r="K9" s="1352"/>
      <c r="L9" s="1352"/>
      <c r="M9" s="1352"/>
      <c r="N9" s="1352"/>
      <c r="O9" s="1352"/>
      <c r="P9" s="1352"/>
      <c r="Q9" s="1352"/>
      <c r="R9" s="1352"/>
    </row>
    <row r="10" spans="1:20" ht="21" customHeight="1">
      <c r="C10" s="152"/>
      <c r="D10" s="152"/>
      <c r="E10" s="152"/>
      <c r="F10" s="899" t="s">
        <v>232</v>
      </c>
      <c r="G10" s="899"/>
      <c r="H10" s="899"/>
      <c r="I10" s="899"/>
      <c r="J10" s="899"/>
      <c r="K10" s="1352"/>
      <c r="L10" s="1352"/>
      <c r="M10" s="1352"/>
      <c r="N10" s="1352"/>
      <c r="O10" s="1352"/>
      <c r="P10" s="1352"/>
      <c r="Q10" s="1352"/>
      <c r="R10" s="1352"/>
      <c r="S10" s="900"/>
      <c r="T10" s="888"/>
    </row>
    <row r="11" spans="1:20" ht="21" customHeight="1">
      <c r="C11" s="152"/>
      <c r="D11" s="152"/>
      <c r="E11" s="152"/>
      <c r="F11" s="899" t="s">
        <v>19</v>
      </c>
      <c r="G11" s="899"/>
      <c r="H11" s="899"/>
      <c r="I11" s="899"/>
      <c r="J11" s="899"/>
      <c r="K11" s="1353"/>
      <c r="L11" s="1353"/>
      <c r="M11" s="1353"/>
      <c r="N11" s="1353"/>
      <c r="O11" s="1353"/>
      <c r="P11" s="1353"/>
      <c r="Q11" s="1353"/>
      <c r="R11" s="1353"/>
    </row>
    <row r="12" spans="1:20">
      <c r="C12" s="152"/>
      <c r="D12" s="152"/>
      <c r="E12" s="152"/>
    </row>
    <row r="13" spans="1:20">
      <c r="A13" s="203" t="s">
        <v>1319</v>
      </c>
      <c r="B13" s="203"/>
      <c r="C13" s="152"/>
      <c r="D13" s="152"/>
      <c r="E13" s="152"/>
    </row>
    <row r="14" spans="1:20">
      <c r="A14" s="203" t="s">
        <v>1318</v>
      </c>
      <c r="C14" s="152"/>
      <c r="D14" s="152"/>
      <c r="E14" s="152"/>
    </row>
    <row r="15" spans="1:20">
      <c r="A15" s="888" t="s">
        <v>451</v>
      </c>
      <c r="B15" s="888"/>
      <c r="C15" s="888"/>
      <c r="D15" s="888"/>
      <c r="E15" s="888"/>
      <c r="F15" s="888"/>
      <c r="G15" s="888"/>
      <c r="H15" s="888"/>
      <c r="I15" s="888"/>
      <c r="J15" s="888"/>
      <c r="K15" s="888"/>
      <c r="L15" s="888"/>
      <c r="M15" s="888"/>
      <c r="N15" s="888"/>
      <c r="O15" s="888"/>
      <c r="P15" s="888"/>
    </row>
    <row r="16" spans="1:20" ht="9" customHeight="1">
      <c r="C16" s="152"/>
      <c r="D16" s="152"/>
      <c r="E16" s="152"/>
    </row>
    <row r="17" spans="1:20" ht="21" customHeight="1">
      <c r="A17" s="94" t="s">
        <v>20</v>
      </c>
      <c r="C17" s="152"/>
      <c r="D17" s="152"/>
      <c r="E17" s="1730">
        <f>R39</f>
        <v>0</v>
      </c>
      <c r="F17" s="1730"/>
      <c r="G17" s="1730"/>
      <c r="H17" s="1730"/>
      <c r="I17" s="1730"/>
      <c r="J17" s="115" t="s">
        <v>2</v>
      </c>
    </row>
    <row r="18" spans="1:20" ht="9" customHeight="1">
      <c r="C18" s="152"/>
      <c r="D18" s="152"/>
      <c r="E18" s="152"/>
    </row>
    <row r="19" spans="1:20">
      <c r="A19" s="94" t="s">
        <v>21</v>
      </c>
      <c r="C19" s="152"/>
      <c r="D19" s="152"/>
      <c r="E19" s="152"/>
    </row>
    <row r="20" spans="1:20">
      <c r="A20" s="203" t="s">
        <v>698</v>
      </c>
      <c r="B20" s="203"/>
      <c r="C20" s="152"/>
      <c r="D20" s="152"/>
      <c r="E20" s="152"/>
    </row>
    <row r="21" spans="1:20" ht="9" customHeight="1"/>
    <row r="22" spans="1:20">
      <c r="A22" s="161" t="s">
        <v>257</v>
      </c>
      <c r="B22" s="195" t="str">
        <f>入力シート!C1</f>
        <v>令和8年2月8日執行衆議院小選挙区選出議員選挙</v>
      </c>
      <c r="M22" s="195" t="str">
        <f>入力シート!C2</f>
        <v>青森県第１区</v>
      </c>
    </row>
    <row r="23" spans="1:20" ht="9" customHeight="1"/>
    <row r="24" spans="1:20">
      <c r="A24" s="94" t="s">
        <v>23</v>
      </c>
      <c r="F24" s="1731">
        <f>入力シート!C20</f>
        <v>0</v>
      </c>
      <c r="G24" s="1731"/>
      <c r="H24" s="1731"/>
      <c r="J24" s="992">
        <f>入力シート!C22</f>
        <v>0</v>
      </c>
      <c r="K24" s="992"/>
      <c r="L24" s="992"/>
    </row>
    <row r="25" spans="1:20" ht="9" customHeight="1">
      <c r="G25" s="111"/>
    </row>
    <row r="26" spans="1:20">
      <c r="A26" s="94" t="s">
        <v>222</v>
      </c>
      <c r="F26" s="162"/>
      <c r="G26" s="111"/>
      <c r="J26" s="162"/>
    </row>
    <row r="27" spans="1:20" ht="18" customHeight="1">
      <c r="B27" s="981" t="s">
        <v>223</v>
      </c>
      <c r="C27" s="982"/>
      <c r="D27" s="982"/>
      <c r="E27" s="983"/>
      <c r="F27" s="1368"/>
      <c r="G27" s="1369"/>
      <c r="H27" s="1369"/>
      <c r="I27" s="1369"/>
      <c r="J27" s="1369"/>
      <c r="K27" s="1370"/>
      <c r="L27" s="981" t="s">
        <v>227</v>
      </c>
      <c r="M27" s="982"/>
      <c r="N27" s="982"/>
      <c r="O27" s="1710"/>
      <c r="P27" s="1711"/>
      <c r="Q27" s="1711"/>
      <c r="R27" s="1711"/>
      <c r="S27" s="1711"/>
      <c r="T27" s="1712"/>
    </row>
    <row r="28" spans="1:20" ht="18" customHeight="1">
      <c r="B28" s="981" t="s">
        <v>224</v>
      </c>
      <c r="C28" s="982"/>
      <c r="D28" s="982"/>
      <c r="E28" s="983"/>
      <c r="F28" s="1384"/>
      <c r="G28" s="1385"/>
      <c r="H28" s="1385"/>
      <c r="I28" s="1385"/>
      <c r="J28" s="1385"/>
      <c r="K28" s="1386"/>
      <c r="L28" s="981" t="s">
        <v>228</v>
      </c>
      <c r="M28" s="982"/>
      <c r="N28" s="982"/>
      <c r="O28" s="1710"/>
      <c r="P28" s="1711"/>
      <c r="Q28" s="1711"/>
      <c r="R28" s="1711"/>
      <c r="S28" s="1711"/>
      <c r="T28" s="1712"/>
    </row>
    <row r="29" spans="1:20" ht="18" customHeight="1">
      <c r="B29" s="981" t="s">
        <v>225</v>
      </c>
      <c r="C29" s="982"/>
      <c r="D29" s="982"/>
      <c r="E29" s="983"/>
      <c r="F29" s="1368"/>
      <c r="G29" s="1369"/>
      <c r="H29" s="1369"/>
      <c r="I29" s="1369"/>
      <c r="J29" s="1369"/>
      <c r="K29" s="1370"/>
      <c r="L29" s="981" t="s">
        <v>229</v>
      </c>
      <c r="M29" s="982"/>
      <c r="N29" s="982"/>
      <c r="O29" s="1710"/>
      <c r="P29" s="1711"/>
      <c r="Q29" s="1711"/>
      <c r="R29" s="1711"/>
      <c r="S29" s="1711"/>
      <c r="T29" s="1712"/>
    </row>
    <row r="30" spans="1:20" ht="18" customHeight="1">
      <c r="B30" s="1707" t="s">
        <v>175</v>
      </c>
      <c r="C30" s="1375"/>
      <c r="D30" s="1375"/>
      <c r="E30" s="1376"/>
      <c r="F30" s="1377"/>
      <c r="G30" s="1378"/>
      <c r="H30" s="1378"/>
      <c r="I30" s="1378"/>
      <c r="J30" s="1378"/>
      <c r="K30" s="1378"/>
      <c r="L30" s="1378"/>
      <c r="M30" s="1378"/>
      <c r="N30" s="1378"/>
      <c r="O30" s="1378"/>
      <c r="P30" s="1378"/>
      <c r="Q30" s="1378"/>
      <c r="R30" s="1378"/>
      <c r="S30" s="1378"/>
      <c r="T30" s="1717"/>
    </row>
    <row r="31" spans="1:20" ht="18" customHeight="1">
      <c r="B31" s="1562" t="s">
        <v>226</v>
      </c>
      <c r="C31" s="1563"/>
      <c r="D31" s="1563"/>
      <c r="E31" s="1564"/>
      <c r="F31" s="1718"/>
      <c r="G31" s="1719"/>
      <c r="H31" s="1719"/>
      <c r="I31" s="1719"/>
      <c r="J31" s="1719"/>
      <c r="K31" s="1719"/>
      <c r="L31" s="1719"/>
      <c r="M31" s="1719"/>
      <c r="N31" s="1719"/>
      <c r="O31" s="1719"/>
      <c r="P31" s="1719"/>
      <c r="Q31" s="1719"/>
      <c r="R31" s="1719"/>
      <c r="S31" s="1719"/>
      <c r="T31" s="1720"/>
    </row>
    <row r="32" spans="1:20" ht="9" customHeight="1">
      <c r="F32" s="162"/>
      <c r="G32" s="111"/>
    </row>
    <row r="33" spans="1:26" ht="21" customHeight="1">
      <c r="B33" s="203" t="s">
        <v>699</v>
      </c>
      <c r="F33" s="162"/>
      <c r="G33" s="111"/>
    </row>
    <row r="34" spans="1:26" ht="33" customHeight="1">
      <c r="B34" s="1721" t="s">
        <v>82</v>
      </c>
      <c r="C34" s="1721"/>
      <c r="D34" s="1721"/>
      <c r="E34" s="1721"/>
      <c r="F34" s="1721"/>
      <c r="G34" s="1721"/>
      <c r="H34" s="1721" t="s">
        <v>94</v>
      </c>
      <c r="I34" s="1721"/>
      <c r="J34" s="1721"/>
      <c r="K34" s="1721"/>
      <c r="L34" s="1721"/>
      <c r="M34" s="1721"/>
      <c r="N34" s="1721" t="s">
        <v>95</v>
      </c>
      <c r="O34" s="1721"/>
      <c r="P34" s="1721"/>
      <c r="Q34" s="1721"/>
      <c r="R34" s="1721"/>
      <c r="S34" s="1721"/>
      <c r="T34" s="302" t="s">
        <v>531</v>
      </c>
      <c r="X34" s="124"/>
      <c r="Y34" s="124" t="s">
        <v>158</v>
      </c>
      <c r="Z34" s="124" t="s">
        <v>86</v>
      </c>
    </row>
    <row r="35" spans="1:26">
      <c r="B35" s="1538" t="s">
        <v>86</v>
      </c>
      <c r="C35" s="1428"/>
      <c r="D35" s="1538" t="s">
        <v>87</v>
      </c>
      <c r="E35" s="1429"/>
      <c r="F35" s="1428" t="s">
        <v>88</v>
      </c>
      <c r="G35" s="1429"/>
      <c r="H35" s="1538" t="s">
        <v>86</v>
      </c>
      <c r="I35" s="1428"/>
      <c r="J35" s="1538" t="s">
        <v>87</v>
      </c>
      <c r="K35" s="1429"/>
      <c r="L35" s="1428" t="s">
        <v>88</v>
      </c>
      <c r="M35" s="1429"/>
      <c r="N35" s="1538" t="s">
        <v>86</v>
      </c>
      <c r="O35" s="1428"/>
      <c r="P35" s="1538" t="s">
        <v>87</v>
      </c>
      <c r="Q35" s="1429"/>
      <c r="R35" s="1428" t="s">
        <v>88</v>
      </c>
      <c r="S35" s="1429"/>
      <c r="T35" s="1505"/>
      <c r="X35" s="124" t="s">
        <v>159</v>
      </c>
      <c r="Y35" s="230">
        <v>50000</v>
      </c>
      <c r="Z35" s="231">
        <v>8.3800000000000008</v>
      </c>
    </row>
    <row r="36" spans="1:26">
      <c r="B36" s="173" t="s">
        <v>89</v>
      </c>
      <c r="C36" s="172"/>
      <c r="D36" s="173" t="s">
        <v>90</v>
      </c>
      <c r="E36" s="174"/>
      <c r="F36" s="116" t="s">
        <v>91</v>
      </c>
      <c r="G36" s="174"/>
      <c r="H36" s="173" t="s">
        <v>98</v>
      </c>
      <c r="I36" s="172"/>
      <c r="J36" s="173" t="s">
        <v>99</v>
      </c>
      <c r="K36" s="174"/>
      <c r="L36" s="116" t="s">
        <v>100</v>
      </c>
      <c r="M36" s="174"/>
      <c r="N36" s="173" t="s">
        <v>102</v>
      </c>
      <c r="O36" s="172"/>
      <c r="P36" s="173" t="s">
        <v>96</v>
      </c>
      <c r="Q36" s="174"/>
      <c r="R36" s="116" t="s">
        <v>103</v>
      </c>
      <c r="S36" s="174"/>
      <c r="T36" s="1506"/>
      <c r="X36" s="124"/>
      <c r="Y36" s="124"/>
      <c r="Z36" s="124"/>
    </row>
    <row r="37" spans="1:26">
      <c r="B37" s="175"/>
      <c r="C37" s="176"/>
      <c r="D37" s="175"/>
      <c r="E37" s="177"/>
      <c r="F37" s="176" t="s">
        <v>92</v>
      </c>
      <c r="G37" s="178"/>
      <c r="H37" s="175"/>
      <c r="I37" s="176"/>
      <c r="J37" s="175"/>
      <c r="K37" s="177"/>
      <c r="L37" s="176" t="s">
        <v>101</v>
      </c>
      <c r="M37" s="178"/>
      <c r="N37" s="175"/>
      <c r="O37" s="176"/>
      <c r="P37" s="175"/>
      <c r="Q37" s="177"/>
      <c r="R37" s="176" t="s">
        <v>97</v>
      </c>
      <c r="S37" s="178"/>
      <c r="T37" s="1506"/>
      <c r="X37" s="124" t="s">
        <v>160</v>
      </c>
      <c r="Y37" s="230">
        <v>70000</v>
      </c>
      <c r="Z37" s="231">
        <f>ROUNDUP((419000+5.62*(Y37-50000))/Y37,2)</f>
        <v>7.6</v>
      </c>
    </row>
    <row r="38" spans="1:26">
      <c r="B38" s="154"/>
      <c r="C38" s="180" t="s">
        <v>2</v>
      </c>
      <c r="D38" s="179"/>
      <c r="E38" s="179" t="s">
        <v>75</v>
      </c>
      <c r="F38" s="181"/>
      <c r="G38" s="180" t="s">
        <v>2</v>
      </c>
      <c r="H38" s="179"/>
      <c r="I38" s="179" t="s">
        <v>2</v>
      </c>
      <c r="J38" s="181"/>
      <c r="K38" s="180" t="s">
        <v>75</v>
      </c>
      <c r="L38" s="179"/>
      <c r="M38" s="179" t="s">
        <v>2</v>
      </c>
      <c r="N38" s="181"/>
      <c r="O38" s="180" t="s">
        <v>2</v>
      </c>
      <c r="P38" s="179"/>
      <c r="Q38" s="179" t="s">
        <v>75</v>
      </c>
      <c r="R38" s="181"/>
      <c r="S38" s="180" t="s">
        <v>2</v>
      </c>
      <c r="T38" s="1506"/>
    </row>
    <row r="39" spans="1:26" ht="21" customHeight="1">
      <c r="B39" s="1772"/>
      <c r="C39" s="1773"/>
      <c r="D39" s="1724"/>
      <c r="E39" s="1725"/>
      <c r="F39" s="1713">
        <f>B39*D39</f>
        <v>0</v>
      </c>
      <c r="G39" s="1714"/>
      <c r="H39" s="1774" t="str">
        <f>IF(D39&lt;=50000,"8.38",ROUNDUP((419000+5.62*(D39-50000))/D39,2))</f>
        <v>8.38</v>
      </c>
      <c r="I39" s="1775"/>
      <c r="J39" s="1728">
        <f>IF(D39&gt;=70000,70000,D39)</f>
        <v>0</v>
      </c>
      <c r="K39" s="1729"/>
      <c r="L39" s="1713">
        <f>H39*J39</f>
        <v>0</v>
      </c>
      <c r="M39" s="1714"/>
      <c r="N39" s="1776">
        <f>IF(B39&gt;H39,H39,B39)</f>
        <v>0</v>
      </c>
      <c r="O39" s="1777"/>
      <c r="P39" s="1715">
        <f>IF(D39&gt;J39,(J39),(D39))</f>
        <v>0</v>
      </c>
      <c r="Q39" s="1716"/>
      <c r="R39" s="1713">
        <f>N39*P39</f>
        <v>0</v>
      </c>
      <c r="S39" s="1714"/>
      <c r="T39" s="1507"/>
    </row>
    <row r="40" spans="1:26" ht="9" customHeight="1">
      <c r="B40" s="297"/>
      <c r="C40" s="297"/>
      <c r="D40" s="300"/>
      <c r="E40" s="300"/>
      <c r="F40" s="297"/>
      <c r="G40" s="297"/>
      <c r="H40" s="298"/>
      <c r="I40" s="298"/>
      <c r="J40" s="299"/>
      <c r="K40" s="299"/>
      <c r="L40" s="297"/>
      <c r="M40" s="297"/>
      <c r="N40" s="297"/>
      <c r="O40" s="297"/>
      <c r="P40" s="300"/>
      <c r="Q40" s="300"/>
      <c r="R40" s="297"/>
      <c r="S40" s="297"/>
    </row>
    <row r="41" spans="1:26" ht="14.25" customHeight="1">
      <c r="A41" s="124" t="s">
        <v>1598</v>
      </c>
      <c r="B41" s="296"/>
      <c r="C41" s="296"/>
      <c r="D41" s="306"/>
      <c r="E41" s="306"/>
      <c r="F41" s="296"/>
      <c r="G41" s="296"/>
      <c r="H41" s="296"/>
      <c r="I41" s="296"/>
      <c r="J41" s="301"/>
      <c r="K41" s="301"/>
      <c r="L41" s="296"/>
      <c r="M41" s="296"/>
      <c r="N41" s="296"/>
      <c r="O41" s="296"/>
      <c r="P41" s="306"/>
      <c r="Q41" s="306"/>
      <c r="R41" s="296"/>
      <c r="S41" s="296"/>
      <c r="T41" s="124"/>
    </row>
    <row r="42" spans="1:26" ht="14.25" customHeight="1">
      <c r="A42" s="124" t="s">
        <v>1599</v>
      </c>
      <c r="B42" s="124"/>
      <c r="C42" s="124"/>
      <c r="D42" s="124"/>
      <c r="E42" s="124"/>
      <c r="F42" s="124"/>
      <c r="G42" s="124"/>
      <c r="H42" s="124"/>
      <c r="I42" s="124"/>
      <c r="J42" s="124"/>
      <c r="K42" s="124"/>
      <c r="L42" s="124"/>
      <c r="M42" s="124"/>
      <c r="N42" s="124"/>
      <c r="O42" s="124"/>
      <c r="P42" s="124"/>
      <c r="Q42" s="124"/>
      <c r="R42" s="124"/>
      <c r="S42" s="124"/>
      <c r="T42" s="124"/>
    </row>
    <row r="43" spans="1:26" ht="14.25" customHeight="1">
      <c r="A43" s="124" t="s">
        <v>1600</v>
      </c>
      <c r="B43" s="124"/>
      <c r="C43" s="124"/>
      <c r="D43" s="124"/>
      <c r="E43" s="124"/>
      <c r="F43" s="124"/>
      <c r="G43" s="124"/>
      <c r="H43" s="124"/>
      <c r="I43" s="124"/>
      <c r="J43" s="124"/>
      <c r="K43" s="124"/>
      <c r="L43" s="124"/>
      <c r="M43" s="124"/>
      <c r="N43" s="124"/>
      <c r="O43" s="124"/>
      <c r="P43" s="124"/>
      <c r="Q43" s="124"/>
      <c r="R43" s="124"/>
      <c r="S43" s="124"/>
      <c r="T43" s="124"/>
    </row>
    <row r="44" spans="1:26" ht="14.25" customHeight="1">
      <c r="A44" s="124" t="s">
        <v>250</v>
      </c>
      <c r="B44" s="124"/>
      <c r="C44" s="124"/>
      <c r="D44" s="124"/>
      <c r="E44" s="124"/>
      <c r="F44" s="124"/>
      <c r="G44" s="124"/>
      <c r="H44" s="124"/>
      <c r="I44" s="124"/>
      <c r="J44" s="124"/>
      <c r="K44" s="124"/>
      <c r="L44" s="124"/>
      <c r="M44" s="124"/>
      <c r="N44" s="124"/>
      <c r="O44" s="124"/>
      <c r="P44" s="124"/>
      <c r="Q44" s="124"/>
      <c r="R44" s="124"/>
      <c r="S44" s="124"/>
      <c r="T44" s="124"/>
    </row>
    <row r="45" spans="1:26" ht="14.25" customHeight="1">
      <c r="A45" s="124" t="s">
        <v>732</v>
      </c>
      <c r="B45" s="124"/>
      <c r="C45" s="124"/>
      <c r="D45" s="124"/>
      <c r="E45" s="124"/>
      <c r="F45" s="124"/>
      <c r="G45" s="124"/>
      <c r="H45" s="124"/>
      <c r="I45" s="124"/>
      <c r="J45" s="124"/>
      <c r="K45" s="124"/>
      <c r="L45" s="124"/>
      <c r="M45" s="124"/>
      <c r="N45" s="124"/>
      <c r="O45" s="124"/>
      <c r="P45" s="124"/>
      <c r="Q45" s="124"/>
      <c r="R45" s="124"/>
      <c r="S45" s="124"/>
      <c r="T45" s="124"/>
    </row>
    <row r="46" spans="1:26" ht="14.25" customHeight="1">
      <c r="A46" s="124" t="s">
        <v>1755</v>
      </c>
      <c r="B46" s="124"/>
      <c r="C46" s="124"/>
      <c r="D46" s="124"/>
      <c r="E46" s="124"/>
      <c r="F46" s="124"/>
      <c r="G46" s="124"/>
      <c r="H46" s="124"/>
      <c r="I46" s="124"/>
      <c r="J46" s="124"/>
      <c r="K46" s="124"/>
      <c r="L46" s="124"/>
      <c r="M46" s="124"/>
      <c r="N46" s="124"/>
      <c r="O46" s="124"/>
      <c r="P46" s="124"/>
      <c r="Q46" s="124"/>
      <c r="R46" s="124"/>
      <c r="S46" s="124"/>
      <c r="T46" s="124"/>
    </row>
    <row r="47" spans="1:26" ht="14.25" customHeight="1">
      <c r="A47" s="124" t="s">
        <v>733</v>
      </c>
      <c r="B47" s="124"/>
      <c r="C47" s="124"/>
      <c r="D47" s="124"/>
      <c r="E47" s="124"/>
      <c r="F47" s="124"/>
      <c r="G47" s="124"/>
      <c r="H47" s="124"/>
      <c r="I47" s="124"/>
      <c r="J47" s="124"/>
      <c r="K47" s="124"/>
      <c r="L47" s="124"/>
      <c r="M47" s="124"/>
      <c r="N47" s="124"/>
      <c r="O47" s="124"/>
      <c r="P47" s="124"/>
      <c r="Q47" s="124"/>
      <c r="R47" s="124"/>
      <c r="S47" s="124"/>
      <c r="T47" s="124"/>
    </row>
    <row r="48" spans="1:26" ht="14.25" customHeight="1">
      <c r="A48" s="124"/>
      <c r="B48" s="124"/>
      <c r="C48" s="124"/>
      <c r="D48" s="124" t="s">
        <v>1754</v>
      </c>
      <c r="E48" s="124"/>
      <c r="F48" s="124"/>
      <c r="G48" s="124"/>
      <c r="H48" s="124"/>
      <c r="I48" s="124"/>
      <c r="J48" s="124"/>
      <c r="K48" s="124"/>
      <c r="L48" s="124"/>
      <c r="M48" s="124"/>
      <c r="N48" s="124"/>
      <c r="O48" s="124"/>
      <c r="P48" s="124"/>
      <c r="Q48" s="124"/>
      <c r="R48" s="124"/>
      <c r="S48" s="124"/>
      <c r="T48" s="124"/>
    </row>
    <row r="49" spans="1:20" ht="14.25" customHeight="1">
      <c r="A49" s="124"/>
      <c r="B49" s="124"/>
      <c r="C49" s="124"/>
      <c r="D49" s="124"/>
      <c r="E49" s="124"/>
      <c r="F49" s="124"/>
      <c r="G49" s="124"/>
      <c r="H49" s="124"/>
      <c r="I49" s="124"/>
      <c r="J49" s="124"/>
      <c r="K49" s="124"/>
      <c r="L49" s="124"/>
      <c r="M49" s="310" t="s">
        <v>255</v>
      </c>
      <c r="N49" s="124"/>
      <c r="O49" s="124"/>
      <c r="P49" s="124"/>
      <c r="Q49" s="124"/>
      <c r="R49" s="124"/>
      <c r="S49" s="124"/>
      <c r="T49" s="124"/>
    </row>
    <row r="50" spans="1:20" ht="14.25" customHeight="1">
      <c r="A50" s="124"/>
      <c r="B50" s="124"/>
      <c r="C50" s="124"/>
      <c r="D50" s="124"/>
      <c r="E50" s="124"/>
      <c r="F50" s="124"/>
      <c r="G50" s="124" t="s">
        <v>254</v>
      </c>
      <c r="H50" s="124"/>
      <c r="I50" s="124"/>
      <c r="J50" s="124"/>
      <c r="K50" s="124"/>
      <c r="L50" s="124"/>
      <c r="M50" s="124"/>
      <c r="N50" s="124"/>
      <c r="O50" s="124"/>
      <c r="P50" s="124"/>
      <c r="Q50" s="124"/>
      <c r="R50" s="124"/>
      <c r="S50" s="124"/>
      <c r="T50" s="124"/>
    </row>
    <row r="51" spans="1:20" ht="14.25" customHeight="1">
      <c r="A51" s="124" t="s">
        <v>731</v>
      </c>
      <c r="B51" s="124"/>
      <c r="C51" s="124"/>
      <c r="D51" s="124"/>
      <c r="E51" s="124"/>
      <c r="F51" s="124"/>
      <c r="G51" s="307"/>
      <c r="H51" s="124"/>
      <c r="I51" s="124"/>
      <c r="J51" s="124"/>
      <c r="K51" s="124"/>
      <c r="L51" s="124"/>
      <c r="M51" s="124"/>
      <c r="N51" s="124"/>
      <c r="O51" s="124"/>
      <c r="P51" s="124"/>
      <c r="Q51" s="124"/>
      <c r="R51" s="124"/>
      <c r="S51" s="124"/>
      <c r="T51" s="124"/>
    </row>
    <row r="52" spans="1:20" ht="14.25" customHeight="1">
      <c r="A52" s="124" t="s">
        <v>720</v>
      </c>
      <c r="B52" s="124"/>
      <c r="C52" s="172"/>
      <c r="D52" s="172"/>
      <c r="E52" s="172"/>
      <c r="F52" s="172"/>
      <c r="G52" s="172"/>
      <c r="H52" s="172"/>
      <c r="I52" s="172"/>
      <c r="J52" s="172"/>
      <c r="K52" s="172"/>
      <c r="L52" s="172"/>
      <c r="M52" s="172"/>
      <c r="N52" s="172"/>
      <c r="O52" s="172"/>
      <c r="P52" s="172"/>
      <c r="Q52" s="124"/>
      <c r="R52" s="124"/>
      <c r="S52" s="124"/>
      <c r="T52" s="124"/>
    </row>
    <row r="53" spans="1:20">
      <c r="A53" s="124" t="s">
        <v>730</v>
      </c>
      <c r="B53" s="124"/>
      <c r="C53" s="124"/>
      <c r="D53" s="124"/>
      <c r="E53" s="124"/>
      <c r="F53" s="124"/>
      <c r="G53" s="124"/>
      <c r="H53" s="124"/>
      <c r="I53" s="124"/>
      <c r="J53" s="124"/>
      <c r="K53" s="124"/>
      <c r="L53" s="124"/>
      <c r="M53" s="124"/>
      <c r="N53" s="124"/>
      <c r="O53" s="124"/>
      <c r="P53" s="124"/>
      <c r="Q53" s="124"/>
      <c r="R53" s="124"/>
      <c r="S53" s="124"/>
      <c r="T53" s="124"/>
    </row>
    <row r="54" spans="1:20">
      <c r="A54" s="124" t="s">
        <v>161</v>
      </c>
      <c r="B54" s="124"/>
      <c r="C54" s="124"/>
      <c r="D54" s="124"/>
      <c r="E54" s="124"/>
      <c r="F54" s="124"/>
      <c r="G54" s="124"/>
      <c r="H54" s="124"/>
      <c r="I54" s="124"/>
      <c r="J54" s="124"/>
      <c r="K54" s="124"/>
      <c r="L54" s="124"/>
      <c r="M54" s="124"/>
      <c r="N54" s="124"/>
      <c r="O54" s="124"/>
      <c r="P54" s="124"/>
      <c r="Q54" s="124"/>
      <c r="R54" s="124"/>
      <c r="S54" s="124"/>
      <c r="T54" s="124"/>
    </row>
    <row r="55" spans="1:20">
      <c r="A55" s="1770" t="s">
        <v>1459</v>
      </c>
      <c r="B55" s="1771"/>
      <c r="C55" s="1771"/>
      <c r="D55" s="1771"/>
      <c r="E55" s="1771"/>
      <c r="F55" s="1771"/>
      <c r="G55" s="1771"/>
      <c r="H55" s="1771"/>
      <c r="I55" s="1771"/>
      <c r="J55" s="1771"/>
      <c r="K55" s="1771"/>
      <c r="L55" s="1771"/>
      <c r="M55" s="1771"/>
      <c r="N55" s="1771"/>
      <c r="O55" s="1771"/>
      <c r="P55" s="1771"/>
      <c r="Q55" s="1771"/>
      <c r="R55" s="1771"/>
      <c r="S55" s="1771"/>
      <c r="T55" s="1771"/>
    </row>
    <row r="56" spans="1:20">
      <c r="A56" s="1770" t="s">
        <v>1460</v>
      </c>
      <c r="B56" s="1771"/>
      <c r="C56" s="1771"/>
      <c r="D56" s="1771"/>
      <c r="E56" s="1771"/>
      <c r="F56" s="1771"/>
      <c r="G56" s="1771"/>
      <c r="H56" s="1771"/>
      <c r="I56" s="1771"/>
      <c r="J56" s="1771"/>
      <c r="K56" s="1771"/>
      <c r="L56" s="1771"/>
      <c r="M56" s="1771"/>
      <c r="N56" s="1771"/>
      <c r="O56" s="1771"/>
      <c r="P56" s="1771"/>
      <c r="Q56" s="1771"/>
      <c r="R56" s="1771"/>
      <c r="S56" s="1771"/>
      <c r="T56" s="1771"/>
    </row>
    <row r="57" spans="1:20">
      <c r="A57" s="1770" t="s">
        <v>1461</v>
      </c>
      <c r="B57" s="1771"/>
      <c r="C57" s="1771"/>
      <c r="D57" s="1771"/>
      <c r="E57" s="1771"/>
      <c r="F57" s="1771"/>
      <c r="G57" s="1771"/>
      <c r="H57" s="1771"/>
      <c r="I57" s="1771"/>
      <c r="J57" s="1771"/>
      <c r="K57" s="1771"/>
      <c r="L57" s="1771"/>
      <c r="M57" s="1771"/>
      <c r="N57" s="1771"/>
      <c r="O57" s="1771"/>
      <c r="P57" s="1771"/>
      <c r="Q57" s="1771"/>
      <c r="R57" s="1771"/>
      <c r="S57" s="1771"/>
      <c r="T57" s="1771"/>
    </row>
    <row r="58" spans="1:20">
      <c r="A58" s="1770" t="s">
        <v>1462</v>
      </c>
      <c r="B58" s="1771"/>
      <c r="C58" s="1771"/>
      <c r="D58" s="1771"/>
      <c r="E58" s="1771"/>
      <c r="F58" s="1771"/>
      <c r="G58" s="1771"/>
      <c r="H58" s="1771"/>
      <c r="I58" s="1771"/>
      <c r="J58" s="1771"/>
      <c r="K58" s="1771"/>
      <c r="L58" s="1771"/>
      <c r="M58" s="1771"/>
      <c r="N58" s="1771"/>
      <c r="O58" s="1771"/>
      <c r="P58" s="1771"/>
      <c r="Q58" s="1771"/>
      <c r="R58" s="1771"/>
      <c r="S58" s="1771"/>
      <c r="T58" s="1771"/>
    </row>
  </sheetData>
  <mergeCells count="56">
    <mergeCell ref="R35:S35"/>
    <mergeCell ref="T35:T39"/>
    <mergeCell ref="L39:M39"/>
    <mergeCell ref="N39:O39"/>
    <mergeCell ref="P39:Q39"/>
    <mergeCell ref="R39:S39"/>
    <mergeCell ref="B39:C39"/>
    <mergeCell ref="D39:E39"/>
    <mergeCell ref="F39:G39"/>
    <mergeCell ref="H39:I39"/>
    <mergeCell ref="J39:K39"/>
    <mergeCell ref="O29:T29"/>
    <mergeCell ref="B30:E30"/>
    <mergeCell ref="F30:T30"/>
    <mergeCell ref="B35:C35"/>
    <mergeCell ref="D35:E35"/>
    <mergeCell ref="F35:G35"/>
    <mergeCell ref="H35:I35"/>
    <mergeCell ref="J35:K35"/>
    <mergeCell ref="B31:E31"/>
    <mergeCell ref="F31:T31"/>
    <mergeCell ref="B34:G34"/>
    <mergeCell ref="H34:M34"/>
    <mergeCell ref="N34:S34"/>
    <mergeCell ref="L35:M35"/>
    <mergeCell ref="N35:O35"/>
    <mergeCell ref="P35:Q35"/>
    <mergeCell ref="B28:E28"/>
    <mergeCell ref="F28:K28"/>
    <mergeCell ref="B29:E29"/>
    <mergeCell ref="F29:K29"/>
    <mergeCell ref="L29:N29"/>
    <mergeCell ref="A15:P15"/>
    <mergeCell ref="E17:I17"/>
    <mergeCell ref="F24:H24"/>
    <mergeCell ref="J24:L24"/>
    <mergeCell ref="B27:E27"/>
    <mergeCell ref="F27:K27"/>
    <mergeCell ref="L27:N27"/>
    <mergeCell ref="O27:T27"/>
    <mergeCell ref="A55:T55"/>
    <mergeCell ref="A56:T56"/>
    <mergeCell ref="A57:T57"/>
    <mergeCell ref="A58:T58"/>
    <mergeCell ref="A2:T2"/>
    <mergeCell ref="A3:T3"/>
    <mergeCell ref="F8:J8"/>
    <mergeCell ref="K8:R10"/>
    <mergeCell ref="F9:J9"/>
    <mergeCell ref="S10:T10"/>
    <mergeCell ref="F10:J10"/>
    <mergeCell ref="N4:R4"/>
    <mergeCell ref="L28:N28"/>
    <mergeCell ref="O28:T28"/>
    <mergeCell ref="F11:J11"/>
    <mergeCell ref="K11:R11"/>
  </mergeCells>
  <phoneticPr fontId="3"/>
  <pageMargins left="0.78740157480314965" right="0.15748031496062992" top="0.39370078740157483" bottom="0.39370078740157483" header="0.31496062992125984" footer="0.31496062992125984"/>
  <pageSetup paperSize="9" scale="95" orientation="portrait" blackAndWhite="1" horizontalDpi="200" verticalDpi="200" r:id="rId1"/>
  <headerFooter alignWithMargins="0"/>
  <colBreaks count="1" manualBreakCount="1">
    <brk id="25" max="42"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3"/>
  <sheetViews>
    <sheetView showZeros="0" view="pageBreakPreview" zoomScaleNormal="100" zoomScaleSheetLayoutView="100" workbookViewId="0">
      <selection activeCell="A2" sqref="A2:R3"/>
    </sheetView>
  </sheetViews>
  <sheetFormatPr defaultColWidth="9" defaultRowHeight="14"/>
  <cols>
    <col min="1" max="6" width="9.6328125" style="94" customWidth="1"/>
    <col min="7" max="7" width="10.36328125" style="94" customWidth="1"/>
    <col min="8" max="8" width="9.90625" style="94" customWidth="1"/>
    <col min="9" max="9" width="4.36328125" style="94" customWidth="1"/>
    <col min="10" max="10" width="4.26953125" style="94" customWidth="1"/>
    <col min="11" max="16384" width="9" style="94"/>
  </cols>
  <sheetData>
    <row r="1" spans="1:10">
      <c r="A1" s="203" t="s">
        <v>610</v>
      </c>
      <c r="I1" s="204" t="s">
        <v>412</v>
      </c>
    </row>
    <row r="6" spans="1:10" ht="28">
      <c r="A6" s="892" t="s">
        <v>404</v>
      </c>
      <c r="B6" s="892"/>
      <c r="C6" s="892"/>
      <c r="D6" s="892"/>
      <c r="E6" s="892"/>
      <c r="F6" s="892"/>
      <c r="G6" s="892"/>
      <c r="H6" s="892"/>
      <c r="I6" s="892"/>
    </row>
    <row r="7" spans="1:10" ht="14.25" customHeight="1">
      <c r="A7" s="135"/>
      <c r="B7" s="135"/>
      <c r="C7" s="135"/>
      <c r="D7" s="135"/>
      <c r="E7" s="135"/>
      <c r="F7" s="135"/>
      <c r="G7" s="135"/>
      <c r="H7" s="135"/>
      <c r="I7" s="135"/>
    </row>
    <row r="8" spans="1:10" ht="14.25" customHeight="1">
      <c r="A8" s="135"/>
      <c r="B8" s="135"/>
      <c r="C8" s="135"/>
      <c r="D8" s="135"/>
      <c r="E8" s="135"/>
      <c r="F8" s="135"/>
      <c r="G8" s="135"/>
      <c r="H8" s="135"/>
      <c r="I8" s="135"/>
    </row>
    <row r="9" spans="1:10" ht="14.25" customHeight="1">
      <c r="A9" s="135"/>
      <c r="B9" s="135"/>
      <c r="C9" s="135"/>
      <c r="D9" s="135"/>
      <c r="E9" s="135"/>
      <c r="F9" s="135"/>
      <c r="G9" s="135"/>
      <c r="H9" s="135"/>
      <c r="I9" s="135"/>
    </row>
    <row r="10" spans="1:10" ht="14.25" customHeight="1">
      <c r="A10" s="135"/>
      <c r="B10" s="135"/>
      <c r="C10" s="135"/>
      <c r="D10" s="135"/>
      <c r="E10" s="135"/>
      <c r="F10" s="135"/>
      <c r="G10" s="135"/>
      <c r="H10" s="135"/>
      <c r="I10" s="135"/>
    </row>
    <row r="11" spans="1:10" ht="14.25" customHeight="1">
      <c r="A11" s="135"/>
      <c r="B11" s="135"/>
      <c r="C11" s="135"/>
      <c r="D11" s="135"/>
      <c r="E11" s="135"/>
      <c r="F11" s="135"/>
      <c r="G11" s="135"/>
      <c r="H11" s="135"/>
      <c r="I11" s="135"/>
    </row>
    <row r="16" spans="1:10" ht="21" customHeight="1">
      <c r="A16" s="901">
        <f>入力シート!G1</f>
        <v>46061</v>
      </c>
      <c r="B16" s="896"/>
      <c r="C16" s="900" t="s">
        <v>1653</v>
      </c>
      <c r="D16" s="888"/>
      <c r="E16" s="888"/>
      <c r="F16" s="888"/>
      <c r="G16" s="888"/>
      <c r="H16" s="195" t="str">
        <f>入力シート!C2</f>
        <v>青森県第１区</v>
      </c>
      <c r="J16" s="203" t="s">
        <v>940</v>
      </c>
    </row>
    <row r="17" spans="1:15" ht="21" customHeight="1">
      <c r="A17" s="203" t="s">
        <v>612</v>
      </c>
    </row>
    <row r="18" spans="1:15" ht="21" customHeight="1">
      <c r="A18" s="203" t="s">
        <v>613</v>
      </c>
    </row>
    <row r="19" spans="1:15" ht="21" customHeight="1">
      <c r="A19" s="203" t="s">
        <v>614</v>
      </c>
    </row>
    <row r="20" spans="1:15" ht="21" customHeight="1"/>
    <row r="24" spans="1:15">
      <c r="B24" s="898">
        <f>入力シート!C4</f>
        <v>46049</v>
      </c>
      <c r="C24" s="899"/>
    </row>
    <row r="25" spans="1:15">
      <c r="B25" s="109"/>
      <c r="C25" s="110"/>
    </row>
    <row r="26" spans="1:15">
      <c r="B26" s="109"/>
      <c r="C26" s="110"/>
    </row>
    <row r="28" spans="1:15">
      <c r="A28" s="124"/>
      <c r="B28" s="207" t="s">
        <v>611</v>
      </c>
      <c r="F28" s="797">
        <f>入力シート!C9</f>
        <v>0</v>
      </c>
      <c r="G28" s="797"/>
      <c r="H28" s="797"/>
      <c r="I28" s="797"/>
      <c r="J28" s="124"/>
      <c r="K28" s="124"/>
      <c r="L28" s="124"/>
      <c r="M28" s="124"/>
      <c r="N28" s="124"/>
      <c r="O28" s="124"/>
    </row>
    <row r="29" spans="1:15">
      <c r="A29" s="124"/>
      <c r="B29" s="203"/>
      <c r="C29" s="124"/>
      <c r="D29" s="270"/>
      <c r="E29" s="270"/>
      <c r="F29" s="270"/>
      <c r="G29" s="270"/>
      <c r="H29" s="270"/>
      <c r="I29" s="124"/>
      <c r="J29" s="124"/>
      <c r="K29" s="124"/>
      <c r="L29" s="124"/>
      <c r="M29" s="124"/>
      <c r="N29" s="124"/>
      <c r="O29" s="124"/>
    </row>
    <row r="30" spans="1:15">
      <c r="A30" s="124"/>
      <c r="B30" s="203"/>
      <c r="C30" s="258" t="s">
        <v>573</v>
      </c>
      <c r="D30" s="811">
        <f>入力シート!C12</f>
        <v>0</v>
      </c>
      <c r="E30" s="811"/>
      <c r="F30" s="811"/>
      <c r="G30" s="811"/>
      <c r="H30" s="811"/>
      <c r="I30" s="811"/>
      <c r="J30" s="124"/>
      <c r="K30" s="124"/>
      <c r="L30" s="124"/>
      <c r="M30" s="124"/>
      <c r="N30" s="124"/>
      <c r="O30" s="124"/>
    </row>
    <row r="31" spans="1:15">
      <c r="A31" s="124"/>
      <c r="B31" s="203"/>
      <c r="C31" s="124"/>
      <c r="D31" s="270"/>
      <c r="E31" s="270"/>
      <c r="F31" s="271"/>
      <c r="G31" s="270"/>
      <c r="H31" s="270"/>
      <c r="I31" s="124"/>
      <c r="J31" s="124"/>
      <c r="K31" s="124"/>
      <c r="L31" s="116"/>
      <c r="M31" s="116"/>
      <c r="N31" s="124"/>
      <c r="O31" s="124"/>
    </row>
    <row r="32" spans="1:15">
      <c r="A32" s="124"/>
      <c r="B32" s="203"/>
      <c r="C32" s="258" t="s">
        <v>1365</v>
      </c>
      <c r="D32" s="270"/>
      <c r="E32" s="789">
        <f>入力シート!C15</f>
        <v>0</v>
      </c>
      <c r="F32" s="789"/>
      <c r="G32" s="789"/>
      <c r="H32" s="270"/>
      <c r="I32" s="124"/>
      <c r="J32" s="124"/>
      <c r="K32" s="124"/>
      <c r="L32" s="116"/>
      <c r="M32" s="116"/>
      <c r="N32" s="273"/>
    </row>
    <row r="33" spans="6:7">
      <c r="F33" s="111"/>
      <c r="G33" s="111"/>
    </row>
  </sheetData>
  <mergeCells count="7">
    <mergeCell ref="E32:G32"/>
    <mergeCell ref="A6:I6"/>
    <mergeCell ref="B24:C24"/>
    <mergeCell ref="F28:I28"/>
    <mergeCell ref="D30:I30"/>
    <mergeCell ref="C16:G16"/>
    <mergeCell ref="A16:B16"/>
  </mergeCells>
  <phoneticPr fontId="3"/>
  <pageMargins left="0.78740157480314965" right="0.39370078740157483" top="0.78740157480314965" bottom="0.78740157480314965" header="0.51181102362204722" footer="0.51181102362204722"/>
  <pageSetup paperSize="9" orientation="portrait" horizontalDpi="200" verticalDpi="200" r:id="rId1"/>
  <headerFooter alignWithMargins="0"/>
  <legacyDrawing r:id="rId2"/>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8" tint="0.59999389629810485"/>
  </sheetPr>
  <dimension ref="A1:O39"/>
  <sheetViews>
    <sheetView showZeros="0" view="pageBreakPreview" zoomScaleNormal="100" zoomScaleSheetLayoutView="100" workbookViewId="0">
      <selection activeCell="Q35" sqref="Q35"/>
    </sheetView>
  </sheetViews>
  <sheetFormatPr defaultColWidth="5.90625" defaultRowHeight="14"/>
  <cols>
    <col min="1" max="12" width="5.90625" style="203"/>
    <col min="13" max="13" width="8.7265625" style="203" customWidth="1"/>
    <col min="14" max="14" width="3.36328125" style="203" customWidth="1"/>
    <col min="15" max="16384" width="5.90625" style="203"/>
  </cols>
  <sheetData>
    <row r="1" spans="1:15">
      <c r="O1" s="204" t="s">
        <v>506</v>
      </c>
    </row>
    <row r="3" spans="1:15" ht="28">
      <c r="A3" s="955" t="s">
        <v>734</v>
      </c>
      <c r="B3" s="955"/>
      <c r="C3" s="955"/>
      <c r="D3" s="955"/>
      <c r="E3" s="955"/>
      <c r="F3" s="955"/>
      <c r="G3" s="955"/>
      <c r="H3" s="955"/>
      <c r="I3" s="955"/>
      <c r="J3" s="955"/>
      <c r="K3" s="955"/>
      <c r="L3" s="955"/>
      <c r="M3" s="955"/>
      <c r="N3" s="955"/>
      <c r="O3" s="955"/>
    </row>
    <row r="5" spans="1:15">
      <c r="K5" s="1066" t="s">
        <v>1383</v>
      </c>
      <c r="L5" s="1067"/>
      <c r="M5" s="1067"/>
      <c r="N5" s="1067"/>
      <c r="O5" s="1067"/>
    </row>
    <row r="7" spans="1:15">
      <c r="A7" s="203" t="s">
        <v>466</v>
      </c>
    </row>
    <row r="10" spans="1:15">
      <c r="I10" s="215" t="str">
        <f>入力シート!C1</f>
        <v>令和8年2月8日執行衆議院小選挙区選出議員選挙</v>
      </c>
      <c r="J10" s="195" t="str">
        <f>入力シート!C2</f>
        <v>青森県第１区</v>
      </c>
      <c r="K10" s="195"/>
    </row>
    <row r="12" spans="1:15">
      <c r="H12" s="204" t="s">
        <v>410</v>
      </c>
      <c r="J12" s="215">
        <f>入力シート!C20</f>
        <v>0</v>
      </c>
      <c r="K12" s="195"/>
      <c r="L12" s="195">
        <f>入力シート!C22</f>
        <v>0</v>
      </c>
    </row>
    <row r="13" spans="1:15">
      <c r="H13" s="204"/>
      <c r="J13" s="215"/>
      <c r="K13" s="195"/>
      <c r="L13" s="195"/>
    </row>
    <row r="15" spans="1:15">
      <c r="A15" s="203" t="s">
        <v>735</v>
      </c>
    </row>
    <row r="17" spans="1:15" ht="14.25" customHeight="1">
      <c r="F17" s="195"/>
    </row>
    <row r="18" spans="1:15" ht="14.25" customHeight="1">
      <c r="A18" s="900" t="s">
        <v>451</v>
      </c>
      <c r="B18" s="900"/>
      <c r="C18" s="900"/>
      <c r="D18" s="900"/>
      <c r="E18" s="900"/>
      <c r="F18" s="900"/>
      <c r="G18" s="900"/>
      <c r="H18" s="900"/>
      <c r="I18" s="900"/>
      <c r="J18" s="900"/>
      <c r="K18" s="900"/>
      <c r="L18" s="900"/>
      <c r="M18" s="900"/>
      <c r="N18" s="900"/>
      <c r="O18" s="900"/>
    </row>
    <row r="19" spans="1:15" ht="14.25" customHeight="1">
      <c r="A19" s="205"/>
      <c r="B19" s="205"/>
      <c r="C19" s="205"/>
      <c r="D19" s="205"/>
      <c r="E19" s="205"/>
      <c r="F19" s="205"/>
      <c r="G19" s="205"/>
      <c r="H19" s="205"/>
      <c r="I19" s="205"/>
      <c r="J19" s="205"/>
      <c r="K19" s="205"/>
      <c r="L19" s="205"/>
      <c r="M19" s="205"/>
      <c r="N19" s="205"/>
    </row>
    <row r="20" spans="1:15" ht="14.25" customHeight="1"/>
    <row r="21" spans="1:15" ht="14.25" customHeight="1">
      <c r="G21" s="112"/>
    </row>
    <row r="22" spans="1:15" ht="18" customHeight="1">
      <c r="A22" s="1735" t="s">
        <v>544</v>
      </c>
      <c r="B22" s="1736"/>
      <c r="C22" s="1737"/>
      <c r="D22" s="1758" t="s">
        <v>238</v>
      </c>
      <c r="E22" s="1759"/>
      <c r="F22" s="1759"/>
      <c r="G22" s="1759"/>
      <c r="H22" s="1760"/>
      <c r="I22" s="1735" t="s">
        <v>546</v>
      </c>
      <c r="J22" s="1736"/>
      <c r="K22" s="1736"/>
      <c r="L22" s="1736"/>
      <c r="M22" s="1736"/>
      <c r="N22" s="1737"/>
      <c r="O22" s="1732" t="s">
        <v>531</v>
      </c>
    </row>
    <row r="23" spans="1:15" ht="18" customHeight="1">
      <c r="A23" s="1756"/>
      <c r="B23" s="900"/>
      <c r="C23" s="1757"/>
      <c r="D23" s="1761"/>
      <c r="E23" s="1762"/>
      <c r="F23" s="1762"/>
      <c r="G23" s="1762"/>
      <c r="H23" s="1763"/>
      <c r="I23" s="1738"/>
      <c r="J23" s="1739"/>
      <c r="K23" s="1739"/>
      <c r="L23" s="1739"/>
      <c r="M23" s="1739"/>
      <c r="N23" s="1740"/>
      <c r="O23" s="1733"/>
    </row>
    <row r="24" spans="1:15" ht="18" customHeight="1">
      <c r="A24" s="1756"/>
      <c r="B24" s="900"/>
      <c r="C24" s="1757"/>
      <c r="D24" s="1761"/>
      <c r="E24" s="1762"/>
      <c r="F24" s="1762"/>
      <c r="G24" s="1762"/>
      <c r="H24" s="1763"/>
      <c r="I24" s="1735" t="s">
        <v>773</v>
      </c>
      <c r="J24" s="1736"/>
      <c r="K24" s="1737"/>
      <c r="L24" s="1735" t="s">
        <v>67</v>
      </c>
      <c r="M24" s="1736"/>
      <c r="N24" s="1737"/>
      <c r="O24" s="1733"/>
    </row>
    <row r="25" spans="1:15" ht="18" customHeight="1">
      <c r="A25" s="1738"/>
      <c r="B25" s="1739"/>
      <c r="C25" s="1740"/>
      <c r="D25" s="1761"/>
      <c r="E25" s="1762"/>
      <c r="F25" s="1762"/>
      <c r="G25" s="1762"/>
      <c r="H25" s="1763"/>
      <c r="I25" s="1738"/>
      <c r="J25" s="1739"/>
      <c r="K25" s="1740"/>
      <c r="L25" s="1738"/>
      <c r="M25" s="1739"/>
      <c r="N25" s="1740"/>
      <c r="O25" s="1734"/>
    </row>
    <row r="26" spans="1:15" ht="22.5" customHeight="1">
      <c r="A26" s="216"/>
      <c r="C26" s="217"/>
      <c r="D26" s="1747"/>
      <c r="E26" s="1748"/>
      <c r="F26" s="1748"/>
      <c r="G26" s="1748"/>
      <c r="H26" s="1749"/>
      <c r="I26" s="218"/>
      <c r="J26" s="219"/>
      <c r="K26" s="220"/>
      <c r="L26" s="218"/>
      <c r="M26" s="219"/>
      <c r="N26" s="220"/>
      <c r="O26" s="1732"/>
    </row>
    <row r="27" spans="1:15" ht="22.5" customHeight="1">
      <c r="A27" s="1461" t="s">
        <v>1411</v>
      </c>
      <c r="B27" s="1132"/>
      <c r="C27" s="1746"/>
      <c r="D27" s="1750"/>
      <c r="E27" s="1751"/>
      <c r="F27" s="1751"/>
      <c r="G27" s="1751"/>
      <c r="H27" s="1752"/>
      <c r="I27" s="1743"/>
      <c r="J27" s="1744"/>
      <c r="K27" s="1745"/>
      <c r="L27" s="1741"/>
      <c r="M27" s="1742"/>
      <c r="N27" s="217" t="s">
        <v>2</v>
      </c>
      <c r="O27" s="1733"/>
    </row>
    <row r="28" spans="1:15" ht="22.5" customHeight="1">
      <c r="A28" s="221"/>
      <c r="B28" s="222"/>
      <c r="C28" s="223"/>
      <c r="D28" s="1753"/>
      <c r="E28" s="1754"/>
      <c r="F28" s="1754"/>
      <c r="G28" s="1754"/>
      <c r="H28" s="1755"/>
      <c r="I28" s="221"/>
      <c r="J28" s="222"/>
      <c r="K28" s="223"/>
      <c r="L28" s="221"/>
      <c r="M28" s="222"/>
      <c r="N28" s="223"/>
      <c r="O28" s="1734"/>
    </row>
    <row r="30" spans="1:15" ht="14.25" customHeight="1">
      <c r="B30" s="224"/>
      <c r="C30" s="124"/>
      <c r="D30" s="124"/>
    </row>
    <row r="31" spans="1:15">
      <c r="A31" s="124" t="s">
        <v>1448</v>
      </c>
      <c r="B31" s="282"/>
      <c r="C31" s="116"/>
      <c r="D31" s="116"/>
      <c r="E31" s="124"/>
      <c r="F31" s="124"/>
      <c r="G31" s="124"/>
      <c r="H31" s="124"/>
      <c r="I31" s="124"/>
      <c r="J31" s="124"/>
      <c r="K31" s="124"/>
      <c r="L31" s="124"/>
      <c r="M31" s="124"/>
      <c r="N31" s="124"/>
      <c r="O31" s="124"/>
    </row>
    <row r="32" spans="1:15">
      <c r="A32" s="124" t="s">
        <v>1447</v>
      </c>
      <c r="B32" s="282"/>
      <c r="C32" s="116"/>
      <c r="D32" s="116"/>
      <c r="E32" s="124"/>
      <c r="F32" s="124"/>
      <c r="G32" s="124"/>
      <c r="H32" s="124"/>
      <c r="I32" s="124"/>
      <c r="J32" s="124"/>
      <c r="K32" s="124"/>
      <c r="L32" s="124"/>
      <c r="M32" s="124"/>
      <c r="N32" s="124"/>
      <c r="O32" s="124"/>
    </row>
    <row r="33" spans="1:15">
      <c r="A33" s="124" t="s">
        <v>1557</v>
      </c>
      <c r="B33" s="282"/>
      <c r="C33" s="116"/>
      <c r="D33" s="116"/>
      <c r="E33" s="124"/>
      <c r="F33" s="124"/>
      <c r="G33" s="124"/>
      <c r="H33" s="124"/>
      <c r="I33" s="124"/>
      <c r="J33" s="124"/>
      <c r="K33" s="124"/>
      <c r="L33" s="124"/>
      <c r="M33" s="124"/>
      <c r="N33" s="124"/>
      <c r="O33" s="124"/>
    </row>
    <row r="34" spans="1:15">
      <c r="A34" s="124" t="s">
        <v>1581</v>
      </c>
      <c r="B34" s="282"/>
      <c r="C34" s="116"/>
      <c r="D34" s="116"/>
      <c r="E34" s="124"/>
      <c r="F34" s="124"/>
      <c r="G34" s="124"/>
      <c r="H34" s="124"/>
      <c r="I34" s="124"/>
      <c r="J34" s="124"/>
      <c r="K34" s="124"/>
      <c r="L34" s="124"/>
      <c r="M34" s="124"/>
      <c r="N34" s="124"/>
      <c r="O34" s="124"/>
    </row>
    <row r="35" spans="1:15">
      <c r="A35" s="124" t="s">
        <v>1509</v>
      </c>
      <c r="B35" s="282"/>
      <c r="C35" s="116"/>
      <c r="D35" s="116"/>
      <c r="E35" s="124"/>
      <c r="F35" s="124"/>
      <c r="G35" s="124"/>
      <c r="H35" s="307"/>
      <c r="I35" s="124"/>
      <c r="J35" s="124"/>
      <c r="K35" s="124"/>
      <c r="L35" s="124"/>
      <c r="M35" s="124"/>
      <c r="N35" s="124"/>
      <c r="O35" s="124"/>
    </row>
    <row r="36" spans="1:15">
      <c r="A36" s="124"/>
      <c r="B36" s="282"/>
      <c r="C36" s="116"/>
      <c r="D36" s="116"/>
      <c r="E36" s="124"/>
      <c r="F36" s="124"/>
      <c r="G36" s="124"/>
      <c r="H36" s="307"/>
      <c r="I36" s="124"/>
      <c r="J36" s="124"/>
      <c r="K36" s="124"/>
      <c r="L36" s="124"/>
      <c r="M36" s="124"/>
      <c r="N36" s="124"/>
      <c r="O36" s="124"/>
    </row>
    <row r="37" spans="1:15">
      <c r="B37" s="207"/>
      <c r="C37" s="116"/>
      <c r="D37" s="116"/>
    </row>
    <row r="38" spans="1:15">
      <c r="B38" s="207"/>
      <c r="C38" s="116"/>
      <c r="D38" s="116"/>
      <c r="G38" s="195"/>
    </row>
    <row r="39" spans="1:15">
      <c r="B39" s="207"/>
      <c r="C39" s="116"/>
      <c r="D39" s="116"/>
    </row>
  </sheetData>
  <mergeCells count="14">
    <mergeCell ref="K5:O5"/>
    <mergeCell ref="D26:H28"/>
    <mergeCell ref="O26:O28"/>
    <mergeCell ref="A3:O3"/>
    <mergeCell ref="A27:C27"/>
    <mergeCell ref="I27:K27"/>
    <mergeCell ref="L27:M27"/>
    <mergeCell ref="A18:O18"/>
    <mergeCell ref="A22:C25"/>
    <mergeCell ref="D22:H25"/>
    <mergeCell ref="I22:N23"/>
    <mergeCell ref="O22:O25"/>
    <mergeCell ref="I24:K25"/>
    <mergeCell ref="L24:N25"/>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8" tint="0.59999389629810485"/>
  </sheetPr>
  <dimension ref="A1:P46"/>
  <sheetViews>
    <sheetView showZeros="0" view="pageBreakPreview" zoomScaleNormal="100" zoomScaleSheetLayoutView="100" workbookViewId="0">
      <selection activeCell="A31" sqref="A31:O35"/>
    </sheetView>
  </sheetViews>
  <sheetFormatPr defaultColWidth="5.90625" defaultRowHeight="14"/>
  <cols>
    <col min="1" max="8" width="5.90625" style="203"/>
    <col min="9" max="9" width="3.453125" style="203" bestFit="1" customWidth="1"/>
    <col min="10" max="14" width="5.90625" style="203"/>
    <col min="15" max="16" width="4.08984375" style="203" customWidth="1"/>
    <col min="17" max="16384" width="5.90625" style="203"/>
  </cols>
  <sheetData>
    <row r="1" spans="1:16">
      <c r="P1" s="204" t="s">
        <v>509</v>
      </c>
    </row>
    <row r="3" spans="1:16" ht="28">
      <c r="A3" s="955" t="s">
        <v>760</v>
      </c>
      <c r="B3" s="955"/>
      <c r="C3" s="955"/>
      <c r="D3" s="955"/>
      <c r="E3" s="955"/>
      <c r="F3" s="955"/>
      <c r="G3" s="955"/>
      <c r="H3" s="955"/>
      <c r="I3" s="955"/>
      <c r="J3" s="955"/>
      <c r="K3" s="955"/>
      <c r="L3" s="955"/>
      <c r="M3" s="955"/>
      <c r="N3" s="955"/>
      <c r="O3" s="955"/>
      <c r="P3" s="955"/>
    </row>
    <row r="5" spans="1:16">
      <c r="L5" s="1132" t="s">
        <v>1404</v>
      </c>
      <c r="M5" s="1462"/>
      <c r="N5" s="1462"/>
      <c r="O5" s="1462"/>
      <c r="P5" s="1462"/>
    </row>
    <row r="7" spans="1:16">
      <c r="A7" s="203" t="s">
        <v>466</v>
      </c>
    </row>
    <row r="9" spans="1:16">
      <c r="J9" s="215" t="str">
        <f>入力シート!C1</f>
        <v>令和8年2月8日執行衆議院小選挙区選出議員選挙</v>
      </c>
      <c r="K9" s="195" t="str">
        <f>入力シート!C2</f>
        <v>青森県第１区</v>
      </c>
    </row>
    <row r="11" spans="1:16">
      <c r="H11" s="204" t="s">
        <v>410</v>
      </c>
      <c r="J11" s="215">
        <f>入力シート!C20</f>
        <v>0</v>
      </c>
      <c r="K11" s="195"/>
      <c r="L11" s="195">
        <f>入力シート!C22</f>
        <v>0</v>
      </c>
    </row>
    <row r="13" spans="1:16">
      <c r="A13" s="203" t="s">
        <v>736</v>
      </c>
    </row>
    <row r="14" spans="1:16" ht="14.25" customHeight="1">
      <c r="A14" s="203" t="s">
        <v>737</v>
      </c>
      <c r="F14" s="195"/>
    </row>
    <row r="15" spans="1:16" ht="14.25" customHeight="1">
      <c r="F15" s="195"/>
    </row>
    <row r="16" spans="1:16" ht="14.25" customHeight="1">
      <c r="F16" s="195"/>
    </row>
    <row r="17" spans="1:15" ht="14.25" customHeight="1">
      <c r="A17" s="900" t="s">
        <v>451</v>
      </c>
      <c r="B17" s="900"/>
      <c r="C17" s="900"/>
      <c r="D17" s="900"/>
      <c r="E17" s="900"/>
      <c r="F17" s="900"/>
      <c r="G17" s="900"/>
      <c r="H17" s="900"/>
      <c r="I17" s="900"/>
      <c r="J17" s="900"/>
      <c r="K17" s="900"/>
      <c r="L17" s="900"/>
      <c r="M17" s="900"/>
      <c r="N17" s="900"/>
      <c r="O17" s="900"/>
    </row>
    <row r="18" spans="1:15" ht="14.25" customHeight="1">
      <c r="A18" s="205"/>
      <c r="B18" s="205"/>
      <c r="C18" s="205"/>
      <c r="D18" s="205"/>
      <c r="E18" s="205"/>
      <c r="F18" s="205"/>
      <c r="G18" s="205"/>
      <c r="H18" s="205"/>
      <c r="I18" s="205"/>
      <c r="J18" s="205"/>
      <c r="K18" s="205"/>
      <c r="L18" s="205"/>
      <c r="M18" s="205"/>
      <c r="N18" s="205"/>
      <c r="O18" s="205"/>
    </row>
    <row r="19" spans="1:15" ht="14.25" customHeight="1">
      <c r="A19" s="206" t="s">
        <v>38</v>
      </c>
      <c r="B19" s="205"/>
      <c r="C19" s="205"/>
      <c r="D19" s="1132" t="s">
        <v>1364</v>
      </c>
      <c r="E19" s="1462"/>
      <c r="F19" s="1462"/>
      <c r="G19" s="1462"/>
      <c r="H19" s="205"/>
      <c r="I19" s="205"/>
      <c r="J19" s="205"/>
      <c r="K19" s="205"/>
      <c r="L19" s="205"/>
      <c r="M19" s="205"/>
      <c r="N19" s="205"/>
      <c r="O19" s="205"/>
    </row>
    <row r="20" spans="1:15" ht="14.25" customHeight="1">
      <c r="A20" s="205"/>
      <c r="B20" s="205"/>
      <c r="C20" s="205"/>
      <c r="D20" s="205"/>
      <c r="E20" s="205"/>
      <c r="F20" s="205"/>
      <c r="G20" s="205"/>
      <c r="H20" s="205"/>
      <c r="I20" s="205"/>
      <c r="J20" s="205"/>
      <c r="K20" s="205"/>
      <c r="L20" s="205"/>
      <c r="M20" s="205"/>
      <c r="N20" s="205"/>
    </row>
    <row r="21" spans="1:15" ht="14.25" customHeight="1">
      <c r="A21" s="203" t="s">
        <v>39</v>
      </c>
    </row>
    <row r="22" spans="1:15" ht="14.25" customHeight="1">
      <c r="B22" s="1751"/>
      <c r="C22" s="1751"/>
      <c r="D22" s="1751"/>
      <c r="E22" s="1751"/>
      <c r="F22" s="1751"/>
      <c r="G22" s="1751"/>
      <c r="H22" s="1751"/>
      <c r="I22" s="1751"/>
      <c r="J22" s="1751"/>
      <c r="K22" s="1751"/>
      <c r="L22" s="1751"/>
      <c r="M22" s="1751"/>
      <c r="N22" s="1751"/>
    </row>
    <row r="23" spans="1:15" ht="14.25" customHeight="1">
      <c r="B23" s="1751"/>
      <c r="C23" s="1751"/>
      <c r="D23" s="1751"/>
      <c r="E23" s="1751"/>
      <c r="F23" s="1751"/>
      <c r="G23" s="1751"/>
      <c r="H23" s="1751"/>
      <c r="I23" s="1751"/>
      <c r="J23" s="1751"/>
      <c r="K23" s="1751"/>
      <c r="L23" s="1751"/>
      <c r="M23" s="1751"/>
      <c r="N23" s="1751"/>
    </row>
    <row r="24" spans="1:15" ht="14.25" customHeight="1">
      <c r="B24" s="1751"/>
      <c r="C24" s="1751"/>
      <c r="D24" s="1751"/>
      <c r="E24" s="1751"/>
      <c r="F24" s="1751"/>
      <c r="G24" s="1751"/>
      <c r="H24" s="1751"/>
      <c r="I24" s="1751"/>
      <c r="J24" s="1751"/>
      <c r="K24" s="1751"/>
      <c r="L24" s="1751"/>
      <c r="M24" s="1751"/>
      <c r="N24" s="1751"/>
    </row>
    <row r="25" spans="1:15" ht="14.25" customHeight="1"/>
    <row r="26" spans="1:15" ht="14.25" customHeight="1">
      <c r="A26" s="203" t="s">
        <v>738</v>
      </c>
      <c r="E26" s="1686" t="s">
        <v>241</v>
      </c>
      <c r="F26" s="1686"/>
      <c r="G26" s="1686"/>
      <c r="H26" s="1686"/>
    </row>
    <row r="27" spans="1:15" ht="14.25" customHeight="1">
      <c r="G27" s="112"/>
    </row>
    <row r="28" spans="1:15" ht="24" customHeight="1">
      <c r="A28" s="1133" t="s">
        <v>45</v>
      </c>
      <c r="B28" s="1135"/>
      <c r="C28" s="1135"/>
      <c r="D28" s="1135"/>
      <c r="E28" s="1134"/>
      <c r="F28" s="1133" t="s">
        <v>739</v>
      </c>
      <c r="G28" s="1135"/>
      <c r="H28" s="1135"/>
      <c r="I28" s="1134"/>
      <c r="J28" s="1133" t="s">
        <v>740</v>
      </c>
      <c r="K28" s="1135"/>
      <c r="L28" s="1135"/>
      <c r="M28" s="1135"/>
      <c r="N28" s="1135"/>
      <c r="O28" s="1134"/>
    </row>
    <row r="29" spans="1:15" ht="24" customHeight="1">
      <c r="A29" s="1018" t="s">
        <v>741</v>
      </c>
      <c r="B29" s="1137"/>
      <c r="C29" s="1137"/>
      <c r="D29" s="1137"/>
      <c r="E29" s="1138"/>
      <c r="F29" s="1764"/>
      <c r="G29" s="1765"/>
      <c r="H29" s="1765"/>
      <c r="I29" s="226"/>
      <c r="J29" s="1764"/>
      <c r="K29" s="1765"/>
      <c r="L29" s="1765"/>
      <c r="M29" s="1765"/>
      <c r="N29" s="1765"/>
      <c r="O29" s="227"/>
    </row>
    <row r="30" spans="1:15" ht="24" customHeight="1">
      <c r="A30" s="1018" t="s">
        <v>742</v>
      </c>
      <c r="B30" s="998"/>
      <c r="C30" s="998"/>
      <c r="D30" s="998"/>
      <c r="E30" s="999"/>
      <c r="F30" s="1764"/>
      <c r="G30" s="1765"/>
      <c r="H30" s="1765"/>
      <c r="I30" s="226"/>
      <c r="J30" s="1764"/>
      <c r="K30" s="1765"/>
      <c r="L30" s="1765"/>
      <c r="M30" s="1765"/>
      <c r="N30" s="1765"/>
      <c r="O30" s="227"/>
    </row>
    <row r="31" spans="1:15" ht="24" customHeight="1">
      <c r="A31" s="1018" t="s">
        <v>743</v>
      </c>
      <c r="B31" s="998"/>
      <c r="C31" s="998"/>
      <c r="D31" s="998"/>
      <c r="E31" s="999"/>
      <c r="F31" s="1764"/>
      <c r="G31" s="1765"/>
      <c r="H31" s="1765"/>
      <c r="I31" s="226"/>
      <c r="J31" s="1764"/>
      <c r="K31" s="1765"/>
      <c r="L31" s="1765"/>
      <c r="M31" s="1765"/>
      <c r="N31" s="1765"/>
      <c r="O31" s="227"/>
    </row>
    <row r="32" spans="1:15" ht="24" customHeight="1">
      <c r="A32" s="1133" t="s">
        <v>46</v>
      </c>
      <c r="B32" s="1135"/>
      <c r="C32" s="1135"/>
      <c r="D32" s="1135"/>
      <c r="E32" s="1134"/>
      <c r="F32" s="1766"/>
      <c r="G32" s="1767"/>
      <c r="H32" s="1767"/>
      <c r="I32" s="226"/>
      <c r="J32" s="1766"/>
      <c r="K32" s="1767"/>
      <c r="L32" s="1767"/>
      <c r="M32" s="1767"/>
      <c r="N32" s="1767"/>
      <c r="O32" s="227"/>
    </row>
    <row r="34" spans="1:16">
      <c r="A34" s="124" t="s">
        <v>1602</v>
      </c>
      <c r="B34" s="124"/>
      <c r="C34" s="124"/>
      <c r="D34" s="124"/>
      <c r="E34" s="124"/>
      <c r="F34" s="124"/>
      <c r="G34" s="124"/>
      <c r="H34" s="124"/>
      <c r="I34" s="124"/>
      <c r="J34" s="124"/>
      <c r="K34" s="124"/>
      <c r="L34" s="124"/>
      <c r="M34" s="124"/>
      <c r="N34" s="124"/>
      <c r="O34" s="124"/>
      <c r="P34" s="124"/>
    </row>
    <row r="35" spans="1:16">
      <c r="A35" s="124" t="s">
        <v>1603</v>
      </c>
      <c r="B35" s="124"/>
      <c r="C35" s="124"/>
      <c r="D35" s="124"/>
      <c r="E35" s="124"/>
      <c r="F35" s="124"/>
      <c r="G35" s="124"/>
      <c r="H35" s="124"/>
      <c r="I35" s="124"/>
      <c r="J35" s="124"/>
      <c r="K35" s="124"/>
      <c r="L35" s="124"/>
      <c r="M35" s="124"/>
      <c r="N35" s="124"/>
      <c r="O35" s="124"/>
      <c r="P35" s="124"/>
    </row>
    <row r="36" spans="1:16">
      <c r="A36" s="124"/>
      <c r="B36" s="124"/>
      <c r="C36" s="124"/>
      <c r="D36" s="124"/>
      <c r="E36" s="124"/>
      <c r="F36" s="124"/>
      <c r="G36" s="124"/>
      <c r="H36" s="124"/>
      <c r="I36" s="124"/>
      <c r="J36" s="124"/>
      <c r="K36" s="124"/>
      <c r="L36" s="124"/>
      <c r="M36" s="124"/>
      <c r="N36" s="124"/>
      <c r="O36" s="124"/>
      <c r="P36" s="124"/>
    </row>
    <row r="37" spans="1:16">
      <c r="A37" s="124" t="s">
        <v>1604</v>
      </c>
      <c r="B37" s="124"/>
      <c r="C37" s="124"/>
      <c r="D37" s="124"/>
      <c r="E37" s="124"/>
      <c r="F37" s="124"/>
      <c r="G37" s="124"/>
      <c r="H37" s="124"/>
      <c r="I37" s="124"/>
      <c r="J37" s="124"/>
      <c r="K37" s="124"/>
      <c r="L37" s="124"/>
      <c r="M37" s="124"/>
      <c r="N37" s="124"/>
      <c r="O37" s="124"/>
      <c r="P37" s="124"/>
    </row>
    <row r="38" spans="1:16">
      <c r="A38" s="124" t="s">
        <v>1605</v>
      </c>
      <c r="B38" s="124"/>
      <c r="C38" s="124"/>
      <c r="D38" s="124"/>
      <c r="E38" s="124"/>
      <c r="F38" s="124"/>
      <c r="G38" s="124"/>
      <c r="H38" s="124"/>
      <c r="I38" s="124"/>
      <c r="J38" s="124"/>
      <c r="K38" s="124"/>
      <c r="L38" s="124"/>
      <c r="M38" s="124"/>
      <c r="N38" s="124"/>
      <c r="O38" s="124"/>
      <c r="P38" s="124"/>
    </row>
    <row r="39" spans="1:16">
      <c r="A39" s="124"/>
      <c r="B39" s="124"/>
      <c r="C39" s="124"/>
      <c r="D39" s="124"/>
      <c r="E39" s="124"/>
      <c r="F39" s="124"/>
      <c r="G39" s="124"/>
      <c r="H39" s="124"/>
      <c r="I39" s="124"/>
      <c r="J39" s="124"/>
      <c r="K39" s="124"/>
      <c r="L39" s="124"/>
      <c r="M39" s="124"/>
      <c r="N39" s="124"/>
      <c r="O39" s="124"/>
      <c r="P39" s="124"/>
    </row>
    <row r="40" spans="1:16">
      <c r="A40" s="124" t="s">
        <v>1606</v>
      </c>
      <c r="B40" s="124"/>
      <c r="C40" s="124"/>
      <c r="D40" s="124"/>
      <c r="E40" s="124"/>
      <c r="F40" s="124"/>
      <c r="G40" s="124"/>
      <c r="H40" s="124"/>
      <c r="I40" s="124"/>
      <c r="J40" s="124"/>
      <c r="K40" s="124"/>
      <c r="L40" s="124"/>
      <c r="M40" s="124"/>
      <c r="N40" s="124"/>
      <c r="O40" s="124"/>
      <c r="P40" s="124"/>
    </row>
    <row r="41" spans="1:16">
      <c r="A41" s="124" t="s">
        <v>1607</v>
      </c>
      <c r="B41" s="124"/>
      <c r="C41" s="124"/>
      <c r="D41" s="124"/>
      <c r="E41" s="124"/>
      <c r="F41" s="124"/>
      <c r="G41" s="124"/>
      <c r="H41" s="124"/>
      <c r="I41" s="124"/>
      <c r="J41" s="124"/>
      <c r="K41" s="124"/>
      <c r="L41" s="124"/>
      <c r="M41" s="124"/>
      <c r="N41" s="124"/>
      <c r="O41" s="124"/>
      <c r="P41" s="124"/>
    </row>
    <row r="42" spans="1:16">
      <c r="A42" s="124"/>
      <c r="B42" s="124"/>
      <c r="C42" s="124"/>
      <c r="D42" s="124"/>
      <c r="E42" s="124"/>
      <c r="F42" s="124"/>
      <c r="G42" s="124"/>
      <c r="H42" s="124"/>
      <c r="I42" s="124"/>
      <c r="J42" s="124"/>
      <c r="K42" s="124"/>
      <c r="L42" s="124"/>
      <c r="M42" s="124"/>
      <c r="N42" s="124"/>
      <c r="O42" s="124"/>
      <c r="P42" s="124"/>
    </row>
    <row r="43" spans="1:16">
      <c r="A43" s="124" t="s">
        <v>1565</v>
      </c>
      <c r="B43" s="124"/>
      <c r="C43" s="124"/>
      <c r="D43" s="124"/>
      <c r="E43" s="124"/>
      <c r="F43" s="124"/>
      <c r="G43" s="124"/>
      <c r="H43" s="124"/>
      <c r="I43" s="124"/>
      <c r="J43" s="124"/>
      <c r="K43" s="124"/>
      <c r="L43" s="124"/>
      <c r="M43" s="124"/>
      <c r="N43" s="124"/>
      <c r="O43" s="124"/>
      <c r="P43" s="124"/>
    </row>
    <row r="44" spans="1:16">
      <c r="A44" s="124"/>
      <c r="B44" s="124" t="s">
        <v>1587</v>
      </c>
      <c r="C44" s="124"/>
      <c r="D44" s="124"/>
      <c r="E44" s="124"/>
      <c r="F44" s="124"/>
      <c r="G44" s="124"/>
      <c r="H44" s="124"/>
      <c r="I44" s="124"/>
      <c r="J44" s="124"/>
      <c r="K44" s="124"/>
      <c r="L44" s="124"/>
      <c r="M44" s="124"/>
      <c r="N44" s="124"/>
      <c r="O44" s="124"/>
      <c r="P44" s="124"/>
    </row>
    <row r="45" spans="1:16">
      <c r="A45" s="124"/>
      <c r="B45" s="124" t="s">
        <v>1588</v>
      </c>
      <c r="C45" s="124"/>
      <c r="D45" s="124"/>
      <c r="E45" s="124"/>
      <c r="F45" s="124"/>
      <c r="G45" s="124"/>
      <c r="H45" s="124"/>
      <c r="I45" s="124"/>
      <c r="J45" s="124"/>
      <c r="K45" s="124"/>
      <c r="L45" s="124"/>
      <c r="M45" s="124"/>
      <c r="N45" s="124"/>
      <c r="O45" s="124"/>
      <c r="P45" s="124"/>
    </row>
    <row r="46" spans="1:16">
      <c r="A46" s="124"/>
      <c r="B46" s="124"/>
      <c r="C46" s="124"/>
      <c r="D46" s="124"/>
      <c r="E46" s="124"/>
      <c r="F46" s="124"/>
      <c r="G46" s="124"/>
      <c r="H46" s="124"/>
      <c r="I46" s="124"/>
      <c r="J46" s="124"/>
      <c r="K46" s="124"/>
      <c r="L46" s="124"/>
      <c r="M46" s="124"/>
      <c r="N46" s="124"/>
      <c r="O46" s="124"/>
      <c r="P46" s="124"/>
    </row>
  </sheetData>
  <mergeCells count="21">
    <mergeCell ref="A3:P3"/>
    <mergeCell ref="A17:O17"/>
    <mergeCell ref="B22:N24"/>
    <mergeCell ref="E26:H26"/>
    <mergeCell ref="A28:E28"/>
    <mergeCell ref="F28:I28"/>
    <mergeCell ref="J28:O28"/>
    <mergeCell ref="L5:P5"/>
    <mergeCell ref="D19:G19"/>
    <mergeCell ref="A29:E29"/>
    <mergeCell ref="F29:H29"/>
    <mergeCell ref="J29:N29"/>
    <mergeCell ref="A30:E30"/>
    <mergeCell ref="F30:H30"/>
    <mergeCell ref="J30:N30"/>
    <mergeCell ref="A31:E31"/>
    <mergeCell ref="F31:H31"/>
    <mergeCell ref="J31:N31"/>
    <mergeCell ref="A32:E32"/>
    <mergeCell ref="F32:H32"/>
    <mergeCell ref="J32:N32"/>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8" tint="0.59999389629810485"/>
  </sheetPr>
  <dimension ref="A1:O40"/>
  <sheetViews>
    <sheetView showZeros="0" view="pageBreakPreview" zoomScaleNormal="100" zoomScaleSheetLayoutView="100" workbookViewId="0">
      <selection activeCell="G16" sqref="G16"/>
    </sheetView>
  </sheetViews>
  <sheetFormatPr defaultColWidth="5.90625" defaultRowHeight="14"/>
  <cols>
    <col min="1" max="16384" width="5.90625" style="203"/>
  </cols>
  <sheetData>
    <row r="1" spans="1:15">
      <c r="O1" s="204" t="s">
        <v>343</v>
      </c>
    </row>
    <row r="2" spans="1:15">
      <c r="A2" s="203" t="s">
        <v>269</v>
      </c>
    </row>
    <row r="4" spans="1:15" ht="28">
      <c r="A4" s="955" t="s">
        <v>744</v>
      </c>
      <c r="B4" s="955"/>
      <c r="C4" s="955"/>
      <c r="D4" s="955"/>
      <c r="E4" s="955"/>
      <c r="F4" s="955"/>
      <c r="G4" s="955"/>
      <c r="H4" s="955"/>
      <c r="I4" s="955"/>
      <c r="J4" s="955"/>
      <c r="K4" s="955"/>
      <c r="L4" s="955"/>
      <c r="M4" s="955"/>
      <c r="N4" s="955"/>
      <c r="O4" s="955"/>
    </row>
    <row r="5" spans="1:15" ht="14.25" customHeight="1">
      <c r="A5" s="148"/>
      <c r="B5" s="148"/>
      <c r="C5" s="148"/>
      <c r="D5" s="148"/>
      <c r="E5" s="148"/>
      <c r="F5" s="148"/>
      <c r="G5" s="148"/>
      <c r="H5" s="148"/>
      <c r="I5" s="148"/>
      <c r="J5" s="148"/>
      <c r="K5" s="148"/>
      <c r="L5" s="148"/>
      <c r="M5" s="148"/>
      <c r="N5" s="148"/>
    </row>
    <row r="7" spans="1:15" ht="24" customHeight="1">
      <c r="A7" s="203" t="s">
        <v>745</v>
      </c>
    </row>
    <row r="8" spans="1:15" ht="24" customHeight="1">
      <c r="A8" s="203" t="s">
        <v>746</v>
      </c>
    </row>
    <row r="9" spans="1:15" ht="14.25" customHeight="1"/>
    <row r="10" spans="1:15" ht="14.25" customHeight="1"/>
    <row r="12" spans="1:15">
      <c r="A12" s="224" t="s">
        <v>1407</v>
      </c>
    </row>
    <row r="14" spans="1:15">
      <c r="L14" s="890"/>
      <c r="M14" s="890"/>
      <c r="N14" s="890"/>
    </row>
    <row r="16" spans="1:15">
      <c r="G16" s="203" t="s">
        <v>1751</v>
      </c>
      <c r="O16" s="204" t="s">
        <v>386</v>
      </c>
    </row>
    <row r="17" spans="1:15">
      <c r="O17" s="204"/>
    </row>
    <row r="18" spans="1:15">
      <c r="O18" s="204"/>
    </row>
    <row r="19" spans="1:15">
      <c r="O19" s="204"/>
    </row>
    <row r="20" spans="1:15">
      <c r="A20" s="900" t="s">
        <v>451</v>
      </c>
      <c r="B20" s="900"/>
      <c r="C20" s="900"/>
      <c r="D20" s="900"/>
      <c r="E20" s="900"/>
      <c r="F20" s="900"/>
      <c r="G20" s="900"/>
      <c r="H20" s="900"/>
      <c r="I20" s="900"/>
      <c r="J20" s="900"/>
      <c r="K20" s="900"/>
      <c r="L20" s="900"/>
      <c r="M20" s="900"/>
      <c r="N20" s="900"/>
      <c r="O20" s="900"/>
    </row>
    <row r="22" spans="1:15">
      <c r="A22" s="229" t="s">
        <v>1267</v>
      </c>
      <c r="B22" s="195" t="str">
        <f>入力シート!C1</f>
        <v>令和8年2月8日執行衆議院小選挙区選出議員選挙</v>
      </c>
      <c r="C22" s="94"/>
      <c r="D22" s="94"/>
      <c r="E22" s="94"/>
      <c r="F22" s="94"/>
      <c r="G22" s="94"/>
      <c r="H22" s="94"/>
      <c r="I22" s="94"/>
      <c r="J22" s="94"/>
      <c r="K22" s="111" t="str">
        <f>入力シート!C2</f>
        <v>青森県第１区</v>
      </c>
      <c r="L22" s="94"/>
      <c r="M22" s="94"/>
      <c r="N22" s="94"/>
      <c r="O22" s="94"/>
    </row>
    <row r="23" spans="1:15">
      <c r="A23" s="161"/>
      <c r="B23" s="94"/>
      <c r="C23" s="94"/>
      <c r="D23" s="94"/>
      <c r="E23" s="94"/>
      <c r="F23" s="94"/>
      <c r="G23" s="94"/>
      <c r="H23" s="94"/>
      <c r="I23" s="94"/>
      <c r="J23" s="168"/>
      <c r="K23" s="168"/>
      <c r="L23" s="94"/>
      <c r="M23" s="94"/>
      <c r="N23" s="94"/>
      <c r="O23" s="94"/>
    </row>
    <row r="24" spans="1:15">
      <c r="A24" s="94"/>
      <c r="B24" s="94"/>
      <c r="C24" s="94"/>
      <c r="D24" s="94"/>
      <c r="E24" s="94"/>
      <c r="F24" s="94"/>
      <c r="G24" s="94"/>
      <c r="H24" s="94"/>
      <c r="I24" s="94"/>
      <c r="J24" s="94"/>
      <c r="K24" s="94"/>
      <c r="L24" s="94"/>
      <c r="M24" s="94"/>
      <c r="N24" s="94"/>
      <c r="O24" s="94"/>
    </row>
    <row r="25" spans="1:15">
      <c r="A25" s="229" t="s">
        <v>1268</v>
      </c>
      <c r="B25" s="94" t="s">
        <v>1269</v>
      </c>
      <c r="C25" s="94"/>
      <c r="D25" s="94"/>
      <c r="E25" s="113">
        <f>入力シート!C20</f>
        <v>0</v>
      </c>
      <c r="F25" s="111"/>
      <c r="G25" s="111">
        <f>入力シート!C22</f>
        <v>0</v>
      </c>
      <c r="H25" s="108"/>
      <c r="I25" s="94"/>
      <c r="J25" s="94"/>
      <c r="K25" s="94"/>
      <c r="L25" s="94"/>
      <c r="M25" s="94"/>
      <c r="N25" s="94"/>
      <c r="O25" s="94"/>
    </row>
    <row r="26" spans="1:15">
      <c r="A26" s="94"/>
      <c r="B26" s="94"/>
      <c r="C26" s="94"/>
      <c r="D26" s="94"/>
      <c r="E26" s="113"/>
      <c r="F26" s="111"/>
      <c r="G26" s="111"/>
      <c r="H26" s="108"/>
      <c r="I26" s="94"/>
      <c r="J26" s="94"/>
      <c r="K26" s="94"/>
      <c r="L26" s="94"/>
      <c r="M26" s="94"/>
      <c r="N26" s="94"/>
      <c r="O26" s="94"/>
    </row>
    <row r="27" spans="1:15">
      <c r="A27" s="94"/>
      <c r="B27" s="94"/>
      <c r="C27" s="94"/>
      <c r="D27" s="94"/>
      <c r="E27" s="94"/>
      <c r="F27" s="94"/>
      <c r="G27" s="94"/>
      <c r="H27" s="94"/>
      <c r="I27" s="94"/>
      <c r="J27" s="94"/>
      <c r="K27" s="94"/>
      <c r="L27" s="94"/>
      <c r="M27" s="94"/>
      <c r="N27" s="94"/>
      <c r="O27" s="94"/>
    </row>
    <row r="28" spans="1:15" ht="18" customHeight="1">
      <c r="A28" s="229" t="s">
        <v>257</v>
      </c>
      <c r="B28" s="203" t="s">
        <v>1270</v>
      </c>
      <c r="C28" s="94"/>
      <c r="D28" s="94"/>
      <c r="E28" s="1687" t="s">
        <v>243</v>
      </c>
      <c r="F28" s="1687"/>
      <c r="G28" s="1687"/>
      <c r="H28" s="94"/>
      <c r="I28" s="94"/>
      <c r="J28" s="94"/>
      <c r="K28" s="94"/>
      <c r="L28" s="94"/>
      <c r="M28" s="94"/>
      <c r="N28" s="94"/>
      <c r="O28" s="94"/>
    </row>
    <row r="29" spans="1:15" ht="14.25" customHeight="1">
      <c r="F29" s="195"/>
    </row>
    <row r="30" spans="1:15" ht="14.25" customHeight="1">
      <c r="F30" s="195"/>
    </row>
    <row r="31" spans="1:15" ht="14.25" customHeight="1">
      <c r="F31" s="195"/>
    </row>
    <row r="32" spans="1:15">
      <c r="B32" s="207"/>
      <c r="C32" s="116"/>
      <c r="D32" s="116"/>
      <c r="H32" s="195"/>
    </row>
    <row r="33" spans="1:15">
      <c r="A33" s="124" t="s">
        <v>1608</v>
      </c>
      <c r="B33" s="282"/>
      <c r="C33" s="116"/>
      <c r="D33" s="116"/>
      <c r="E33" s="124"/>
      <c r="F33" s="124"/>
      <c r="G33" s="124"/>
      <c r="H33" s="307"/>
      <c r="I33" s="124"/>
      <c r="J33" s="124"/>
      <c r="K33" s="124"/>
      <c r="L33" s="124"/>
      <c r="M33" s="124"/>
      <c r="N33" s="124"/>
      <c r="O33" s="124"/>
    </row>
    <row r="34" spans="1:15">
      <c r="A34" s="124" t="s">
        <v>1609</v>
      </c>
      <c r="B34" s="282"/>
      <c r="C34" s="116"/>
      <c r="D34" s="116"/>
      <c r="E34" s="124"/>
      <c r="F34" s="124"/>
      <c r="G34" s="124"/>
      <c r="H34" s="124"/>
      <c r="I34" s="124"/>
      <c r="J34" s="124"/>
      <c r="K34" s="124"/>
      <c r="L34" s="124"/>
      <c r="M34" s="124"/>
      <c r="N34" s="124"/>
      <c r="O34" s="124"/>
    </row>
    <row r="35" spans="1:15">
      <c r="A35" s="124"/>
      <c r="B35" s="282"/>
      <c r="C35" s="116"/>
      <c r="D35" s="116"/>
      <c r="E35" s="124"/>
      <c r="F35" s="124"/>
      <c r="G35" s="307"/>
      <c r="H35" s="124"/>
      <c r="I35" s="124"/>
      <c r="J35" s="124"/>
      <c r="K35" s="124"/>
      <c r="L35" s="124"/>
      <c r="M35" s="124"/>
      <c r="N35" s="124"/>
      <c r="O35" s="124"/>
    </row>
    <row r="36" spans="1:15">
      <c r="A36" s="124" t="s">
        <v>1610</v>
      </c>
      <c r="B36" s="282"/>
      <c r="C36" s="116"/>
      <c r="D36" s="116"/>
      <c r="E36" s="124"/>
      <c r="F36" s="124"/>
      <c r="G36" s="124"/>
      <c r="H36" s="124"/>
      <c r="I36" s="124"/>
      <c r="J36" s="124"/>
      <c r="K36" s="124"/>
      <c r="L36" s="124"/>
      <c r="M36" s="124"/>
      <c r="N36" s="124"/>
      <c r="O36" s="124"/>
    </row>
    <row r="37" spans="1:15">
      <c r="A37" s="124" t="s">
        <v>1611</v>
      </c>
      <c r="B37" s="124"/>
      <c r="C37" s="124"/>
      <c r="D37" s="124"/>
      <c r="E37" s="124"/>
      <c r="F37" s="124"/>
      <c r="G37" s="124"/>
      <c r="H37" s="124"/>
      <c r="I37" s="124"/>
      <c r="J37" s="124"/>
      <c r="K37" s="124"/>
      <c r="L37" s="124"/>
      <c r="M37" s="124"/>
      <c r="N37" s="124"/>
      <c r="O37" s="124"/>
    </row>
    <row r="38" spans="1:15">
      <c r="A38" s="124"/>
      <c r="B38" s="124"/>
      <c r="C38" s="124"/>
      <c r="D38" s="124"/>
      <c r="E38" s="124"/>
      <c r="F38" s="124"/>
      <c r="G38" s="124"/>
      <c r="H38" s="124"/>
      <c r="I38" s="124"/>
      <c r="J38" s="124"/>
      <c r="K38" s="124"/>
      <c r="L38" s="124"/>
      <c r="M38" s="124"/>
      <c r="N38" s="124"/>
      <c r="O38" s="124"/>
    </row>
    <row r="39" spans="1:15">
      <c r="A39" s="124" t="s">
        <v>1612</v>
      </c>
      <c r="B39" s="124"/>
      <c r="C39" s="124"/>
      <c r="D39" s="124"/>
      <c r="E39" s="124"/>
      <c r="F39" s="124"/>
      <c r="G39" s="124"/>
      <c r="H39" s="124"/>
      <c r="I39" s="124"/>
      <c r="J39" s="124"/>
      <c r="K39" s="124"/>
      <c r="L39" s="124"/>
      <c r="M39" s="124"/>
      <c r="N39" s="124"/>
      <c r="O39" s="124"/>
    </row>
    <row r="40" spans="1:15">
      <c r="A40" s="124" t="s">
        <v>1613</v>
      </c>
      <c r="B40" s="124"/>
      <c r="C40" s="124"/>
      <c r="D40" s="124"/>
      <c r="E40" s="124"/>
      <c r="F40" s="124"/>
      <c r="G40" s="124"/>
      <c r="H40" s="124"/>
      <c r="I40" s="124"/>
      <c r="J40" s="124"/>
      <c r="K40" s="124"/>
      <c r="L40" s="124"/>
      <c r="M40" s="124"/>
      <c r="N40" s="124"/>
      <c r="O40" s="124"/>
    </row>
  </sheetData>
  <mergeCells count="4">
    <mergeCell ref="L14:N14"/>
    <mergeCell ref="A20:O20"/>
    <mergeCell ref="E28:G28"/>
    <mergeCell ref="A4:O4"/>
  </mergeCells>
  <phoneticPr fontId="3"/>
  <pageMargins left="0.78740157480314965" right="0.31496062992125984"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8" tint="0.59999389629810485"/>
  </sheetPr>
  <dimension ref="A1:P50"/>
  <sheetViews>
    <sheetView showZeros="0" view="pageBreakPreview" topLeftCell="A19" zoomScaleNormal="100" zoomScaleSheetLayoutView="100" workbookViewId="0">
      <selection activeCell="C42" sqref="C42"/>
    </sheetView>
  </sheetViews>
  <sheetFormatPr defaultColWidth="5.6328125" defaultRowHeight="14"/>
  <cols>
    <col min="1" max="16384" width="5.6328125" style="203"/>
  </cols>
  <sheetData>
    <row r="1" spans="1:16">
      <c r="P1" s="204" t="s">
        <v>345</v>
      </c>
    </row>
    <row r="2" spans="1:16">
      <c r="P2" s="204"/>
    </row>
    <row r="4" spans="1:16" ht="28">
      <c r="A4" s="955" t="s">
        <v>747</v>
      </c>
      <c r="B4" s="955"/>
      <c r="C4" s="955"/>
      <c r="D4" s="955"/>
      <c r="E4" s="955"/>
      <c r="F4" s="955"/>
      <c r="G4" s="955"/>
      <c r="H4" s="955"/>
      <c r="I4" s="955"/>
      <c r="J4" s="955"/>
      <c r="K4" s="955"/>
      <c r="L4" s="955"/>
      <c r="M4" s="955"/>
      <c r="N4" s="955"/>
      <c r="O4" s="955"/>
      <c r="P4" s="955"/>
    </row>
    <row r="7" spans="1:16">
      <c r="A7" s="203" t="s">
        <v>748</v>
      </c>
      <c r="M7" s="228"/>
      <c r="N7" s="228"/>
      <c r="O7" s="228"/>
    </row>
    <row r="8" spans="1:16">
      <c r="M8" s="228"/>
      <c r="N8" s="228"/>
      <c r="O8" s="228"/>
    </row>
    <row r="9" spans="1:16">
      <c r="M9" s="228"/>
      <c r="N9" s="228"/>
      <c r="O9" s="228"/>
    </row>
    <row r="10" spans="1:16">
      <c r="B10" s="1076" t="s">
        <v>1364</v>
      </c>
      <c r="C10" s="1076"/>
      <c r="D10" s="1076"/>
      <c r="E10" s="1076"/>
      <c r="F10" s="1076"/>
    </row>
    <row r="11" spans="1:16">
      <c r="B11" s="228"/>
      <c r="C11" s="228"/>
      <c r="D11" s="228"/>
    </row>
    <row r="13" spans="1:16" s="94" customFormat="1">
      <c r="J13" s="215" t="str">
        <f>入力シート!C1</f>
        <v>令和8年2月8日執行衆議院小選挙区選出議員選挙</v>
      </c>
      <c r="K13" s="202" t="str">
        <f>入力シート!C2</f>
        <v>青森県第１区</v>
      </c>
      <c r="L13" s="111"/>
    </row>
    <row r="15" spans="1:16">
      <c r="I15" s="204" t="s">
        <v>410</v>
      </c>
      <c r="K15" s="215">
        <f>入力シート!C20</f>
        <v>0</v>
      </c>
      <c r="L15" s="195"/>
      <c r="M15" s="195">
        <f>入力シート!C22</f>
        <v>0</v>
      </c>
    </row>
    <row r="16" spans="1:16">
      <c r="I16" s="204"/>
      <c r="K16" s="215"/>
      <c r="L16" s="195"/>
      <c r="M16" s="195"/>
    </row>
    <row r="17" spans="1:16" ht="14.25" customHeight="1">
      <c r="G17" s="195"/>
    </row>
    <row r="18" spans="1:16" ht="14.25" customHeight="1">
      <c r="A18" s="900" t="s">
        <v>451</v>
      </c>
      <c r="B18" s="900"/>
      <c r="C18" s="900"/>
      <c r="D18" s="900"/>
      <c r="E18" s="900"/>
      <c r="F18" s="900"/>
      <c r="G18" s="900"/>
      <c r="H18" s="900"/>
      <c r="I18" s="900"/>
      <c r="J18" s="900"/>
      <c r="K18" s="900"/>
      <c r="L18" s="900"/>
      <c r="M18" s="900"/>
      <c r="N18" s="900"/>
      <c r="O18" s="900"/>
      <c r="P18" s="900"/>
    </row>
    <row r="19" spans="1:16" ht="14.25" customHeight="1">
      <c r="A19" s="205"/>
      <c r="B19" s="205"/>
      <c r="C19" s="205"/>
      <c r="D19" s="205"/>
      <c r="E19" s="205"/>
      <c r="F19" s="205"/>
      <c r="G19" s="205"/>
      <c r="H19" s="205"/>
      <c r="I19" s="205"/>
      <c r="J19" s="205"/>
      <c r="K19" s="205"/>
      <c r="L19" s="205"/>
      <c r="M19" s="205"/>
      <c r="N19" s="205"/>
      <c r="O19" s="205"/>
    </row>
    <row r="20" spans="1:16" ht="28.5" customHeight="1">
      <c r="A20" s="1688" t="s">
        <v>749</v>
      </c>
      <c r="B20" s="1689"/>
      <c r="C20" s="1689"/>
      <c r="D20" s="1689"/>
      <c r="E20" s="1690"/>
      <c r="F20" s="1664"/>
      <c r="G20" s="1665"/>
      <c r="H20" s="1665"/>
      <c r="I20" s="1665"/>
      <c r="J20" s="1665"/>
      <c r="K20" s="1665"/>
      <c r="L20" s="1665"/>
      <c r="M20" s="1665"/>
      <c r="N20" s="1665"/>
      <c r="O20" s="1665"/>
      <c r="P20" s="220"/>
    </row>
    <row r="21" spans="1:16" ht="28.5" customHeight="1">
      <c r="A21" s="1697" t="s">
        <v>750</v>
      </c>
      <c r="B21" s="1698"/>
      <c r="C21" s="1698"/>
      <c r="D21" s="1698"/>
      <c r="E21" s="1699"/>
      <c r="F21" s="1667"/>
      <c r="G21" s="1668"/>
      <c r="H21" s="1668"/>
      <c r="I21" s="1668"/>
      <c r="J21" s="1668"/>
      <c r="K21" s="1668"/>
      <c r="L21" s="1668"/>
      <c r="M21" s="1668"/>
      <c r="N21" s="1668"/>
      <c r="O21" s="1668"/>
      <c r="P21" s="217"/>
    </row>
    <row r="22" spans="1:16" ht="28.5" customHeight="1">
      <c r="A22" s="1700" t="s">
        <v>1413</v>
      </c>
      <c r="B22" s="1701"/>
      <c r="C22" s="1701"/>
      <c r="D22" s="1701"/>
      <c r="E22" s="1702"/>
      <c r="F22" s="1670"/>
      <c r="G22" s="1671"/>
      <c r="H22" s="1671"/>
      <c r="I22" s="1671"/>
      <c r="J22" s="1671"/>
      <c r="K22" s="1671"/>
      <c r="L22" s="1671"/>
      <c r="M22" s="1671"/>
      <c r="N22" s="1671"/>
      <c r="O22" s="1671"/>
      <c r="P22" s="223"/>
    </row>
    <row r="23" spans="1:16" ht="28.5" customHeight="1">
      <c r="A23" s="1696" t="s">
        <v>739</v>
      </c>
      <c r="B23" s="998"/>
      <c r="C23" s="998"/>
      <c r="D23" s="998"/>
      <c r="E23" s="999"/>
      <c r="F23" s="1705"/>
      <c r="G23" s="1706"/>
      <c r="H23" s="1706"/>
      <c r="I23" s="1706"/>
      <c r="J23" s="1706"/>
      <c r="K23" s="1706"/>
      <c r="L23" s="1706"/>
      <c r="M23" s="1706"/>
      <c r="N23" s="1706"/>
      <c r="O23" s="1706"/>
      <c r="P23" s="170"/>
    </row>
    <row r="24" spans="1:16" ht="28.5" customHeight="1">
      <c r="A24" s="1696" t="s">
        <v>82</v>
      </c>
      <c r="B24" s="998"/>
      <c r="C24" s="998"/>
      <c r="D24" s="998"/>
      <c r="E24" s="999"/>
      <c r="F24" s="1703"/>
      <c r="G24" s="1704"/>
      <c r="H24" s="1704"/>
      <c r="I24" s="1704"/>
      <c r="J24" s="1704"/>
      <c r="K24" s="1704"/>
      <c r="L24" s="1704"/>
      <c r="M24" s="1704"/>
      <c r="N24" s="1704"/>
      <c r="O24" s="1704"/>
      <c r="P24" s="156" t="s">
        <v>2</v>
      </c>
    </row>
    <row r="25" spans="1:16" ht="28.5" customHeight="1">
      <c r="A25" s="1693" t="s">
        <v>531</v>
      </c>
      <c r="B25" s="1694"/>
      <c r="C25" s="1694"/>
      <c r="D25" s="1694"/>
      <c r="E25" s="1695"/>
      <c r="F25" s="1768"/>
      <c r="G25" s="1769"/>
      <c r="H25" s="1769"/>
      <c r="I25" s="1769"/>
      <c r="J25" s="1769"/>
      <c r="K25" s="1769"/>
      <c r="L25" s="1769"/>
      <c r="M25" s="1769"/>
      <c r="N25" s="1769"/>
      <c r="O25" s="1769"/>
      <c r="P25" s="170"/>
    </row>
    <row r="26" spans="1:16" ht="21" customHeight="1">
      <c r="A26" s="124"/>
      <c r="B26" s="124"/>
      <c r="C26" s="124"/>
      <c r="D26" s="124"/>
      <c r="E26" s="124"/>
      <c r="F26" s="124"/>
      <c r="G26" s="124"/>
      <c r="H26" s="124"/>
      <c r="I26" s="124"/>
      <c r="J26" s="124"/>
      <c r="K26" s="124"/>
      <c r="L26" s="124"/>
      <c r="M26" s="124"/>
      <c r="N26" s="124"/>
      <c r="O26" s="124"/>
      <c r="P26" s="124"/>
    </row>
    <row r="27" spans="1:16">
      <c r="A27" s="124" t="s">
        <v>1614</v>
      </c>
      <c r="B27" s="124"/>
      <c r="C27" s="124"/>
      <c r="D27" s="124"/>
      <c r="E27" s="124"/>
      <c r="F27" s="124"/>
      <c r="G27" s="124"/>
      <c r="H27" s="124"/>
      <c r="I27" s="124"/>
      <c r="J27" s="124"/>
      <c r="K27" s="124"/>
      <c r="L27" s="124"/>
      <c r="M27" s="124"/>
      <c r="N27" s="124"/>
      <c r="O27" s="124"/>
      <c r="P27" s="124"/>
    </row>
    <row r="28" spans="1:16">
      <c r="A28" s="124" t="s">
        <v>1615</v>
      </c>
      <c r="B28" s="124"/>
      <c r="C28" s="124"/>
      <c r="D28" s="124"/>
      <c r="E28" s="124"/>
      <c r="F28" s="124"/>
      <c r="G28" s="124"/>
      <c r="H28" s="124"/>
      <c r="I28" s="124"/>
      <c r="J28" s="124"/>
      <c r="K28" s="124"/>
      <c r="L28" s="124"/>
      <c r="M28" s="124"/>
      <c r="N28" s="124"/>
      <c r="O28" s="124"/>
      <c r="P28" s="124"/>
    </row>
    <row r="29" spans="1:16">
      <c r="A29" s="124"/>
      <c r="B29" s="124"/>
      <c r="C29" s="124"/>
      <c r="D29" s="124"/>
      <c r="E29" s="124"/>
      <c r="F29" s="124"/>
      <c r="G29" s="124"/>
      <c r="H29" s="124"/>
      <c r="I29" s="124"/>
      <c r="J29" s="124"/>
      <c r="K29" s="124"/>
      <c r="L29" s="124"/>
      <c r="M29" s="124"/>
      <c r="N29" s="124"/>
      <c r="O29" s="124"/>
      <c r="P29" s="124"/>
    </row>
    <row r="30" spans="1:16">
      <c r="A30" s="124" t="s">
        <v>1616</v>
      </c>
      <c r="B30" s="124"/>
      <c r="C30" s="124"/>
      <c r="D30" s="124"/>
      <c r="E30" s="124"/>
      <c r="F30" s="124"/>
      <c r="G30" s="124"/>
      <c r="H30" s="124"/>
      <c r="I30" s="124"/>
      <c r="J30" s="124"/>
      <c r="K30" s="124"/>
      <c r="L30" s="124"/>
      <c r="M30" s="124"/>
      <c r="N30" s="124"/>
      <c r="O30" s="124"/>
      <c r="P30" s="124"/>
    </row>
    <row r="31" spans="1:16">
      <c r="A31" s="124" t="s">
        <v>15</v>
      </c>
      <c r="B31" s="124"/>
      <c r="C31" s="124"/>
      <c r="D31" s="124"/>
      <c r="E31" s="124"/>
      <c r="F31" s="124"/>
      <c r="G31" s="124"/>
      <c r="H31" s="124"/>
      <c r="I31" s="124"/>
      <c r="J31" s="124"/>
      <c r="K31" s="124"/>
      <c r="L31" s="124"/>
      <c r="M31" s="124"/>
      <c r="N31" s="124"/>
      <c r="O31" s="124"/>
      <c r="P31" s="124"/>
    </row>
    <row r="32" spans="1:16">
      <c r="A32" s="124"/>
      <c r="B32" s="124"/>
      <c r="C32" s="124"/>
      <c r="D32" s="124"/>
      <c r="E32" s="124"/>
      <c r="F32" s="124"/>
      <c r="G32" s="124"/>
      <c r="H32" s="124"/>
      <c r="I32" s="124"/>
      <c r="J32" s="124"/>
      <c r="K32" s="124"/>
      <c r="L32" s="124"/>
      <c r="M32" s="124"/>
      <c r="N32" s="124"/>
      <c r="O32" s="124"/>
      <c r="P32" s="124"/>
    </row>
    <row r="33" spans="1:16">
      <c r="A33" s="124" t="s">
        <v>1617</v>
      </c>
      <c r="B33" s="124"/>
      <c r="C33" s="124"/>
      <c r="D33" s="124"/>
      <c r="E33" s="124"/>
      <c r="F33" s="124"/>
      <c r="G33" s="124"/>
      <c r="H33" s="124"/>
      <c r="I33" s="124"/>
      <c r="J33" s="124"/>
      <c r="K33" s="124"/>
      <c r="L33" s="124"/>
      <c r="M33" s="124"/>
      <c r="N33" s="124"/>
      <c r="O33" s="124"/>
      <c r="P33" s="124"/>
    </row>
    <row r="34" spans="1:16">
      <c r="A34" s="124" t="s">
        <v>695</v>
      </c>
      <c r="B34" s="124"/>
      <c r="C34" s="124"/>
      <c r="D34" s="124"/>
      <c r="E34" s="124"/>
      <c r="F34" s="124"/>
      <c r="G34" s="124"/>
      <c r="H34" s="124"/>
      <c r="I34" s="124"/>
      <c r="J34" s="124"/>
      <c r="K34" s="124"/>
      <c r="L34" s="124"/>
      <c r="M34" s="124"/>
      <c r="N34" s="124"/>
      <c r="O34" s="124"/>
      <c r="P34" s="124"/>
    </row>
    <row r="35" spans="1:16">
      <c r="A35" s="124"/>
      <c r="B35" s="124"/>
      <c r="C35" s="124"/>
      <c r="D35" s="124"/>
      <c r="E35" s="124"/>
      <c r="F35" s="124"/>
      <c r="G35" s="124"/>
      <c r="H35" s="124"/>
      <c r="I35" s="124"/>
      <c r="J35" s="124"/>
      <c r="K35" s="124"/>
      <c r="L35" s="124"/>
      <c r="M35" s="124"/>
      <c r="N35" s="124"/>
      <c r="O35" s="124"/>
      <c r="P35" s="124"/>
    </row>
    <row r="36" spans="1:16">
      <c r="A36" s="124" t="s">
        <v>1618</v>
      </c>
      <c r="B36" s="124"/>
      <c r="C36" s="124"/>
      <c r="D36" s="124"/>
      <c r="E36" s="124"/>
      <c r="F36" s="124"/>
      <c r="G36" s="124"/>
      <c r="H36" s="124"/>
      <c r="I36" s="124"/>
      <c r="J36" s="124"/>
      <c r="K36" s="124"/>
      <c r="L36" s="124"/>
      <c r="M36" s="124"/>
      <c r="N36" s="124"/>
      <c r="O36" s="124"/>
      <c r="P36" s="124"/>
    </row>
    <row r="37" spans="1:16">
      <c r="A37" s="124" t="s">
        <v>1578</v>
      </c>
      <c r="B37" s="124"/>
      <c r="C37" s="124"/>
      <c r="D37" s="124"/>
      <c r="E37" s="124"/>
      <c r="F37" s="124"/>
      <c r="G37" s="124"/>
      <c r="H37" s="124"/>
      <c r="I37" s="124"/>
      <c r="J37" s="124"/>
      <c r="K37" s="124"/>
      <c r="L37" s="124"/>
      <c r="M37" s="124"/>
      <c r="N37" s="124"/>
      <c r="O37" s="124"/>
      <c r="P37" s="124"/>
    </row>
    <row r="38" spans="1:16" ht="9" customHeight="1">
      <c r="A38" s="124"/>
      <c r="B38" s="124"/>
      <c r="C38" s="124"/>
      <c r="D38" s="124"/>
      <c r="E38" s="124"/>
      <c r="F38" s="124"/>
      <c r="G38" s="124"/>
      <c r="H38" s="124"/>
      <c r="I38" s="124"/>
      <c r="J38" s="124"/>
      <c r="K38" s="124"/>
      <c r="L38" s="124"/>
      <c r="M38" s="124"/>
      <c r="N38" s="124"/>
      <c r="O38" s="124"/>
      <c r="P38" s="124"/>
    </row>
    <row r="39" spans="1:16">
      <c r="A39" s="124" t="s">
        <v>752</v>
      </c>
      <c r="B39" s="124"/>
      <c r="C39" s="124"/>
      <c r="D39" s="124"/>
      <c r="E39" s="124"/>
      <c r="F39" s="124"/>
      <c r="G39" s="124"/>
      <c r="H39" s="124"/>
      <c r="I39" s="124"/>
      <c r="J39" s="124"/>
      <c r="K39" s="124"/>
      <c r="L39" s="124"/>
      <c r="M39" s="124"/>
      <c r="N39" s="124"/>
      <c r="O39" s="124"/>
      <c r="P39" s="124"/>
    </row>
    <row r="40" spans="1:16">
      <c r="A40" s="124" t="s">
        <v>84</v>
      </c>
      <c r="B40" s="124"/>
      <c r="C40" s="124"/>
      <c r="D40" s="124"/>
      <c r="E40" s="124"/>
      <c r="F40" s="124"/>
      <c r="G40" s="124"/>
      <c r="H40" s="124"/>
      <c r="I40" s="124"/>
      <c r="J40" s="124"/>
      <c r="K40" s="124"/>
      <c r="L40" s="124"/>
      <c r="M40" s="124"/>
      <c r="N40" s="124"/>
      <c r="O40" s="124"/>
      <c r="P40" s="124"/>
    </row>
    <row r="41" spans="1:16">
      <c r="A41" s="124"/>
      <c r="B41" s="124"/>
      <c r="C41" s="124" t="s">
        <v>1756</v>
      </c>
      <c r="D41" s="124"/>
      <c r="E41" s="124"/>
      <c r="F41" s="124"/>
      <c r="G41" s="124"/>
      <c r="H41" s="124"/>
      <c r="I41" s="124"/>
      <c r="J41" s="124"/>
      <c r="K41" s="124"/>
      <c r="L41" s="124"/>
      <c r="M41" s="124"/>
      <c r="N41" s="124"/>
      <c r="O41" s="124"/>
      <c r="P41" s="124"/>
    </row>
    <row r="47" spans="1:16">
      <c r="J47" s="229"/>
    </row>
    <row r="50" spans="3:3">
      <c r="C50" s="195"/>
    </row>
  </sheetData>
  <mergeCells count="13">
    <mergeCell ref="A4:P4"/>
    <mergeCell ref="A18:P18"/>
    <mergeCell ref="A20:E20"/>
    <mergeCell ref="F20:O22"/>
    <mergeCell ref="A21:E21"/>
    <mergeCell ref="A22:E22"/>
    <mergeCell ref="B10:F10"/>
    <mergeCell ref="A23:E23"/>
    <mergeCell ref="F23:O23"/>
    <mergeCell ref="A24:E24"/>
    <mergeCell ref="F24:O24"/>
    <mergeCell ref="A25:E25"/>
    <mergeCell ref="F25:O25"/>
  </mergeCells>
  <phoneticPr fontId="3"/>
  <pageMargins left="0.78740157480314965" right="0.35433070866141736" top="0.78740157480314965" bottom="0.78740157480314965" header="0.51181102362204722" footer="0.51181102362204722"/>
  <pageSetup paperSize="9" scale="95" orientation="portrait" blackAndWhite="1" horizontalDpi="200" verticalDpi="200" r:id="rId1"/>
  <headerFooter alignWithMargins="0"/>
  <legacy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8" tint="0.59999389629810485"/>
  </sheetPr>
  <dimension ref="A1:T49"/>
  <sheetViews>
    <sheetView showZeros="0" view="pageBreakPreview" topLeftCell="A19" zoomScaleNormal="100" zoomScaleSheetLayoutView="100" workbookViewId="0">
      <selection activeCell="D39" sqref="D39"/>
    </sheetView>
  </sheetViews>
  <sheetFormatPr defaultColWidth="5.90625" defaultRowHeight="14"/>
  <cols>
    <col min="1" max="1" width="2.6328125" style="94" customWidth="1"/>
    <col min="2" max="2" width="5.90625" style="94" customWidth="1"/>
    <col min="3" max="3" width="3.453125" style="94" customWidth="1"/>
    <col min="4" max="4" width="5.90625" style="94" customWidth="1"/>
    <col min="5" max="5" width="3.453125" style="94" customWidth="1"/>
    <col min="6" max="6" width="5.90625" style="94" customWidth="1"/>
    <col min="7" max="7" width="3.453125" style="94" customWidth="1"/>
    <col min="8" max="8" width="5.90625" style="94" customWidth="1"/>
    <col min="9" max="9" width="3.453125" style="94" customWidth="1"/>
    <col min="10" max="10" width="5.90625" style="94" customWidth="1"/>
    <col min="11" max="11" width="3.453125" style="94" customWidth="1"/>
    <col min="12" max="12" width="5.90625" style="94" customWidth="1"/>
    <col min="13" max="13" width="3.453125" style="94" customWidth="1"/>
    <col min="14" max="14" width="5.90625" style="94" customWidth="1"/>
    <col min="15" max="15" width="3.453125" style="94" customWidth="1"/>
    <col min="16" max="16" width="5.90625" style="94" customWidth="1"/>
    <col min="17" max="17" width="3.453125" style="94" customWidth="1"/>
    <col min="18" max="18" width="5.90625" style="94"/>
    <col min="19" max="19" width="3.453125" style="94" customWidth="1"/>
    <col min="20" max="20" width="3.26953125" style="94" bestFit="1" customWidth="1"/>
    <col min="21" max="21" width="3.453125" style="94" customWidth="1"/>
    <col min="22" max="22" width="5.90625" style="94"/>
    <col min="23" max="23" width="3.453125" style="94" customWidth="1"/>
    <col min="24" max="24" width="5.90625" style="94"/>
    <col min="25" max="25" width="3.453125" style="94" customWidth="1"/>
    <col min="26" max="26" width="5.90625" style="94"/>
    <col min="27" max="27" width="3.453125" style="94" customWidth="1"/>
    <col min="28" max="16384" width="5.90625" style="94"/>
  </cols>
  <sheetData>
    <row r="1" spans="1:20">
      <c r="T1" s="204" t="s">
        <v>342</v>
      </c>
    </row>
    <row r="2" spans="1:20" ht="28">
      <c r="A2" s="955" t="s">
        <v>16</v>
      </c>
      <c r="B2" s="955"/>
      <c r="C2" s="955"/>
      <c r="D2" s="955"/>
      <c r="E2" s="955"/>
      <c r="F2" s="955"/>
      <c r="G2" s="955"/>
      <c r="H2" s="955"/>
      <c r="I2" s="955"/>
      <c r="J2" s="955"/>
      <c r="K2" s="955"/>
      <c r="L2" s="955"/>
      <c r="M2" s="955"/>
      <c r="N2" s="955"/>
      <c r="O2" s="955"/>
      <c r="P2" s="955"/>
      <c r="Q2" s="955"/>
      <c r="R2" s="955"/>
      <c r="S2" s="955"/>
      <c r="T2" s="955"/>
    </row>
    <row r="3" spans="1:20" ht="21" customHeight="1">
      <c r="A3" s="900" t="s">
        <v>753</v>
      </c>
      <c r="B3" s="900"/>
      <c r="C3" s="900"/>
      <c r="D3" s="900"/>
      <c r="E3" s="900"/>
      <c r="F3" s="900"/>
      <c r="G3" s="900"/>
      <c r="H3" s="900"/>
      <c r="I3" s="900"/>
      <c r="J3" s="900"/>
      <c r="K3" s="900"/>
      <c r="L3" s="900"/>
      <c r="M3" s="900"/>
      <c r="N3" s="900"/>
      <c r="O3" s="900"/>
      <c r="P3" s="900"/>
      <c r="Q3" s="900"/>
      <c r="R3" s="900"/>
      <c r="S3" s="900"/>
      <c r="T3" s="900"/>
    </row>
    <row r="4" spans="1:20" ht="21" customHeight="1">
      <c r="M4" s="303"/>
      <c r="N4" s="1708" t="s">
        <v>1383</v>
      </c>
      <c r="O4" s="1709"/>
      <c r="P4" s="1709"/>
      <c r="Q4" s="1709"/>
      <c r="R4" s="1709"/>
      <c r="S4" s="244"/>
      <c r="T4" s="305"/>
    </row>
    <row r="5" spans="1:20">
      <c r="A5" s="94" t="s">
        <v>18</v>
      </c>
      <c r="C5" s="152"/>
      <c r="D5" s="152"/>
      <c r="E5" s="152"/>
    </row>
    <row r="6" spans="1:20">
      <c r="C6" s="152"/>
      <c r="D6" s="152"/>
      <c r="E6" s="152"/>
    </row>
    <row r="7" spans="1:20" ht="21" customHeight="1">
      <c r="C7" s="152"/>
      <c r="D7" s="152"/>
      <c r="E7" s="152"/>
      <c r="F7" s="899" t="s">
        <v>230</v>
      </c>
      <c r="G7" s="899"/>
      <c r="H7" s="899"/>
      <c r="I7" s="899"/>
      <c r="J7" s="899"/>
      <c r="K7" s="1352"/>
      <c r="L7" s="1352"/>
      <c r="M7" s="1352"/>
      <c r="N7" s="1352"/>
      <c r="O7" s="1352"/>
      <c r="P7" s="1352"/>
      <c r="Q7" s="1352"/>
      <c r="R7" s="1352"/>
    </row>
    <row r="8" spans="1:20" ht="21" customHeight="1">
      <c r="C8" s="152"/>
      <c r="D8" s="152"/>
      <c r="E8" s="152"/>
      <c r="F8" s="899" t="s">
        <v>231</v>
      </c>
      <c r="G8" s="899"/>
      <c r="H8" s="899"/>
      <c r="I8" s="899"/>
      <c r="J8" s="899"/>
      <c r="K8" s="1352"/>
      <c r="L8" s="1352"/>
      <c r="M8" s="1352"/>
      <c r="N8" s="1352"/>
      <c r="O8" s="1352"/>
      <c r="P8" s="1352"/>
      <c r="Q8" s="1352"/>
      <c r="R8" s="1352"/>
    </row>
    <row r="9" spans="1:20" ht="21" customHeight="1">
      <c r="C9" s="152"/>
      <c r="D9" s="152"/>
      <c r="E9" s="152"/>
      <c r="F9" s="899" t="s">
        <v>232</v>
      </c>
      <c r="G9" s="899"/>
      <c r="H9" s="899"/>
      <c r="I9" s="899"/>
      <c r="J9" s="899"/>
      <c r="K9" s="1352"/>
      <c r="L9" s="1352"/>
      <c r="M9" s="1352"/>
      <c r="N9" s="1352"/>
      <c r="O9" s="1352"/>
      <c r="P9" s="1352"/>
      <c r="Q9" s="1352"/>
      <c r="R9" s="1352"/>
      <c r="S9" s="900"/>
      <c r="T9" s="888"/>
    </row>
    <row r="10" spans="1:20" ht="21" customHeight="1">
      <c r="C10" s="152"/>
      <c r="D10" s="152"/>
      <c r="E10" s="152"/>
      <c r="F10" s="899" t="s">
        <v>19</v>
      </c>
      <c r="G10" s="899"/>
      <c r="H10" s="899"/>
      <c r="I10" s="899"/>
      <c r="J10" s="899"/>
      <c r="K10" s="1353"/>
      <c r="L10" s="1353"/>
      <c r="M10" s="1353"/>
      <c r="N10" s="1353"/>
      <c r="O10" s="1353"/>
      <c r="P10" s="1353"/>
      <c r="Q10" s="1353"/>
      <c r="R10" s="1353"/>
    </row>
    <row r="11" spans="1:20">
      <c r="C11" s="152"/>
      <c r="D11" s="152"/>
      <c r="E11" s="152"/>
    </row>
    <row r="12" spans="1:20">
      <c r="A12" s="203" t="s">
        <v>754</v>
      </c>
      <c r="B12" s="203"/>
      <c r="C12" s="152"/>
      <c r="D12" s="152"/>
      <c r="E12" s="152"/>
    </row>
    <row r="13" spans="1:20">
      <c r="C13" s="152"/>
      <c r="D13" s="152"/>
      <c r="E13" s="152"/>
    </row>
    <row r="14" spans="1:20">
      <c r="A14" s="888" t="s">
        <v>451</v>
      </c>
      <c r="B14" s="888"/>
      <c r="C14" s="888"/>
      <c r="D14" s="888"/>
      <c r="E14" s="888"/>
      <c r="F14" s="888"/>
      <c r="G14" s="888"/>
      <c r="H14" s="888"/>
      <c r="I14" s="888"/>
      <c r="J14" s="888"/>
      <c r="K14" s="888"/>
      <c r="L14" s="888"/>
      <c r="M14" s="888"/>
      <c r="N14" s="888"/>
      <c r="O14" s="888"/>
      <c r="P14" s="888"/>
      <c r="Q14" s="888"/>
      <c r="R14" s="888"/>
      <c r="S14" s="888"/>
      <c r="T14" s="888"/>
    </row>
    <row r="15" spans="1:20" ht="9" customHeight="1">
      <c r="C15" s="152"/>
      <c r="D15" s="152"/>
      <c r="E15" s="152"/>
    </row>
    <row r="16" spans="1:20" ht="21" customHeight="1">
      <c r="A16" s="94" t="s">
        <v>20</v>
      </c>
      <c r="C16" s="152"/>
      <c r="D16" s="152"/>
      <c r="E16" s="1730">
        <f>R38</f>
        <v>0</v>
      </c>
      <c r="F16" s="1730"/>
      <c r="G16" s="1730"/>
      <c r="H16" s="1730"/>
      <c r="I16" s="1730"/>
      <c r="J16" s="115" t="s">
        <v>2</v>
      </c>
    </row>
    <row r="17" spans="1:20" ht="9" customHeight="1">
      <c r="C17" s="152"/>
      <c r="D17" s="152"/>
      <c r="E17" s="152"/>
    </row>
    <row r="18" spans="1:20" ht="21" customHeight="1">
      <c r="A18" s="94" t="s">
        <v>21</v>
      </c>
      <c r="C18" s="152"/>
      <c r="D18" s="152"/>
      <c r="E18" s="152"/>
    </row>
    <row r="19" spans="1:20" ht="21" customHeight="1">
      <c r="A19" s="203" t="s">
        <v>698</v>
      </c>
      <c r="B19" s="203"/>
      <c r="C19" s="152"/>
      <c r="D19" s="152"/>
      <c r="E19" s="152"/>
    </row>
    <row r="20" spans="1:20" ht="9" customHeight="1"/>
    <row r="21" spans="1:20" ht="21" customHeight="1">
      <c r="A21" s="161" t="s">
        <v>257</v>
      </c>
      <c r="B21" s="195" t="str">
        <f>入力シート!C1</f>
        <v>令和8年2月8日執行衆議院小選挙区選出議員選挙</v>
      </c>
      <c r="M21" s="195" t="str">
        <f>入力シート!C2</f>
        <v>青森県第１区</v>
      </c>
    </row>
    <row r="22" spans="1:20" ht="9" customHeight="1"/>
    <row r="23" spans="1:20" ht="21" customHeight="1">
      <c r="A23" s="94" t="s">
        <v>23</v>
      </c>
      <c r="F23" s="1731">
        <f>入力シート!C20</f>
        <v>0</v>
      </c>
      <c r="G23" s="1731"/>
      <c r="H23" s="1731"/>
      <c r="J23" s="992">
        <f>入力シート!C22</f>
        <v>0</v>
      </c>
      <c r="K23" s="992"/>
      <c r="L23" s="992"/>
    </row>
    <row r="24" spans="1:20" ht="9" customHeight="1">
      <c r="G24" s="111"/>
    </row>
    <row r="25" spans="1:20">
      <c r="A25" s="94" t="s">
        <v>222</v>
      </c>
      <c r="F25" s="162"/>
      <c r="G25" s="111"/>
      <c r="J25" s="162"/>
    </row>
    <row r="26" spans="1:20" ht="24" customHeight="1">
      <c r="B26" s="981" t="s">
        <v>223</v>
      </c>
      <c r="C26" s="982"/>
      <c r="D26" s="982"/>
      <c r="E26" s="983"/>
      <c r="F26" s="1368"/>
      <c r="G26" s="1369"/>
      <c r="H26" s="1369"/>
      <c r="I26" s="1369"/>
      <c r="J26" s="1369"/>
      <c r="K26" s="1370"/>
      <c r="L26" s="981" t="s">
        <v>227</v>
      </c>
      <c r="M26" s="982"/>
      <c r="N26" s="982"/>
      <c r="O26" s="1710"/>
      <c r="P26" s="1711"/>
      <c r="Q26" s="1711"/>
      <c r="R26" s="1711"/>
      <c r="S26" s="1711"/>
      <c r="T26" s="1712"/>
    </row>
    <row r="27" spans="1:20" ht="24" customHeight="1">
      <c r="B27" s="981" t="s">
        <v>224</v>
      </c>
      <c r="C27" s="982"/>
      <c r="D27" s="982"/>
      <c r="E27" s="983"/>
      <c r="F27" s="1384"/>
      <c r="G27" s="1385"/>
      <c r="H27" s="1385"/>
      <c r="I27" s="1385"/>
      <c r="J27" s="1385"/>
      <c r="K27" s="1386"/>
      <c r="L27" s="981" t="s">
        <v>228</v>
      </c>
      <c r="M27" s="982"/>
      <c r="N27" s="982"/>
      <c r="O27" s="1710"/>
      <c r="P27" s="1711"/>
      <c r="Q27" s="1711"/>
      <c r="R27" s="1711"/>
      <c r="S27" s="1711"/>
      <c r="T27" s="1712"/>
    </row>
    <row r="28" spans="1:20" ht="24" customHeight="1">
      <c r="B28" s="981" t="s">
        <v>225</v>
      </c>
      <c r="C28" s="982"/>
      <c r="D28" s="982"/>
      <c r="E28" s="983"/>
      <c r="F28" s="1368"/>
      <c r="G28" s="1369"/>
      <c r="H28" s="1369"/>
      <c r="I28" s="1369"/>
      <c r="J28" s="1369"/>
      <c r="K28" s="1370"/>
      <c r="L28" s="981" t="s">
        <v>229</v>
      </c>
      <c r="M28" s="982"/>
      <c r="N28" s="982"/>
      <c r="O28" s="1710"/>
      <c r="P28" s="1711"/>
      <c r="Q28" s="1711"/>
      <c r="R28" s="1711"/>
      <c r="S28" s="1711"/>
      <c r="T28" s="1712"/>
    </row>
    <row r="29" spans="1:20" ht="24" customHeight="1">
      <c r="B29" s="1707" t="s">
        <v>175</v>
      </c>
      <c r="C29" s="1375"/>
      <c r="D29" s="1375"/>
      <c r="E29" s="1376"/>
      <c r="F29" s="1377"/>
      <c r="G29" s="1378"/>
      <c r="H29" s="1378"/>
      <c r="I29" s="1378"/>
      <c r="J29" s="1378"/>
      <c r="K29" s="1378"/>
      <c r="L29" s="1378"/>
      <c r="M29" s="1378"/>
      <c r="N29" s="1378"/>
      <c r="O29" s="1378"/>
      <c r="P29" s="1378"/>
      <c r="Q29" s="1378"/>
      <c r="R29" s="1378"/>
      <c r="S29" s="1378"/>
      <c r="T29" s="1717"/>
    </row>
    <row r="30" spans="1:20" ht="24" customHeight="1">
      <c r="B30" s="1562" t="s">
        <v>226</v>
      </c>
      <c r="C30" s="1563"/>
      <c r="D30" s="1563"/>
      <c r="E30" s="1564"/>
      <c r="F30" s="1718"/>
      <c r="G30" s="1719"/>
      <c r="H30" s="1719"/>
      <c r="I30" s="1719"/>
      <c r="J30" s="1719"/>
      <c r="K30" s="1719"/>
      <c r="L30" s="1719"/>
      <c r="M30" s="1719"/>
      <c r="N30" s="1719"/>
      <c r="O30" s="1719"/>
      <c r="P30" s="1719"/>
      <c r="Q30" s="1719"/>
      <c r="R30" s="1719"/>
      <c r="S30" s="1719"/>
      <c r="T30" s="1720"/>
    </row>
    <row r="31" spans="1:20" ht="9" customHeight="1">
      <c r="F31" s="162"/>
      <c r="G31" s="111"/>
    </row>
    <row r="32" spans="1:20" ht="21" customHeight="1">
      <c r="B32" s="203" t="s">
        <v>699</v>
      </c>
      <c r="F32" s="162"/>
      <c r="G32" s="111"/>
    </row>
    <row r="33" spans="1:20" ht="33" customHeight="1">
      <c r="B33" s="1721" t="s">
        <v>82</v>
      </c>
      <c r="C33" s="1721"/>
      <c r="D33" s="1721"/>
      <c r="E33" s="1721"/>
      <c r="F33" s="1721"/>
      <c r="G33" s="1721"/>
      <c r="H33" s="1721" t="s">
        <v>94</v>
      </c>
      <c r="I33" s="1721"/>
      <c r="J33" s="1721"/>
      <c r="K33" s="1721"/>
      <c r="L33" s="1721"/>
      <c r="M33" s="1721"/>
      <c r="N33" s="1721" t="s">
        <v>95</v>
      </c>
      <c r="O33" s="1721"/>
      <c r="P33" s="1721"/>
      <c r="Q33" s="1721"/>
      <c r="R33" s="1721"/>
      <c r="S33" s="1721"/>
      <c r="T33" s="302" t="s">
        <v>531</v>
      </c>
    </row>
    <row r="34" spans="1:20">
      <c r="B34" s="1538" t="s">
        <v>86</v>
      </c>
      <c r="C34" s="1428"/>
      <c r="D34" s="1538" t="s">
        <v>755</v>
      </c>
      <c r="E34" s="1429"/>
      <c r="F34" s="1428" t="s">
        <v>88</v>
      </c>
      <c r="G34" s="1429"/>
      <c r="H34" s="1538" t="s">
        <v>86</v>
      </c>
      <c r="I34" s="1428"/>
      <c r="J34" s="1538" t="s">
        <v>755</v>
      </c>
      <c r="K34" s="1429"/>
      <c r="L34" s="1428" t="s">
        <v>88</v>
      </c>
      <c r="M34" s="1429"/>
      <c r="N34" s="1538" t="s">
        <v>86</v>
      </c>
      <c r="O34" s="1428"/>
      <c r="P34" s="1538" t="s">
        <v>755</v>
      </c>
      <c r="Q34" s="1429"/>
      <c r="R34" s="1428" t="s">
        <v>88</v>
      </c>
      <c r="S34" s="1429"/>
      <c r="T34" s="1505"/>
    </row>
    <row r="35" spans="1:20">
      <c r="B35" s="173" t="s">
        <v>89</v>
      </c>
      <c r="C35" s="172"/>
      <c r="D35" s="173" t="s">
        <v>90</v>
      </c>
      <c r="E35" s="174"/>
      <c r="F35" s="116" t="s">
        <v>91</v>
      </c>
      <c r="G35" s="174"/>
      <c r="H35" s="173" t="s">
        <v>98</v>
      </c>
      <c r="I35" s="172"/>
      <c r="J35" s="173" t="s">
        <v>99</v>
      </c>
      <c r="K35" s="174"/>
      <c r="L35" s="116" t="s">
        <v>100</v>
      </c>
      <c r="M35" s="174"/>
      <c r="N35" s="173" t="s">
        <v>102</v>
      </c>
      <c r="O35" s="172"/>
      <c r="P35" s="173" t="s">
        <v>96</v>
      </c>
      <c r="Q35" s="174"/>
      <c r="R35" s="116" t="s">
        <v>103</v>
      </c>
      <c r="S35" s="174"/>
      <c r="T35" s="1506"/>
    </row>
    <row r="36" spans="1:20">
      <c r="B36" s="175"/>
      <c r="C36" s="176"/>
      <c r="D36" s="175"/>
      <c r="E36" s="177"/>
      <c r="F36" s="176" t="s">
        <v>92</v>
      </c>
      <c r="G36" s="178"/>
      <c r="H36" s="175"/>
      <c r="I36" s="176"/>
      <c r="J36" s="175"/>
      <c r="K36" s="177"/>
      <c r="L36" s="176" t="s">
        <v>101</v>
      </c>
      <c r="M36" s="178"/>
      <c r="N36" s="175"/>
      <c r="O36" s="176"/>
      <c r="P36" s="175"/>
      <c r="Q36" s="177"/>
      <c r="R36" s="176" t="s">
        <v>97</v>
      </c>
      <c r="S36" s="178"/>
      <c r="T36" s="1506"/>
    </row>
    <row r="37" spans="1:20">
      <c r="B37" s="154"/>
      <c r="C37" s="180" t="s">
        <v>2</v>
      </c>
      <c r="D37" s="179"/>
      <c r="E37" s="179"/>
      <c r="F37" s="181"/>
      <c r="G37" s="180" t="s">
        <v>2</v>
      </c>
      <c r="H37" s="179"/>
      <c r="I37" s="179" t="s">
        <v>2</v>
      </c>
      <c r="J37" s="181"/>
      <c r="K37" s="180"/>
      <c r="L37" s="179"/>
      <c r="M37" s="179" t="s">
        <v>2</v>
      </c>
      <c r="N37" s="181"/>
      <c r="O37" s="180" t="s">
        <v>2</v>
      </c>
      <c r="P37" s="179"/>
      <c r="Q37" s="179"/>
      <c r="R37" s="181"/>
      <c r="S37" s="180" t="s">
        <v>2</v>
      </c>
      <c r="T37" s="1506"/>
    </row>
    <row r="38" spans="1:20" ht="21" customHeight="1">
      <c r="B38" s="1722"/>
      <c r="C38" s="1723"/>
      <c r="D38" s="1724"/>
      <c r="E38" s="1725"/>
      <c r="F38" s="1713">
        <f>B38*D38</f>
        <v>0</v>
      </c>
      <c r="G38" s="1714"/>
      <c r="H38" s="1778">
        <v>61379</v>
      </c>
      <c r="I38" s="1779"/>
      <c r="J38" s="1728">
        <f>IF(D38&gt;=3,3,D38)</f>
        <v>0</v>
      </c>
      <c r="K38" s="1729"/>
      <c r="L38" s="1713">
        <f>H38*J38</f>
        <v>0</v>
      </c>
      <c r="M38" s="1714"/>
      <c r="N38" s="1713">
        <f>IF(B38&gt;H38,(H38),(B38))</f>
        <v>0</v>
      </c>
      <c r="O38" s="1714"/>
      <c r="P38" s="1715">
        <f>IF(D38&gt;J38,(J38),(D38))</f>
        <v>0</v>
      </c>
      <c r="Q38" s="1716"/>
      <c r="R38" s="1713">
        <f>N38*P38</f>
        <v>0</v>
      </c>
      <c r="S38" s="1714"/>
      <c r="T38" s="1507"/>
    </row>
    <row r="39" spans="1:20" ht="14.25" customHeight="1">
      <c r="B39" s="297"/>
      <c r="C39" s="297"/>
      <c r="D39" s="300"/>
      <c r="E39" s="300"/>
      <c r="F39" s="297"/>
      <c r="G39" s="297"/>
      <c r="H39" s="298"/>
      <c r="I39" s="298"/>
      <c r="J39" s="299"/>
      <c r="K39" s="299"/>
      <c r="L39" s="297"/>
      <c r="M39" s="297"/>
      <c r="N39" s="297"/>
      <c r="O39" s="297"/>
      <c r="P39" s="300"/>
      <c r="Q39" s="300"/>
      <c r="R39" s="297"/>
      <c r="S39" s="297"/>
    </row>
    <row r="40" spans="1:20" ht="14.25" customHeight="1">
      <c r="A40" s="124" t="s">
        <v>1453</v>
      </c>
      <c r="B40" s="296"/>
      <c r="C40" s="296"/>
      <c r="D40" s="306"/>
      <c r="E40" s="306"/>
      <c r="F40" s="296"/>
      <c r="G40" s="296"/>
      <c r="H40" s="296"/>
      <c r="I40" s="296"/>
      <c r="J40" s="301"/>
      <c r="K40" s="301"/>
      <c r="L40" s="296"/>
      <c r="M40" s="296"/>
      <c r="N40" s="296"/>
      <c r="O40" s="296"/>
      <c r="P40" s="306"/>
      <c r="Q40" s="306"/>
      <c r="R40" s="296"/>
      <c r="S40" s="296"/>
      <c r="T40" s="124"/>
    </row>
    <row r="41" spans="1:20" ht="14.25" customHeight="1">
      <c r="A41" s="124" t="s">
        <v>1454</v>
      </c>
      <c r="B41" s="124"/>
      <c r="C41" s="124"/>
      <c r="D41" s="124"/>
      <c r="E41" s="124"/>
      <c r="F41" s="124"/>
      <c r="G41" s="124"/>
      <c r="H41" s="124"/>
      <c r="I41" s="124"/>
      <c r="J41" s="124"/>
      <c r="K41" s="124"/>
      <c r="L41" s="124"/>
      <c r="M41" s="124"/>
      <c r="N41" s="124"/>
      <c r="O41" s="124"/>
      <c r="P41" s="124"/>
      <c r="Q41" s="124"/>
      <c r="R41" s="124"/>
      <c r="S41" s="124"/>
      <c r="T41" s="124"/>
    </row>
    <row r="42" spans="1:20" ht="14.25" customHeight="1">
      <c r="A42" s="124" t="s">
        <v>756</v>
      </c>
      <c r="B42" s="124"/>
      <c r="C42" s="124"/>
      <c r="D42" s="124"/>
      <c r="E42" s="124"/>
      <c r="F42" s="124"/>
      <c r="G42" s="307"/>
      <c r="H42" s="124"/>
      <c r="I42" s="124"/>
      <c r="J42" s="124"/>
      <c r="K42" s="124"/>
      <c r="L42" s="124"/>
      <c r="M42" s="124"/>
      <c r="N42" s="124"/>
      <c r="O42" s="124"/>
      <c r="P42" s="124"/>
      <c r="Q42" s="124"/>
      <c r="R42" s="124"/>
      <c r="S42" s="124"/>
      <c r="T42" s="124"/>
    </row>
    <row r="43" spans="1:20" ht="14.25" customHeight="1">
      <c r="A43" s="124" t="s">
        <v>701</v>
      </c>
      <c r="B43" s="124"/>
      <c r="C43" s="172"/>
      <c r="D43" s="172"/>
      <c r="E43" s="172"/>
      <c r="F43" s="172"/>
      <c r="G43" s="172"/>
      <c r="H43" s="172"/>
      <c r="I43" s="172"/>
      <c r="J43" s="172"/>
      <c r="K43" s="172"/>
      <c r="L43" s="172"/>
      <c r="M43" s="172"/>
      <c r="N43" s="172"/>
      <c r="O43" s="172"/>
      <c r="P43" s="172"/>
      <c r="Q43" s="124"/>
      <c r="R43" s="124"/>
      <c r="S43" s="124"/>
      <c r="T43" s="124"/>
    </row>
    <row r="44" spans="1:20">
      <c r="A44" s="124" t="s">
        <v>757</v>
      </c>
      <c r="B44" s="124"/>
      <c r="C44" s="124"/>
      <c r="D44" s="124"/>
      <c r="E44" s="124"/>
      <c r="F44" s="124"/>
      <c r="G44" s="124"/>
      <c r="H44" s="124"/>
      <c r="I44" s="124"/>
      <c r="J44" s="124"/>
      <c r="K44" s="124"/>
      <c r="L44" s="124"/>
      <c r="M44" s="124"/>
      <c r="N44" s="124"/>
      <c r="O44" s="124"/>
      <c r="P44" s="124"/>
      <c r="Q44" s="124"/>
      <c r="R44" s="124"/>
      <c r="S44" s="124"/>
      <c r="T44" s="124"/>
    </row>
    <row r="45" spans="1:20">
      <c r="A45" s="124" t="s">
        <v>703</v>
      </c>
      <c r="B45" s="124"/>
      <c r="C45" s="124"/>
      <c r="D45" s="124"/>
      <c r="E45" s="124"/>
      <c r="F45" s="124"/>
      <c r="G45" s="124"/>
      <c r="H45" s="124"/>
      <c r="I45" s="124"/>
      <c r="J45" s="124"/>
      <c r="K45" s="124"/>
      <c r="L45" s="124"/>
      <c r="M45" s="124"/>
      <c r="N45" s="124"/>
      <c r="O45" s="124"/>
      <c r="P45" s="124"/>
      <c r="Q45" s="124"/>
      <c r="R45" s="124"/>
      <c r="S45" s="124"/>
      <c r="T45" s="124"/>
    </row>
    <row r="46" spans="1:20">
      <c r="A46" s="1770" t="s">
        <v>1452</v>
      </c>
      <c r="B46" s="1771"/>
      <c r="C46" s="1771"/>
      <c r="D46" s="1771"/>
      <c r="E46" s="1771"/>
      <c r="F46" s="1771"/>
      <c r="G46" s="1771"/>
      <c r="H46" s="1771"/>
      <c r="I46" s="1771"/>
      <c r="J46" s="1771"/>
      <c r="K46" s="1771"/>
      <c r="L46" s="1771"/>
      <c r="M46" s="1771"/>
      <c r="N46" s="1771"/>
      <c r="O46" s="1771"/>
      <c r="P46" s="1771"/>
      <c r="Q46" s="1771"/>
      <c r="R46" s="1771"/>
      <c r="S46" s="1771"/>
      <c r="T46" s="1771"/>
    </row>
    <row r="47" spans="1:20">
      <c r="A47" s="1770" t="s">
        <v>1449</v>
      </c>
      <c r="B47" s="1771"/>
      <c r="C47" s="1771"/>
      <c r="D47" s="1771"/>
      <c r="E47" s="1771"/>
      <c r="F47" s="1771"/>
      <c r="G47" s="1771"/>
      <c r="H47" s="1771"/>
      <c r="I47" s="1771"/>
      <c r="J47" s="1771"/>
      <c r="K47" s="1771"/>
      <c r="L47" s="1771"/>
      <c r="M47" s="1771"/>
      <c r="N47" s="1771"/>
      <c r="O47" s="1771"/>
      <c r="P47" s="1771"/>
      <c r="Q47" s="1771"/>
      <c r="R47" s="1771"/>
      <c r="S47" s="1771"/>
      <c r="T47" s="1771"/>
    </row>
    <row r="48" spans="1:20">
      <c r="A48" s="1770" t="s">
        <v>1450</v>
      </c>
      <c r="B48" s="1771"/>
      <c r="C48" s="1771"/>
      <c r="D48" s="1771"/>
      <c r="E48" s="1771"/>
      <c r="F48" s="1771"/>
      <c r="G48" s="1771"/>
      <c r="H48" s="1771"/>
      <c r="I48" s="1771"/>
      <c r="J48" s="1771"/>
      <c r="K48" s="1771"/>
      <c r="L48" s="1771"/>
      <c r="M48" s="1771"/>
      <c r="N48" s="1771"/>
      <c r="O48" s="1771"/>
      <c r="P48" s="1771"/>
      <c r="Q48" s="1771"/>
      <c r="R48" s="1771"/>
      <c r="S48" s="1771"/>
      <c r="T48" s="1771"/>
    </row>
    <row r="49" spans="1:20">
      <c r="A49" s="1770" t="s">
        <v>1451</v>
      </c>
      <c r="B49" s="1771"/>
      <c r="C49" s="1771"/>
      <c r="D49" s="1771"/>
      <c r="E49" s="1771"/>
      <c r="F49" s="1771"/>
      <c r="G49" s="1771"/>
      <c r="H49" s="1771"/>
      <c r="I49" s="1771"/>
      <c r="J49" s="1771"/>
      <c r="K49" s="1771"/>
      <c r="L49" s="1771"/>
      <c r="M49" s="1771"/>
      <c r="N49" s="1771"/>
      <c r="O49" s="1771"/>
      <c r="P49" s="1771"/>
      <c r="Q49" s="1771"/>
      <c r="R49" s="1771"/>
      <c r="S49" s="1771"/>
      <c r="T49" s="1771"/>
    </row>
  </sheetData>
  <mergeCells count="56">
    <mergeCell ref="A2:T2"/>
    <mergeCell ref="A3:T3"/>
    <mergeCell ref="F7:J7"/>
    <mergeCell ref="K7:R9"/>
    <mergeCell ref="F8:J8"/>
    <mergeCell ref="S9:T9"/>
    <mergeCell ref="F9:J9"/>
    <mergeCell ref="N4:R4"/>
    <mergeCell ref="F10:J10"/>
    <mergeCell ref="K10:R10"/>
    <mergeCell ref="E16:I16"/>
    <mergeCell ref="F23:H23"/>
    <mergeCell ref="J23:L23"/>
    <mergeCell ref="A14:T14"/>
    <mergeCell ref="O26:T26"/>
    <mergeCell ref="B27:E27"/>
    <mergeCell ref="F27:K27"/>
    <mergeCell ref="L27:N27"/>
    <mergeCell ref="O27:T27"/>
    <mergeCell ref="B28:E28"/>
    <mergeCell ref="F28:K28"/>
    <mergeCell ref="L28:N28"/>
    <mergeCell ref="B26:E26"/>
    <mergeCell ref="F26:K26"/>
    <mergeCell ref="L26:N26"/>
    <mergeCell ref="O28:T28"/>
    <mergeCell ref="B29:E29"/>
    <mergeCell ref="F29:T29"/>
    <mergeCell ref="P38:Q38"/>
    <mergeCell ref="R38:S38"/>
    <mergeCell ref="B30:E30"/>
    <mergeCell ref="F30:T30"/>
    <mergeCell ref="B33:G33"/>
    <mergeCell ref="H33:M33"/>
    <mergeCell ref="N33:S33"/>
    <mergeCell ref="B34:C34"/>
    <mergeCell ref="D34:E34"/>
    <mergeCell ref="F34:G34"/>
    <mergeCell ref="D38:E38"/>
    <mergeCell ref="F38:G38"/>
    <mergeCell ref="H38:I38"/>
    <mergeCell ref="A48:T48"/>
    <mergeCell ref="A49:T49"/>
    <mergeCell ref="L34:M34"/>
    <mergeCell ref="N34:O34"/>
    <mergeCell ref="P34:Q34"/>
    <mergeCell ref="R34:S34"/>
    <mergeCell ref="T34:T38"/>
    <mergeCell ref="B38:C38"/>
    <mergeCell ref="J38:K38"/>
    <mergeCell ref="L38:M38"/>
    <mergeCell ref="N38:O38"/>
    <mergeCell ref="A46:T46"/>
    <mergeCell ref="A47:T47"/>
    <mergeCell ref="H34:I34"/>
    <mergeCell ref="J34:K34"/>
  </mergeCells>
  <phoneticPr fontId="3"/>
  <pageMargins left="0.78740157480314965" right="0.15748031496062992" top="0.59055118110236227" bottom="0.59055118110236227" header="0.51181102362204722" footer="0.51181102362204722"/>
  <pageSetup paperSize="9" scale="96" orientation="portrait" blackAndWhite="1" horizontalDpi="200" verticalDpi="200" r:id="rId1"/>
  <headerFooter alignWithMargins="0"/>
  <colBreaks count="1" manualBreakCount="1">
    <brk id="25" max="42" man="1"/>
  </colBreaks>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8" tint="0.59999389629810485"/>
  </sheetPr>
  <dimension ref="A1:O39"/>
  <sheetViews>
    <sheetView showZeros="0" view="pageBreakPreview" topLeftCell="A4" zoomScaleNormal="100" zoomScaleSheetLayoutView="100" workbookViewId="0">
      <selection activeCell="A31" sqref="A31:O35"/>
    </sheetView>
  </sheetViews>
  <sheetFormatPr defaultColWidth="5.90625" defaultRowHeight="14"/>
  <cols>
    <col min="1" max="12" width="5.90625" style="203"/>
    <col min="13" max="13" width="8.7265625" style="203" customWidth="1"/>
    <col min="14" max="14" width="3.36328125" style="203" customWidth="1"/>
    <col min="15" max="16384" width="5.90625" style="203"/>
  </cols>
  <sheetData>
    <row r="1" spans="1:15">
      <c r="O1" s="204" t="s">
        <v>659</v>
      </c>
    </row>
    <row r="3" spans="1:15" ht="28">
      <c r="A3" s="955" t="s">
        <v>758</v>
      </c>
      <c r="B3" s="955"/>
      <c r="C3" s="955"/>
      <c r="D3" s="955"/>
      <c r="E3" s="955"/>
      <c r="F3" s="955"/>
      <c r="G3" s="955"/>
      <c r="H3" s="955"/>
      <c r="I3" s="955"/>
      <c r="J3" s="955"/>
      <c r="K3" s="955"/>
      <c r="L3" s="955"/>
      <c r="M3" s="955"/>
      <c r="N3" s="955"/>
      <c r="O3" s="955"/>
    </row>
    <row r="5" spans="1:15">
      <c r="K5" s="1066" t="s">
        <v>1383</v>
      </c>
      <c r="L5" s="1067"/>
      <c r="M5" s="1067"/>
      <c r="N5" s="1067"/>
      <c r="O5" s="1067"/>
    </row>
    <row r="7" spans="1:15">
      <c r="A7" s="203" t="s">
        <v>466</v>
      </c>
    </row>
    <row r="10" spans="1:15">
      <c r="I10" s="215" t="str">
        <f>入力シート!C1</f>
        <v>令和8年2月8日執行衆議院小選挙区選出議員選挙</v>
      </c>
      <c r="J10" s="195" t="str">
        <f>入力シート!C2</f>
        <v>青森県第１区</v>
      </c>
      <c r="K10" s="195"/>
    </row>
    <row r="12" spans="1:15">
      <c r="H12" s="204" t="s">
        <v>410</v>
      </c>
      <c r="J12" s="215">
        <f>入力シート!C20</f>
        <v>0</v>
      </c>
      <c r="K12" s="195"/>
      <c r="L12" s="195">
        <f>入力シート!C22</f>
        <v>0</v>
      </c>
    </row>
    <row r="13" spans="1:15">
      <c r="H13" s="204"/>
      <c r="J13" s="215"/>
      <c r="K13" s="195"/>
      <c r="L13" s="195"/>
    </row>
    <row r="15" spans="1:15">
      <c r="A15" s="203" t="s">
        <v>759</v>
      </c>
    </row>
    <row r="17" spans="1:15" ht="14.25" customHeight="1">
      <c r="F17" s="195"/>
    </row>
    <row r="18" spans="1:15" ht="14.25" customHeight="1">
      <c r="A18" s="900" t="s">
        <v>451</v>
      </c>
      <c r="B18" s="900"/>
      <c r="C18" s="900"/>
      <c r="D18" s="900"/>
      <c r="E18" s="900"/>
      <c r="F18" s="900"/>
      <c r="G18" s="900"/>
      <c r="H18" s="900"/>
      <c r="I18" s="900"/>
      <c r="J18" s="900"/>
      <c r="K18" s="900"/>
      <c r="L18" s="900"/>
      <c r="M18" s="900"/>
      <c r="N18" s="900"/>
      <c r="O18" s="900"/>
    </row>
    <row r="19" spans="1:15" ht="14.25" customHeight="1">
      <c r="A19" s="205"/>
      <c r="B19" s="205"/>
      <c r="C19" s="205"/>
      <c r="D19" s="205"/>
      <c r="E19" s="205"/>
      <c r="F19" s="205"/>
      <c r="G19" s="205"/>
      <c r="H19" s="205"/>
      <c r="I19" s="205"/>
      <c r="J19" s="205"/>
      <c r="K19" s="205"/>
      <c r="L19" s="205"/>
      <c r="M19" s="205"/>
      <c r="N19" s="205"/>
    </row>
    <row r="20" spans="1:15" ht="14.25" customHeight="1"/>
    <row r="21" spans="1:15" ht="14.25" customHeight="1">
      <c r="G21" s="112"/>
    </row>
    <row r="22" spans="1:15" ht="18" customHeight="1">
      <c r="A22" s="1735" t="s">
        <v>544</v>
      </c>
      <c r="B22" s="1736"/>
      <c r="C22" s="1737"/>
      <c r="D22" s="1758" t="s">
        <v>238</v>
      </c>
      <c r="E22" s="1759"/>
      <c r="F22" s="1759"/>
      <c r="G22" s="1759"/>
      <c r="H22" s="1760"/>
      <c r="I22" s="1735" t="s">
        <v>546</v>
      </c>
      <c r="J22" s="1736"/>
      <c r="K22" s="1736"/>
      <c r="L22" s="1736"/>
      <c r="M22" s="1736"/>
      <c r="N22" s="1737"/>
      <c r="O22" s="1732" t="s">
        <v>531</v>
      </c>
    </row>
    <row r="23" spans="1:15" ht="18" customHeight="1">
      <c r="A23" s="1756"/>
      <c r="B23" s="900"/>
      <c r="C23" s="1757"/>
      <c r="D23" s="1761"/>
      <c r="E23" s="1762"/>
      <c r="F23" s="1762"/>
      <c r="G23" s="1762"/>
      <c r="H23" s="1763"/>
      <c r="I23" s="1738"/>
      <c r="J23" s="1739"/>
      <c r="K23" s="1739"/>
      <c r="L23" s="1739"/>
      <c r="M23" s="1739"/>
      <c r="N23" s="1740"/>
      <c r="O23" s="1733"/>
    </row>
    <row r="24" spans="1:15" ht="18" customHeight="1">
      <c r="A24" s="1756"/>
      <c r="B24" s="900"/>
      <c r="C24" s="1757"/>
      <c r="D24" s="1761"/>
      <c r="E24" s="1762"/>
      <c r="F24" s="1762"/>
      <c r="G24" s="1762"/>
      <c r="H24" s="1763"/>
      <c r="I24" s="1735" t="s">
        <v>773</v>
      </c>
      <c r="J24" s="1736"/>
      <c r="K24" s="1737"/>
      <c r="L24" s="1735" t="s">
        <v>67</v>
      </c>
      <c r="M24" s="1736"/>
      <c r="N24" s="1737"/>
      <c r="O24" s="1733"/>
    </row>
    <row r="25" spans="1:15" ht="18" customHeight="1">
      <c r="A25" s="1738"/>
      <c r="B25" s="1739"/>
      <c r="C25" s="1740"/>
      <c r="D25" s="1761"/>
      <c r="E25" s="1762"/>
      <c r="F25" s="1762"/>
      <c r="G25" s="1762"/>
      <c r="H25" s="1763"/>
      <c r="I25" s="1738"/>
      <c r="J25" s="1739"/>
      <c r="K25" s="1740"/>
      <c r="L25" s="1738"/>
      <c r="M25" s="1739"/>
      <c r="N25" s="1740"/>
      <c r="O25" s="1734"/>
    </row>
    <row r="26" spans="1:15" ht="22.5" customHeight="1">
      <c r="A26" s="216"/>
      <c r="C26" s="217"/>
      <c r="D26" s="1747"/>
      <c r="E26" s="1748"/>
      <c r="F26" s="1748"/>
      <c r="G26" s="1748"/>
      <c r="H26" s="1749"/>
      <c r="I26" s="218"/>
      <c r="J26" s="219"/>
      <c r="K26" s="220"/>
      <c r="L26" s="218"/>
      <c r="M26" s="219"/>
      <c r="N26" s="220"/>
      <c r="O26" s="1732"/>
    </row>
    <row r="27" spans="1:15" ht="22.5" customHeight="1">
      <c r="A27" s="1461" t="s">
        <v>1411</v>
      </c>
      <c r="B27" s="1132"/>
      <c r="C27" s="1746"/>
      <c r="D27" s="1750"/>
      <c r="E27" s="1751"/>
      <c r="F27" s="1751"/>
      <c r="G27" s="1751"/>
      <c r="H27" s="1752"/>
      <c r="I27" s="1743"/>
      <c r="J27" s="1744"/>
      <c r="K27" s="1745"/>
      <c r="L27" s="1741"/>
      <c r="M27" s="1742"/>
      <c r="N27" s="217" t="s">
        <v>2</v>
      </c>
      <c r="O27" s="1733"/>
    </row>
    <row r="28" spans="1:15" ht="22.5" customHeight="1">
      <c r="A28" s="221"/>
      <c r="B28" s="222"/>
      <c r="C28" s="223"/>
      <c r="D28" s="1753"/>
      <c r="E28" s="1754"/>
      <c r="F28" s="1754"/>
      <c r="G28" s="1754"/>
      <c r="H28" s="1755"/>
      <c r="I28" s="221"/>
      <c r="J28" s="222"/>
      <c r="K28" s="223"/>
      <c r="L28" s="221"/>
      <c r="M28" s="222"/>
      <c r="N28" s="223"/>
      <c r="O28" s="1734"/>
    </row>
    <row r="30" spans="1:15" ht="14.25" customHeight="1">
      <c r="B30" s="224"/>
      <c r="C30" s="124"/>
      <c r="D30" s="124"/>
    </row>
    <row r="31" spans="1:15">
      <c r="A31" s="124" t="s">
        <v>1448</v>
      </c>
      <c r="B31" s="282"/>
      <c r="C31" s="116"/>
      <c r="D31" s="116"/>
      <c r="E31" s="124"/>
      <c r="F31" s="124"/>
      <c r="G31" s="124"/>
      <c r="H31" s="124"/>
      <c r="I31" s="124"/>
      <c r="J31" s="124"/>
      <c r="K31" s="124"/>
      <c r="L31" s="124"/>
      <c r="M31" s="124"/>
      <c r="N31" s="124"/>
      <c r="O31" s="124"/>
    </row>
    <row r="32" spans="1:15">
      <c r="A32" s="124" t="s">
        <v>1447</v>
      </c>
      <c r="B32" s="282"/>
      <c r="C32" s="116"/>
      <c r="D32" s="116"/>
      <c r="E32" s="124"/>
      <c r="F32" s="124"/>
      <c r="G32" s="124"/>
      <c r="H32" s="124"/>
      <c r="I32" s="124"/>
      <c r="J32" s="124"/>
      <c r="K32" s="124"/>
      <c r="L32" s="124"/>
      <c r="M32" s="124"/>
      <c r="N32" s="124"/>
      <c r="O32" s="124"/>
    </row>
    <row r="33" spans="1:15">
      <c r="A33" s="124" t="s">
        <v>1601</v>
      </c>
      <c r="B33" s="282"/>
      <c r="C33" s="116"/>
      <c r="D33" s="116"/>
      <c r="E33" s="124"/>
      <c r="F33" s="124"/>
      <c r="G33" s="124"/>
      <c r="H33" s="124"/>
      <c r="I33" s="124"/>
      <c r="J33" s="124"/>
      <c r="K33" s="124"/>
      <c r="L33" s="124"/>
      <c r="M33" s="124"/>
      <c r="N33" s="124"/>
      <c r="O33" s="124"/>
    </row>
    <row r="34" spans="1:15">
      <c r="A34" s="124" t="s">
        <v>1619</v>
      </c>
      <c r="B34" s="282"/>
      <c r="C34" s="116"/>
      <c r="D34" s="116"/>
      <c r="E34" s="124"/>
      <c r="F34" s="124"/>
      <c r="G34" s="124"/>
      <c r="H34" s="124"/>
      <c r="I34" s="124"/>
      <c r="J34" s="124"/>
      <c r="K34" s="124"/>
      <c r="L34" s="124"/>
      <c r="M34" s="124"/>
      <c r="N34" s="124"/>
      <c r="O34" s="124"/>
    </row>
    <row r="35" spans="1:15">
      <c r="A35" s="124" t="s">
        <v>1620</v>
      </c>
      <c r="B35" s="282"/>
      <c r="C35" s="116"/>
      <c r="D35" s="116"/>
      <c r="E35" s="124"/>
      <c r="F35" s="124"/>
      <c r="G35" s="124"/>
      <c r="H35" s="307"/>
      <c r="I35" s="124"/>
      <c r="J35" s="124"/>
      <c r="K35" s="124"/>
      <c r="L35" s="124"/>
      <c r="M35" s="124"/>
      <c r="N35" s="124"/>
      <c r="O35" s="124"/>
    </row>
    <row r="36" spans="1:15">
      <c r="A36" s="124"/>
      <c r="B36" s="282"/>
      <c r="C36" s="116"/>
      <c r="D36" s="116"/>
      <c r="E36" s="124"/>
      <c r="F36" s="124"/>
      <c r="G36" s="124"/>
      <c r="H36" s="307"/>
      <c r="I36" s="124"/>
      <c r="J36" s="124"/>
      <c r="K36" s="124"/>
      <c r="L36" s="124"/>
      <c r="M36" s="124"/>
      <c r="N36" s="124"/>
      <c r="O36" s="124"/>
    </row>
    <row r="37" spans="1:15">
      <c r="B37" s="207"/>
      <c r="C37" s="116"/>
      <c r="D37" s="116"/>
    </row>
    <row r="38" spans="1:15">
      <c r="B38" s="207"/>
      <c r="C38" s="116"/>
      <c r="D38" s="116"/>
      <c r="G38" s="195"/>
    </row>
    <row r="39" spans="1:15">
      <c r="B39" s="207"/>
      <c r="C39" s="116"/>
      <c r="D39" s="116"/>
    </row>
  </sheetData>
  <mergeCells count="14">
    <mergeCell ref="K5:O5"/>
    <mergeCell ref="D26:H28"/>
    <mergeCell ref="O26:O28"/>
    <mergeCell ref="A3:O3"/>
    <mergeCell ref="A27:C27"/>
    <mergeCell ref="I27:K27"/>
    <mergeCell ref="L27:M27"/>
    <mergeCell ref="A18:O18"/>
    <mergeCell ref="A22:C25"/>
    <mergeCell ref="D22:H25"/>
    <mergeCell ref="I22:N23"/>
    <mergeCell ref="O22:O25"/>
    <mergeCell ref="I24:K25"/>
    <mergeCell ref="L24:N25"/>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8" tint="0.59999389629810485"/>
  </sheetPr>
  <dimension ref="A1:P46"/>
  <sheetViews>
    <sheetView showZeros="0" view="pageBreakPreview" zoomScaleNormal="100" zoomScaleSheetLayoutView="100" workbookViewId="0">
      <selection activeCell="B22" sqref="B22:N24"/>
    </sheetView>
  </sheetViews>
  <sheetFormatPr defaultColWidth="5.90625" defaultRowHeight="14"/>
  <cols>
    <col min="1" max="8" width="5.90625" style="203"/>
    <col min="9" max="9" width="3.453125" style="203" bestFit="1" customWidth="1"/>
    <col min="10" max="14" width="5.90625" style="203"/>
    <col min="15" max="16" width="4.08984375" style="203" customWidth="1"/>
    <col min="17" max="16384" width="5.90625" style="203"/>
  </cols>
  <sheetData>
    <row r="1" spans="1:16">
      <c r="P1" s="204" t="s">
        <v>655</v>
      </c>
    </row>
    <row r="3" spans="1:16" ht="28">
      <c r="A3" s="955" t="s">
        <v>761</v>
      </c>
      <c r="B3" s="955"/>
      <c r="C3" s="955"/>
      <c r="D3" s="955"/>
      <c r="E3" s="955"/>
      <c r="F3" s="955"/>
      <c r="G3" s="955"/>
      <c r="H3" s="955"/>
      <c r="I3" s="955"/>
      <c r="J3" s="955"/>
      <c r="K3" s="955"/>
      <c r="L3" s="955"/>
      <c r="M3" s="955"/>
      <c r="N3" s="955"/>
      <c r="O3" s="955"/>
      <c r="P3" s="955"/>
    </row>
    <row r="5" spans="1:16">
      <c r="L5" s="1132" t="s">
        <v>1404</v>
      </c>
      <c r="M5" s="1462"/>
      <c r="N5" s="1462"/>
      <c r="O5" s="1462"/>
      <c r="P5" s="1462"/>
    </row>
    <row r="7" spans="1:16">
      <c r="A7" s="203" t="s">
        <v>466</v>
      </c>
    </row>
    <row r="9" spans="1:16">
      <c r="J9" s="215" t="str">
        <f>入力シート!C1</f>
        <v>令和8年2月8日執行衆議院小選挙区選出議員選挙</v>
      </c>
      <c r="K9" s="195" t="str">
        <f>入力シート!C2</f>
        <v>青森県第１区</v>
      </c>
    </row>
    <row r="11" spans="1:16">
      <c r="H11" s="204" t="s">
        <v>410</v>
      </c>
      <c r="J11" s="215">
        <f>入力シート!C20</f>
        <v>0</v>
      </c>
      <c r="K11" s="195"/>
      <c r="L11" s="195">
        <f>入力シート!C22</f>
        <v>0</v>
      </c>
    </row>
    <row r="13" spans="1:16">
      <c r="A13" s="203" t="s">
        <v>762</v>
      </c>
    </row>
    <row r="14" spans="1:16" ht="14.25" customHeight="1">
      <c r="A14" s="203" t="s">
        <v>763</v>
      </c>
      <c r="F14" s="195"/>
    </row>
    <row r="15" spans="1:16" ht="14.25" customHeight="1">
      <c r="F15" s="195"/>
    </row>
    <row r="16" spans="1:16" ht="14.25" customHeight="1">
      <c r="F16" s="195"/>
    </row>
    <row r="17" spans="1:15" ht="14.25" customHeight="1">
      <c r="A17" s="900" t="s">
        <v>451</v>
      </c>
      <c r="B17" s="900"/>
      <c r="C17" s="900"/>
      <c r="D17" s="900"/>
      <c r="E17" s="900"/>
      <c r="F17" s="900"/>
      <c r="G17" s="900"/>
      <c r="H17" s="900"/>
      <c r="I17" s="900"/>
      <c r="J17" s="900"/>
      <c r="K17" s="900"/>
      <c r="L17" s="900"/>
      <c r="M17" s="900"/>
      <c r="N17" s="900"/>
      <c r="O17" s="900"/>
    </row>
    <row r="18" spans="1:15" ht="14.25" customHeight="1">
      <c r="A18" s="205"/>
      <c r="B18" s="205"/>
      <c r="C18" s="205"/>
      <c r="D18" s="205"/>
      <c r="E18" s="205"/>
      <c r="F18" s="205"/>
      <c r="G18" s="205"/>
      <c r="H18" s="205"/>
      <c r="I18" s="205"/>
      <c r="J18" s="205"/>
      <c r="K18" s="205"/>
      <c r="L18" s="205"/>
      <c r="M18" s="205"/>
      <c r="N18" s="205"/>
      <c r="O18" s="205"/>
    </row>
    <row r="19" spans="1:15" ht="14.25" customHeight="1">
      <c r="A19" s="206" t="s">
        <v>38</v>
      </c>
      <c r="B19" s="205"/>
      <c r="C19" s="205"/>
      <c r="D19" s="1132" t="s">
        <v>1364</v>
      </c>
      <c r="E19" s="1462"/>
      <c r="F19" s="1462"/>
      <c r="G19" s="1462"/>
      <c r="H19" s="205"/>
      <c r="I19" s="205"/>
      <c r="J19" s="205"/>
      <c r="K19" s="205"/>
      <c r="L19" s="205"/>
      <c r="M19" s="205"/>
      <c r="N19" s="205"/>
      <c r="O19" s="205"/>
    </row>
    <row r="20" spans="1:15" ht="14.25" customHeight="1">
      <c r="A20" s="205"/>
      <c r="B20" s="205"/>
      <c r="C20" s="205"/>
      <c r="D20" s="205"/>
      <c r="E20" s="205"/>
      <c r="F20" s="205"/>
      <c r="G20" s="205"/>
      <c r="H20" s="205"/>
      <c r="I20" s="205"/>
      <c r="J20" s="205"/>
      <c r="K20" s="205"/>
      <c r="L20" s="205"/>
      <c r="M20" s="205"/>
      <c r="N20" s="205"/>
    </row>
    <row r="21" spans="1:15" ht="14.25" customHeight="1">
      <c r="A21" s="203" t="s">
        <v>39</v>
      </c>
    </row>
    <row r="22" spans="1:15" ht="14.25" customHeight="1">
      <c r="B22" s="1751"/>
      <c r="C22" s="1751"/>
      <c r="D22" s="1751"/>
      <c r="E22" s="1751"/>
      <c r="F22" s="1751"/>
      <c r="G22" s="1751"/>
      <c r="H22" s="1751"/>
      <c r="I22" s="1751"/>
      <c r="J22" s="1751"/>
      <c r="K22" s="1751"/>
      <c r="L22" s="1751"/>
      <c r="M22" s="1751"/>
      <c r="N22" s="1751"/>
    </row>
    <row r="23" spans="1:15" ht="14.25" customHeight="1">
      <c r="B23" s="1751"/>
      <c r="C23" s="1751"/>
      <c r="D23" s="1751"/>
      <c r="E23" s="1751"/>
      <c r="F23" s="1751"/>
      <c r="G23" s="1751"/>
      <c r="H23" s="1751"/>
      <c r="I23" s="1751"/>
      <c r="J23" s="1751"/>
      <c r="K23" s="1751"/>
      <c r="L23" s="1751"/>
      <c r="M23" s="1751"/>
      <c r="N23" s="1751"/>
    </row>
    <row r="24" spans="1:15" ht="14.25" customHeight="1">
      <c r="B24" s="1751"/>
      <c r="C24" s="1751"/>
      <c r="D24" s="1751"/>
      <c r="E24" s="1751"/>
      <c r="F24" s="1751"/>
      <c r="G24" s="1751"/>
      <c r="H24" s="1751"/>
      <c r="I24" s="1751"/>
      <c r="J24" s="1751"/>
      <c r="K24" s="1751"/>
      <c r="L24" s="1751"/>
      <c r="M24" s="1751"/>
      <c r="N24" s="1751"/>
    </row>
    <row r="25" spans="1:15" ht="14.25" customHeight="1"/>
    <row r="26" spans="1:15" ht="16.5" customHeight="1">
      <c r="A26" s="203" t="s">
        <v>738</v>
      </c>
      <c r="E26" s="1686" t="s">
        <v>241</v>
      </c>
      <c r="F26" s="1686"/>
      <c r="G26" s="1686"/>
      <c r="H26" s="1686"/>
    </row>
    <row r="27" spans="1:15" ht="12" customHeight="1">
      <c r="G27" s="112"/>
    </row>
    <row r="28" spans="1:15" ht="24" customHeight="1">
      <c r="A28" s="1133" t="s">
        <v>45</v>
      </c>
      <c r="B28" s="1135"/>
      <c r="C28" s="1135"/>
      <c r="D28" s="1135"/>
      <c r="E28" s="1134"/>
      <c r="F28" s="1133" t="s">
        <v>739</v>
      </c>
      <c r="G28" s="1135"/>
      <c r="H28" s="1135"/>
      <c r="I28" s="1134"/>
      <c r="J28" s="1133" t="s">
        <v>740</v>
      </c>
      <c r="K28" s="1135"/>
      <c r="L28" s="1135"/>
      <c r="M28" s="1135"/>
      <c r="N28" s="1135"/>
      <c r="O28" s="1134"/>
    </row>
    <row r="29" spans="1:15" ht="24" customHeight="1">
      <c r="A29" s="1018" t="s">
        <v>741</v>
      </c>
      <c r="B29" s="1137"/>
      <c r="C29" s="1137"/>
      <c r="D29" s="1137"/>
      <c r="E29" s="1138"/>
      <c r="F29" s="1764"/>
      <c r="G29" s="1765"/>
      <c r="H29" s="1765"/>
      <c r="I29" s="226"/>
      <c r="J29" s="1764"/>
      <c r="K29" s="1765"/>
      <c r="L29" s="1765"/>
      <c r="M29" s="1765"/>
      <c r="N29" s="1765"/>
      <c r="O29" s="227"/>
    </row>
    <row r="30" spans="1:15" ht="24" customHeight="1">
      <c r="A30" s="1018" t="s">
        <v>742</v>
      </c>
      <c r="B30" s="998"/>
      <c r="C30" s="998"/>
      <c r="D30" s="998"/>
      <c r="E30" s="999"/>
      <c r="F30" s="1764"/>
      <c r="G30" s="1765"/>
      <c r="H30" s="1765"/>
      <c r="I30" s="226"/>
      <c r="J30" s="1764"/>
      <c r="K30" s="1765"/>
      <c r="L30" s="1765"/>
      <c r="M30" s="1765"/>
      <c r="N30" s="1765"/>
      <c r="O30" s="227"/>
    </row>
    <row r="31" spans="1:15" ht="24" customHeight="1">
      <c r="A31" s="1018" t="s">
        <v>743</v>
      </c>
      <c r="B31" s="998"/>
      <c r="C31" s="998"/>
      <c r="D31" s="998"/>
      <c r="E31" s="999"/>
      <c r="F31" s="1764"/>
      <c r="G31" s="1765"/>
      <c r="H31" s="1765"/>
      <c r="I31" s="226"/>
      <c r="J31" s="1764"/>
      <c r="K31" s="1765"/>
      <c r="L31" s="1765"/>
      <c r="M31" s="1765"/>
      <c r="N31" s="1765"/>
      <c r="O31" s="227"/>
    </row>
    <row r="32" spans="1:15" ht="24" customHeight="1">
      <c r="A32" s="1133" t="s">
        <v>46</v>
      </c>
      <c r="B32" s="1135"/>
      <c r="C32" s="1135"/>
      <c r="D32" s="1135"/>
      <c r="E32" s="1134"/>
      <c r="F32" s="1766"/>
      <c r="G32" s="1767"/>
      <c r="H32" s="1767"/>
      <c r="I32" s="226"/>
      <c r="J32" s="1766"/>
      <c r="K32" s="1767"/>
      <c r="L32" s="1767"/>
      <c r="M32" s="1767"/>
      <c r="N32" s="1767"/>
      <c r="O32" s="227"/>
    </row>
    <row r="34" spans="1:16">
      <c r="A34" s="124" t="s">
        <v>1602</v>
      </c>
      <c r="B34" s="124"/>
      <c r="C34" s="124"/>
      <c r="D34" s="124"/>
      <c r="E34" s="124"/>
      <c r="F34" s="124"/>
      <c r="G34" s="124"/>
      <c r="H34" s="124"/>
      <c r="I34" s="124"/>
      <c r="J34" s="124"/>
      <c r="K34" s="124"/>
      <c r="L34" s="124"/>
      <c r="M34" s="124"/>
      <c r="N34" s="124"/>
      <c r="O34" s="124"/>
      <c r="P34" s="124"/>
    </row>
    <row r="35" spans="1:16">
      <c r="A35" s="124" t="s">
        <v>1603</v>
      </c>
      <c r="B35" s="124"/>
      <c r="C35" s="124"/>
      <c r="D35" s="124"/>
      <c r="E35" s="124"/>
      <c r="F35" s="124"/>
      <c r="G35" s="124"/>
      <c r="H35" s="124"/>
      <c r="I35" s="124"/>
      <c r="J35" s="124"/>
      <c r="K35" s="124"/>
      <c r="L35" s="124"/>
      <c r="M35" s="124"/>
      <c r="N35" s="124"/>
      <c r="O35" s="124"/>
      <c r="P35" s="124"/>
    </row>
    <row r="36" spans="1:16">
      <c r="A36" s="124"/>
      <c r="B36" s="124"/>
      <c r="C36" s="124"/>
      <c r="D36" s="124"/>
      <c r="E36" s="124"/>
      <c r="F36" s="124"/>
      <c r="G36" s="124"/>
      <c r="H36" s="124"/>
      <c r="I36" s="124"/>
      <c r="J36" s="124"/>
      <c r="K36" s="124"/>
      <c r="L36" s="124"/>
      <c r="M36" s="124"/>
      <c r="N36" s="124"/>
      <c r="O36" s="124"/>
      <c r="P36" s="124"/>
    </row>
    <row r="37" spans="1:16">
      <c r="A37" s="124" t="s">
        <v>1621</v>
      </c>
      <c r="B37" s="124"/>
      <c r="C37" s="124"/>
      <c r="D37" s="124"/>
      <c r="E37" s="124"/>
      <c r="F37" s="124"/>
      <c r="G37" s="124"/>
      <c r="H37" s="124"/>
      <c r="I37" s="124"/>
      <c r="J37" s="124"/>
      <c r="K37" s="124"/>
      <c r="L37" s="124"/>
      <c r="M37" s="124"/>
      <c r="N37" s="124"/>
      <c r="O37" s="124"/>
      <c r="P37" s="124"/>
    </row>
    <row r="38" spans="1:16">
      <c r="A38" s="124" t="s">
        <v>1622</v>
      </c>
      <c r="B38" s="124"/>
      <c r="C38" s="124"/>
      <c r="D38" s="124"/>
      <c r="E38" s="124"/>
      <c r="F38" s="124"/>
      <c r="G38" s="124"/>
      <c r="H38" s="124"/>
      <c r="I38" s="124"/>
      <c r="J38" s="124"/>
      <c r="K38" s="124"/>
      <c r="L38" s="124"/>
      <c r="M38" s="124"/>
      <c r="N38" s="124"/>
      <c r="O38" s="124"/>
      <c r="P38" s="124"/>
    </row>
    <row r="39" spans="1:16">
      <c r="A39" s="124"/>
      <c r="B39" s="124"/>
      <c r="C39" s="124"/>
      <c r="D39" s="124"/>
      <c r="E39" s="124"/>
      <c r="F39" s="124"/>
      <c r="G39" s="124"/>
      <c r="H39" s="124"/>
      <c r="I39" s="124"/>
      <c r="J39" s="124"/>
      <c r="K39" s="124"/>
      <c r="L39" s="124"/>
      <c r="M39" s="124"/>
      <c r="N39" s="124"/>
      <c r="O39" s="124"/>
      <c r="P39" s="124"/>
    </row>
    <row r="40" spans="1:16">
      <c r="A40" s="124" t="s">
        <v>1606</v>
      </c>
      <c r="B40" s="124"/>
      <c r="C40" s="124"/>
      <c r="D40" s="124"/>
      <c r="E40" s="124"/>
      <c r="F40" s="124"/>
      <c r="G40" s="124"/>
      <c r="H40" s="124"/>
      <c r="I40" s="124"/>
      <c r="J40" s="124"/>
      <c r="K40" s="124"/>
      <c r="L40" s="124"/>
      <c r="M40" s="124"/>
      <c r="N40" s="124"/>
      <c r="O40" s="124"/>
      <c r="P40" s="124"/>
    </row>
    <row r="41" spans="1:16">
      <c r="A41" s="124" t="s">
        <v>1607</v>
      </c>
      <c r="B41" s="124"/>
      <c r="C41" s="124"/>
      <c r="D41" s="124"/>
      <c r="E41" s="124"/>
      <c r="F41" s="124"/>
      <c r="G41" s="124"/>
      <c r="H41" s="124"/>
      <c r="I41" s="124"/>
      <c r="J41" s="124"/>
      <c r="K41" s="124"/>
      <c r="L41" s="124"/>
      <c r="M41" s="124"/>
      <c r="N41" s="124"/>
      <c r="O41" s="124"/>
      <c r="P41" s="124"/>
    </row>
    <row r="42" spans="1:16">
      <c r="A42" s="124"/>
      <c r="B42" s="124"/>
      <c r="C42" s="124"/>
      <c r="D42" s="124"/>
      <c r="E42" s="124"/>
      <c r="F42" s="124"/>
      <c r="G42" s="124"/>
      <c r="H42" s="124"/>
      <c r="I42" s="124"/>
      <c r="J42" s="124"/>
      <c r="K42" s="124"/>
      <c r="L42" s="124"/>
      <c r="M42" s="124"/>
      <c r="N42" s="124"/>
      <c r="O42" s="124"/>
      <c r="P42" s="124"/>
    </row>
    <row r="43" spans="1:16">
      <c r="A43" s="124" t="s">
        <v>1565</v>
      </c>
      <c r="B43" s="124"/>
      <c r="C43" s="124"/>
      <c r="D43" s="124"/>
      <c r="E43" s="124"/>
      <c r="F43" s="124"/>
      <c r="G43" s="124"/>
      <c r="H43" s="124"/>
      <c r="I43" s="124"/>
      <c r="J43" s="124"/>
      <c r="K43" s="124"/>
      <c r="L43" s="124"/>
      <c r="M43" s="124"/>
      <c r="N43" s="124"/>
      <c r="O43" s="124"/>
      <c r="P43" s="124"/>
    </row>
    <row r="44" spans="1:16">
      <c r="A44" s="124"/>
      <c r="B44" s="124" t="s">
        <v>1587</v>
      </c>
      <c r="C44" s="124"/>
      <c r="D44" s="124"/>
      <c r="E44" s="124"/>
      <c r="F44" s="124"/>
      <c r="G44" s="124"/>
      <c r="H44" s="124"/>
      <c r="I44" s="124"/>
      <c r="J44" s="124"/>
      <c r="K44" s="124"/>
      <c r="L44" s="124"/>
      <c r="M44" s="124"/>
      <c r="N44" s="124"/>
      <c r="O44" s="124"/>
      <c r="P44" s="124"/>
    </row>
    <row r="45" spans="1:16">
      <c r="A45" s="124"/>
      <c r="B45" s="124" t="s">
        <v>1588</v>
      </c>
      <c r="C45" s="124"/>
      <c r="D45" s="124"/>
      <c r="E45" s="124"/>
      <c r="F45" s="124"/>
      <c r="G45" s="124"/>
      <c r="H45" s="124"/>
      <c r="I45" s="124"/>
      <c r="J45" s="124"/>
      <c r="K45" s="124"/>
      <c r="L45" s="124"/>
      <c r="M45" s="124"/>
      <c r="N45" s="124"/>
      <c r="O45" s="124"/>
      <c r="P45" s="124"/>
    </row>
    <row r="46" spans="1:16">
      <c r="A46" s="124"/>
      <c r="B46" s="124"/>
      <c r="C46" s="124"/>
      <c r="D46" s="124"/>
      <c r="E46" s="124"/>
      <c r="F46" s="124"/>
      <c r="G46" s="124"/>
      <c r="H46" s="124"/>
      <c r="I46" s="124"/>
      <c r="J46" s="124"/>
      <c r="K46" s="124"/>
      <c r="L46" s="124"/>
      <c r="M46" s="124"/>
      <c r="N46" s="124"/>
      <c r="O46" s="124"/>
      <c r="P46" s="124"/>
    </row>
  </sheetData>
  <mergeCells count="21">
    <mergeCell ref="A3:P3"/>
    <mergeCell ref="A17:O17"/>
    <mergeCell ref="B22:N24"/>
    <mergeCell ref="E26:H26"/>
    <mergeCell ref="A28:E28"/>
    <mergeCell ref="F28:I28"/>
    <mergeCell ref="J28:O28"/>
    <mergeCell ref="L5:P5"/>
    <mergeCell ref="D19:G19"/>
    <mergeCell ref="A29:E29"/>
    <mergeCell ref="F29:H29"/>
    <mergeCell ref="J29:N29"/>
    <mergeCell ref="A30:E30"/>
    <mergeCell ref="F30:H30"/>
    <mergeCell ref="J30:N30"/>
    <mergeCell ref="A31:E31"/>
    <mergeCell ref="F31:H31"/>
    <mergeCell ref="J31:N31"/>
    <mergeCell ref="A32:E32"/>
    <mergeCell ref="F32:H32"/>
    <mergeCell ref="J32:N32"/>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8" tint="0.59999389629810485"/>
  </sheetPr>
  <dimension ref="A1:O40"/>
  <sheetViews>
    <sheetView showZeros="0" view="pageBreakPreview" zoomScaleNormal="100" zoomScaleSheetLayoutView="100" workbookViewId="0">
      <selection activeCell="G16" sqref="G16"/>
    </sheetView>
  </sheetViews>
  <sheetFormatPr defaultColWidth="5.90625" defaultRowHeight="14"/>
  <cols>
    <col min="1" max="16384" width="5.90625" style="203"/>
  </cols>
  <sheetData>
    <row r="1" spans="1:15">
      <c r="O1" s="204" t="s">
        <v>660</v>
      </c>
    </row>
    <row r="2" spans="1:15">
      <c r="A2" s="203" t="s">
        <v>269</v>
      </c>
    </row>
    <row r="4" spans="1:15" ht="28">
      <c r="A4" s="955" t="s">
        <v>764</v>
      </c>
      <c r="B4" s="955"/>
      <c r="C4" s="955"/>
      <c r="D4" s="955"/>
      <c r="E4" s="955"/>
      <c r="F4" s="955"/>
      <c r="G4" s="955"/>
      <c r="H4" s="955"/>
      <c r="I4" s="955"/>
      <c r="J4" s="955"/>
      <c r="K4" s="955"/>
      <c r="L4" s="955"/>
      <c r="M4" s="955"/>
      <c r="N4" s="955"/>
      <c r="O4" s="955"/>
    </row>
    <row r="5" spans="1:15" ht="14.25" customHeight="1">
      <c r="A5" s="148"/>
      <c r="B5" s="148"/>
      <c r="C5" s="148"/>
      <c r="D5" s="148"/>
      <c r="E5" s="148"/>
      <c r="F5" s="148"/>
      <c r="G5" s="148"/>
      <c r="H5" s="148"/>
      <c r="I5" s="148"/>
      <c r="J5" s="148"/>
      <c r="K5" s="148"/>
      <c r="L5" s="148"/>
      <c r="M5" s="148"/>
      <c r="N5" s="148"/>
    </row>
    <row r="7" spans="1:15" ht="24" customHeight="1">
      <c r="A7" s="203" t="s">
        <v>765</v>
      </c>
    </row>
    <row r="8" spans="1:15" ht="24" customHeight="1">
      <c r="A8" s="203" t="s">
        <v>766</v>
      </c>
    </row>
    <row r="9" spans="1:15" ht="24" customHeight="1">
      <c r="A9" s="203" t="s">
        <v>767</v>
      </c>
    </row>
    <row r="10" spans="1:15" ht="14.25" customHeight="1"/>
    <row r="12" spans="1:15">
      <c r="A12" s="224" t="s">
        <v>1407</v>
      </c>
    </row>
    <row r="14" spans="1:15">
      <c r="L14" s="890"/>
      <c r="M14" s="890"/>
      <c r="N14" s="890"/>
    </row>
    <row r="16" spans="1:15">
      <c r="G16" s="203" t="s">
        <v>1751</v>
      </c>
      <c r="O16" s="204" t="s">
        <v>386</v>
      </c>
    </row>
    <row r="17" spans="1:15">
      <c r="O17" s="204"/>
    </row>
    <row r="18" spans="1:15">
      <c r="O18" s="204"/>
    </row>
    <row r="19" spans="1:15">
      <c r="O19" s="204"/>
    </row>
    <row r="20" spans="1:15">
      <c r="A20" s="900" t="s">
        <v>451</v>
      </c>
      <c r="B20" s="900"/>
      <c r="C20" s="900"/>
      <c r="D20" s="900"/>
      <c r="E20" s="900"/>
      <c r="F20" s="900"/>
      <c r="G20" s="900"/>
      <c r="H20" s="900"/>
      <c r="I20" s="900"/>
      <c r="J20" s="900"/>
      <c r="K20" s="900"/>
      <c r="L20" s="900"/>
      <c r="M20" s="900"/>
      <c r="N20" s="900"/>
      <c r="O20" s="900"/>
    </row>
    <row r="22" spans="1:15">
      <c r="A22" s="229" t="s">
        <v>1267</v>
      </c>
      <c r="B22" s="195" t="str">
        <f>入力シート!C1</f>
        <v>令和8年2月8日執行衆議院小選挙区選出議員選挙</v>
      </c>
      <c r="C22" s="94"/>
      <c r="D22" s="94"/>
      <c r="E22" s="94"/>
      <c r="F22" s="94"/>
      <c r="G22" s="94"/>
      <c r="H22" s="94"/>
      <c r="I22" s="94"/>
      <c r="J22" s="94"/>
      <c r="K22" s="111" t="str">
        <f>入力シート!C2</f>
        <v>青森県第１区</v>
      </c>
      <c r="L22" s="94"/>
      <c r="M22" s="94"/>
      <c r="N22" s="94"/>
      <c r="O22" s="94"/>
    </row>
    <row r="23" spans="1:15">
      <c r="A23" s="229"/>
      <c r="J23" s="214"/>
      <c r="K23" s="214"/>
    </row>
    <row r="25" spans="1:15">
      <c r="A25" s="229" t="s">
        <v>1268</v>
      </c>
      <c r="B25" s="94" t="s">
        <v>1269</v>
      </c>
      <c r="C25" s="94"/>
      <c r="D25" s="94"/>
      <c r="E25" s="113">
        <f>入力シート!C20</f>
        <v>0</v>
      </c>
      <c r="F25" s="111"/>
      <c r="G25" s="111">
        <f>入力シート!C22</f>
        <v>0</v>
      </c>
      <c r="H25" s="108"/>
      <c r="I25" s="94"/>
      <c r="J25" s="94"/>
      <c r="K25" s="94"/>
      <c r="L25" s="94"/>
      <c r="M25" s="94"/>
      <c r="N25" s="94"/>
      <c r="O25" s="94"/>
    </row>
    <row r="26" spans="1:15">
      <c r="E26" s="215"/>
      <c r="F26" s="195"/>
      <c r="G26" s="195"/>
      <c r="H26" s="204"/>
    </row>
    <row r="28" spans="1:15">
      <c r="A28" s="229" t="s">
        <v>257</v>
      </c>
      <c r="B28" s="203" t="s">
        <v>1270</v>
      </c>
      <c r="C28" s="94"/>
      <c r="D28" s="94"/>
      <c r="E28" s="1687" t="s">
        <v>243</v>
      </c>
      <c r="F28" s="1687"/>
      <c r="G28" s="1687"/>
      <c r="H28" s="94"/>
      <c r="I28" s="94"/>
      <c r="J28" s="94"/>
      <c r="K28" s="94"/>
      <c r="L28" s="94"/>
      <c r="M28" s="94"/>
      <c r="N28" s="94"/>
      <c r="O28" s="94"/>
    </row>
    <row r="29" spans="1:15" ht="14.25" customHeight="1">
      <c r="F29" s="195"/>
    </row>
    <row r="30" spans="1:15" ht="14.25" customHeight="1">
      <c r="F30" s="195"/>
    </row>
    <row r="31" spans="1:15" ht="14.25" customHeight="1">
      <c r="F31" s="195"/>
    </row>
    <row r="32" spans="1:15">
      <c r="B32" s="207"/>
      <c r="C32" s="116"/>
      <c r="D32" s="116"/>
      <c r="H32" s="195"/>
    </row>
    <row r="33" spans="1:15">
      <c r="A33" s="124" t="s">
        <v>1623</v>
      </c>
      <c r="B33" s="282"/>
      <c r="C33" s="116"/>
      <c r="D33" s="116"/>
      <c r="E33" s="124"/>
      <c r="F33" s="124"/>
      <c r="G33" s="124"/>
      <c r="H33" s="307"/>
      <c r="I33" s="124"/>
      <c r="J33" s="124"/>
      <c r="K33" s="124"/>
      <c r="L33" s="124"/>
      <c r="M33" s="124"/>
      <c r="N33" s="124"/>
      <c r="O33" s="124"/>
    </row>
    <row r="34" spans="1:15">
      <c r="A34" s="124" t="s">
        <v>1609</v>
      </c>
      <c r="B34" s="282"/>
      <c r="C34" s="116"/>
      <c r="D34" s="116"/>
      <c r="E34" s="124"/>
      <c r="F34" s="124"/>
      <c r="G34" s="124"/>
      <c r="H34" s="124"/>
      <c r="I34" s="124"/>
      <c r="J34" s="124"/>
      <c r="K34" s="124"/>
      <c r="L34" s="124"/>
      <c r="M34" s="124"/>
      <c r="N34" s="124"/>
      <c r="O34" s="124"/>
    </row>
    <row r="35" spans="1:15">
      <c r="A35" s="124"/>
      <c r="B35" s="282"/>
      <c r="C35" s="116"/>
      <c r="D35" s="116"/>
      <c r="E35" s="124"/>
      <c r="F35" s="124"/>
      <c r="G35" s="307"/>
      <c r="H35" s="124"/>
      <c r="I35" s="124"/>
      <c r="J35" s="124"/>
      <c r="K35" s="124"/>
      <c r="L35" s="124"/>
      <c r="M35" s="124"/>
      <c r="N35" s="124"/>
      <c r="O35" s="124"/>
    </row>
    <row r="36" spans="1:15">
      <c r="A36" s="124" t="s">
        <v>1624</v>
      </c>
      <c r="B36" s="282"/>
      <c r="C36" s="116"/>
      <c r="D36" s="116"/>
      <c r="E36" s="124"/>
      <c r="F36" s="124"/>
      <c r="G36" s="124"/>
      <c r="H36" s="124"/>
      <c r="I36" s="124"/>
      <c r="J36" s="124"/>
      <c r="K36" s="124"/>
      <c r="L36" s="124"/>
      <c r="M36" s="124"/>
      <c r="N36" s="124"/>
      <c r="O36" s="124"/>
    </row>
    <row r="37" spans="1:15">
      <c r="A37" s="124" t="s">
        <v>1625</v>
      </c>
      <c r="B37" s="124"/>
      <c r="C37" s="124"/>
      <c r="D37" s="124"/>
      <c r="E37" s="124"/>
      <c r="F37" s="124"/>
      <c r="G37" s="124"/>
      <c r="H37" s="124"/>
      <c r="I37" s="124"/>
      <c r="J37" s="124"/>
      <c r="K37" s="124"/>
      <c r="L37" s="124"/>
      <c r="M37" s="124"/>
      <c r="N37" s="124"/>
      <c r="O37" s="124"/>
    </row>
    <row r="38" spans="1:15">
      <c r="A38" s="124"/>
      <c r="B38" s="124"/>
      <c r="C38" s="124"/>
      <c r="D38" s="124"/>
      <c r="E38" s="124"/>
      <c r="F38" s="124"/>
      <c r="G38" s="124"/>
      <c r="H38" s="124"/>
      <c r="I38" s="124"/>
      <c r="J38" s="124"/>
      <c r="K38" s="124"/>
      <c r="L38" s="124"/>
      <c r="M38" s="124"/>
      <c r="N38" s="124"/>
      <c r="O38" s="124"/>
    </row>
    <row r="39" spans="1:15">
      <c r="A39" s="124" t="s">
        <v>1612</v>
      </c>
      <c r="B39" s="124"/>
      <c r="C39" s="124"/>
      <c r="D39" s="124"/>
      <c r="E39" s="124"/>
      <c r="F39" s="124"/>
      <c r="G39" s="124"/>
      <c r="H39" s="124"/>
      <c r="I39" s="124"/>
      <c r="J39" s="124"/>
      <c r="K39" s="124"/>
      <c r="L39" s="124"/>
      <c r="M39" s="124"/>
      <c r="N39" s="124"/>
      <c r="O39" s="124"/>
    </row>
    <row r="40" spans="1:15">
      <c r="A40" s="124" t="s">
        <v>1613</v>
      </c>
      <c r="B40" s="124"/>
      <c r="C40" s="124"/>
      <c r="D40" s="124"/>
      <c r="E40" s="124"/>
      <c r="F40" s="124"/>
      <c r="G40" s="124"/>
      <c r="H40" s="124"/>
      <c r="I40" s="124"/>
      <c r="J40" s="124"/>
      <c r="K40" s="124"/>
      <c r="L40" s="124"/>
      <c r="M40" s="124"/>
      <c r="N40" s="124"/>
      <c r="O40" s="124"/>
    </row>
  </sheetData>
  <mergeCells count="4">
    <mergeCell ref="A4:O4"/>
    <mergeCell ref="L14:N14"/>
    <mergeCell ref="A20:O20"/>
    <mergeCell ref="E28:G28"/>
  </mergeCells>
  <phoneticPr fontId="3"/>
  <pageMargins left="0.78740157480314965" right="0.31496062992125984"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8" tint="0.59999389629810485"/>
  </sheetPr>
  <dimension ref="A1:P50"/>
  <sheetViews>
    <sheetView showZeros="0" view="pageBreakPreview" topLeftCell="A19" zoomScaleNormal="100" zoomScaleSheetLayoutView="100" workbookViewId="0">
      <selection activeCell="C42" sqref="C42"/>
    </sheetView>
  </sheetViews>
  <sheetFormatPr defaultColWidth="5.6328125" defaultRowHeight="14"/>
  <cols>
    <col min="1" max="16384" width="5.6328125" style="203"/>
  </cols>
  <sheetData>
    <row r="1" spans="1:16">
      <c r="P1" s="204" t="s">
        <v>662</v>
      </c>
    </row>
    <row r="2" spans="1:16">
      <c r="P2" s="204"/>
    </row>
    <row r="4" spans="1:16" ht="28">
      <c r="A4" s="955" t="s">
        <v>768</v>
      </c>
      <c r="B4" s="955"/>
      <c r="C4" s="955"/>
      <c r="D4" s="955"/>
      <c r="E4" s="955"/>
      <c r="F4" s="955"/>
      <c r="G4" s="955"/>
      <c r="H4" s="955"/>
      <c r="I4" s="955"/>
      <c r="J4" s="955"/>
      <c r="K4" s="955"/>
      <c r="L4" s="955"/>
      <c r="M4" s="955"/>
      <c r="N4" s="955"/>
      <c r="O4" s="955"/>
      <c r="P4" s="955"/>
    </row>
    <row r="7" spans="1:16">
      <c r="A7" s="203" t="s">
        <v>1414</v>
      </c>
      <c r="M7" s="228"/>
      <c r="N7" s="228"/>
      <c r="O7" s="228"/>
    </row>
    <row r="8" spans="1:16">
      <c r="M8" s="228"/>
      <c r="N8" s="228"/>
      <c r="O8" s="228"/>
    </row>
    <row r="9" spans="1:16">
      <c r="M9" s="228"/>
      <c r="N9" s="228"/>
      <c r="O9" s="228"/>
    </row>
    <row r="10" spans="1:16">
      <c r="B10" s="1076" t="s">
        <v>1364</v>
      </c>
      <c r="C10" s="1076"/>
      <c r="D10" s="1076"/>
      <c r="E10" s="1076"/>
      <c r="F10" s="1076"/>
    </row>
    <row r="11" spans="1:16">
      <c r="B11" s="228"/>
      <c r="C11" s="228"/>
      <c r="D11" s="228"/>
    </row>
    <row r="13" spans="1:16" s="94" customFormat="1">
      <c r="J13" s="215" t="str">
        <f>入力シート!C1</f>
        <v>令和8年2月8日執行衆議院小選挙区選出議員選挙</v>
      </c>
      <c r="K13" s="202" t="str">
        <f>入力シート!C2</f>
        <v>青森県第１区</v>
      </c>
      <c r="L13" s="111"/>
    </row>
    <row r="15" spans="1:16">
      <c r="I15" s="204" t="s">
        <v>410</v>
      </c>
      <c r="K15" s="215">
        <f>入力シート!C20</f>
        <v>0</v>
      </c>
      <c r="L15" s="195"/>
      <c r="M15" s="195">
        <f>入力シート!C22</f>
        <v>0</v>
      </c>
    </row>
    <row r="16" spans="1:16">
      <c r="I16" s="204"/>
      <c r="K16" s="215"/>
      <c r="L16" s="195"/>
      <c r="M16" s="195"/>
    </row>
    <row r="17" spans="1:16" ht="14.25" customHeight="1">
      <c r="G17" s="195"/>
    </row>
    <row r="18" spans="1:16" ht="14.25" customHeight="1">
      <c r="A18" s="900" t="s">
        <v>451</v>
      </c>
      <c r="B18" s="900"/>
      <c r="C18" s="900"/>
      <c r="D18" s="900"/>
      <c r="E18" s="900"/>
      <c r="F18" s="900"/>
      <c r="G18" s="900"/>
      <c r="H18" s="900"/>
      <c r="I18" s="900"/>
      <c r="J18" s="900"/>
      <c r="K18" s="900"/>
      <c r="L18" s="900"/>
      <c r="M18" s="900"/>
      <c r="N18" s="900"/>
      <c r="O18" s="900"/>
      <c r="P18" s="900"/>
    </row>
    <row r="19" spans="1:16" ht="14.25" customHeight="1">
      <c r="A19" s="205"/>
      <c r="B19" s="205"/>
      <c r="C19" s="205"/>
      <c r="D19" s="205"/>
      <c r="E19" s="205"/>
      <c r="F19" s="205"/>
      <c r="G19" s="205"/>
      <c r="H19" s="205"/>
      <c r="I19" s="205"/>
      <c r="J19" s="205"/>
      <c r="K19" s="205"/>
      <c r="L19" s="205"/>
      <c r="M19" s="205"/>
      <c r="N19" s="205"/>
      <c r="O19" s="205"/>
    </row>
    <row r="20" spans="1:16" ht="28.5" customHeight="1">
      <c r="A20" s="1688" t="s">
        <v>749</v>
      </c>
      <c r="B20" s="1689"/>
      <c r="C20" s="1689"/>
      <c r="D20" s="1689"/>
      <c r="E20" s="1690"/>
      <c r="F20" s="1664"/>
      <c r="G20" s="1665"/>
      <c r="H20" s="1665"/>
      <c r="I20" s="1665"/>
      <c r="J20" s="1665"/>
      <c r="K20" s="1665"/>
      <c r="L20" s="1665"/>
      <c r="M20" s="1665"/>
      <c r="N20" s="1665"/>
      <c r="O20" s="1665"/>
      <c r="P20" s="220"/>
    </row>
    <row r="21" spans="1:16" ht="28.5" customHeight="1">
      <c r="A21" s="1697" t="s">
        <v>750</v>
      </c>
      <c r="B21" s="1698"/>
      <c r="C21" s="1698"/>
      <c r="D21" s="1698"/>
      <c r="E21" s="1699"/>
      <c r="F21" s="1667"/>
      <c r="G21" s="1668"/>
      <c r="H21" s="1668"/>
      <c r="I21" s="1668"/>
      <c r="J21" s="1668"/>
      <c r="K21" s="1668"/>
      <c r="L21" s="1668"/>
      <c r="M21" s="1668"/>
      <c r="N21" s="1668"/>
      <c r="O21" s="1668"/>
      <c r="P21" s="217"/>
    </row>
    <row r="22" spans="1:16" ht="28.5" customHeight="1">
      <c r="A22" s="1700" t="s">
        <v>751</v>
      </c>
      <c r="B22" s="1701"/>
      <c r="C22" s="1701"/>
      <c r="D22" s="1701"/>
      <c r="E22" s="1702"/>
      <c r="F22" s="1670"/>
      <c r="G22" s="1671"/>
      <c r="H22" s="1671"/>
      <c r="I22" s="1671"/>
      <c r="J22" s="1671"/>
      <c r="K22" s="1671"/>
      <c r="L22" s="1671"/>
      <c r="M22" s="1671"/>
      <c r="N22" s="1671"/>
      <c r="O22" s="1671"/>
      <c r="P22" s="223"/>
    </row>
    <row r="23" spans="1:16" ht="28.5" customHeight="1">
      <c r="A23" s="1696" t="s">
        <v>739</v>
      </c>
      <c r="B23" s="998"/>
      <c r="C23" s="998"/>
      <c r="D23" s="998"/>
      <c r="E23" s="999"/>
      <c r="F23" s="1705"/>
      <c r="G23" s="1706"/>
      <c r="H23" s="1706"/>
      <c r="I23" s="1706"/>
      <c r="J23" s="1706"/>
      <c r="K23" s="1706"/>
      <c r="L23" s="1706"/>
      <c r="M23" s="1706"/>
      <c r="N23" s="1706"/>
      <c r="O23" s="1706"/>
      <c r="P23" s="170"/>
    </row>
    <row r="24" spans="1:16" ht="28.5" customHeight="1">
      <c r="A24" s="1696" t="s">
        <v>82</v>
      </c>
      <c r="B24" s="998"/>
      <c r="C24" s="998"/>
      <c r="D24" s="998"/>
      <c r="E24" s="999"/>
      <c r="F24" s="1703"/>
      <c r="G24" s="1704"/>
      <c r="H24" s="1704"/>
      <c r="I24" s="1704"/>
      <c r="J24" s="1704"/>
      <c r="K24" s="1704"/>
      <c r="L24" s="1704"/>
      <c r="M24" s="1704"/>
      <c r="N24" s="1704"/>
      <c r="O24" s="1704"/>
      <c r="P24" s="156" t="s">
        <v>2</v>
      </c>
    </row>
    <row r="25" spans="1:16" ht="28.5" customHeight="1">
      <c r="A25" s="1693" t="s">
        <v>531</v>
      </c>
      <c r="B25" s="1694"/>
      <c r="C25" s="1694"/>
      <c r="D25" s="1694"/>
      <c r="E25" s="1695"/>
      <c r="F25" s="1768"/>
      <c r="G25" s="1769"/>
      <c r="H25" s="1769"/>
      <c r="I25" s="1769"/>
      <c r="J25" s="1769"/>
      <c r="K25" s="1769"/>
      <c r="L25" s="1769"/>
      <c r="M25" s="1769"/>
      <c r="N25" s="1769"/>
      <c r="O25" s="1769"/>
      <c r="P25" s="170"/>
    </row>
    <row r="26" spans="1:16" ht="21" customHeight="1">
      <c r="A26" s="124"/>
      <c r="B26" s="124"/>
      <c r="C26" s="124"/>
      <c r="D26" s="124"/>
      <c r="E26" s="124"/>
      <c r="F26" s="124"/>
      <c r="G26" s="124"/>
      <c r="H26" s="124"/>
      <c r="I26" s="124"/>
      <c r="J26" s="124"/>
      <c r="K26" s="124"/>
      <c r="L26" s="124"/>
      <c r="M26" s="124"/>
      <c r="N26" s="124"/>
      <c r="O26" s="124"/>
      <c r="P26" s="124"/>
    </row>
    <row r="27" spans="1:16">
      <c r="A27" s="124" t="s">
        <v>1614</v>
      </c>
      <c r="B27" s="124"/>
      <c r="C27" s="124"/>
      <c r="D27" s="124"/>
      <c r="E27" s="124"/>
      <c r="F27" s="124"/>
      <c r="G27" s="124"/>
      <c r="H27" s="124"/>
      <c r="I27" s="124"/>
      <c r="J27" s="124"/>
      <c r="K27" s="124"/>
      <c r="L27" s="124"/>
      <c r="M27" s="124"/>
      <c r="N27" s="124"/>
      <c r="O27" s="124"/>
      <c r="P27" s="124"/>
    </row>
    <row r="28" spans="1:16">
      <c r="A28" s="124" t="s">
        <v>1615</v>
      </c>
      <c r="B28" s="124"/>
      <c r="C28" s="124"/>
      <c r="D28" s="124"/>
      <c r="E28" s="124"/>
      <c r="F28" s="124"/>
      <c r="G28" s="124"/>
      <c r="H28" s="124"/>
      <c r="I28" s="124"/>
      <c r="J28" s="124"/>
      <c r="K28" s="124"/>
      <c r="L28" s="124"/>
      <c r="M28" s="124"/>
      <c r="N28" s="124"/>
      <c r="O28" s="124"/>
      <c r="P28" s="124"/>
    </row>
    <row r="29" spans="1:16">
      <c r="A29" s="124"/>
      <c r="B29" s="124"/>
      <c r="C29" s="124"/>
      <c r="D29" s="124"/>
      <c r="E29" s="124"/>
      <c r="F29" s="124"/>
      <c r="G29" s="124"/>
      <c r="H29" s="124"/>
      <c r="I29" s="124"/>
      <c r="J29" s="124"/>
      <c r="K29" s="124"/>
      <c r="L29" s="124"/>
      <c r="M29" s="124"/>
      <c r="N29" s="124"/>
      <c r="O29" s="124"/>
      <c r="P29" s="124"/>
    </row>
    <row r="30" spans="1:16">
      <c r="A30" s="124" t="s">
        <v>1616</v>
      </c>
      <c r="B30" s="124"/>
      <c r="C30" s="124"/>
      <c r="D30" s="124"/>
      <c r="E30" s="124"/>
      <c r="F30" s="124"/>
      <c r="G30" s="124"/>
      <c r="H30" s="124"/>
      <c r="I30" s="124"/>
      <c r="J30" s="124"/>
      <c r="K30" s="124"/>
      <c r="L30" s="124"/>
      <c r="M30" s="124"/>
      <c r="N30" s="124"/>
      <c r="O30" s="124"/>
      <c r="P30" s="124"/>
    </row>
    <row r="31" spans="1:16">
      <c r="A31" s="124" t="s">
        <v>15</v>
      </c>
      <c r="B31" s="124"/>
      <c r="C31" s="124"/>
      <c r="D31" s="124"/>
      <c r="E31" s="124"/>
      <c r="F31" s="124"/>
      <c r="G31" s="124"/>
      <c r="H31" s="124"/>
      <c r="I31" s="124"/>
      <c r="J31" s="124"/>
      <c r="K31" s="124"/>
      <c r="L31" s="124"/>
      <c r="M31" s="124"/>
      <c r="N31" s="124"/>
      <c r="O31" s="124"/>
      <c r="P31" s="124"/>
    </row>
    <row r="32" spans="1:16">
      <c r="A32" s="124"/>
      <c r="B32" s="124"/>
      <c r="C32" s="124"/>
      <c r="D32" s="124"/>
      <c r="E32" s="124"/>
      <c r="F32" s="124"/>
      <c r="G32" s="124"/>
      <c r="H32" s="124"/>
      <c r="I32" s="124"/>
      <c r="J32" s="124"/>
      <c r="K32" s="124"/>
      <c r="L32" s="124"/>
      <c r="M32" s="124"/>
      <c r="N32" s="124"/>
      <c r="O32" s="124"/>
      <c r="P32" s="124"/>
    </row>
    <row r="33" spans="1:16">
      <c r="A33" s="124" t="s">
        <v>1617</v>
      </c>
      <c r="B33" s="124"/>
      <c r="C33" s="124"/>
      <c r="D33" s="124"/>
      <c r="E33" s="124"/>
      <c r="F33" s="124"/>
      <c r="G33" s="124"/>
      <c r="H33" s="124"/>
      <c r="I33" s="124"/>
      <c r="J33" s="124"/>
      <c r="K33" s="124"/>
      <c r="L33" s="124"/>
      <c r="M33" s="124"/>
      <c r="N33" s="124"/>
      <c r="O33" s="124"/>
      <c r="P33" s="124"/>
    </row>
    <row r="34" spans="1:16">
      <c r="A34" s="124" t="s">
        <v>695</v>
      </c>
      <c r="B34" s="124"/>
      <c r="C34" s="124"/>
      <c r="D34" s="124"/>
      <c r="E34" s="124"/>
      <c r="F34" s="124"/>
      <c r="G34" s="124"/>
      <c r="H34" s="124"/>
      <c r="I34" s="124"/>
      <c r="J34" s="124"/>
      <c r="K34" s="124"/>
      <c r="L34" s="124"/>
      <c r="M34" s="124"/>
      <c r="N34" s="124"/>
      <c r="O34" s="124"/>
      <c r="P34" s="124"/>
    </row>
    <row r="35" spans="1:16">
      <c r="A35" s="124"/>
      <c r="B35" s="124"/>
      <c r="C35" s="124"/>
      <c r="D35" s="124"/>
      <c r="E35" s="124"/>
      <c r="F35" s="124"/>
      <c r="G35" s="124"/>
      <c r="H35" s="124"/>
      <c r="I35" s="124"/>
      <c r="J35" s="124"/>
      <c r="K35" s="124"/>
      <c r="L35" s="124"/>
      <c r="M35" s="124"/>
      <c r="N35" s="124"/>
      <c r="O35" s="124"/>
      <c r="P35" s="124"/>
    </row>
    <row r="36" spans="1:16">
      <c r="A36" s="124" t="s">
        <v>1618</v>
      </c>
      <c r="B36" s="124"/>
      <c r="C36" s="124"/>
      <c r="D36" s="124"/>
      <c r="E36" s="124"/>
      <c r="F36" s="124"/>
      <c r="G36" s="124"/>
      <c r="H36" s="124"/>
      <c r="I36" s="124"/>
      <c r="J36" s="124"/>
      <c r="K36" s="124"/>
      <c r="L36" s="124"/>
      <c r="M36" s="124"/>
      <c r="N36" s="124"/>
      <c r="O36" s="124"/>
      <c r="P36" s="124"/>
    </row>
    <row r="37" spans="1:16">
      <c r="A37" s="124" t="s">
        <v>1578</v>
      </c>
      <c r="B37" s="124"/>
      <c r="C37" s="124"/>
      <c r="D37" s="124"/>
      <c r="E37" s="124"/>
      <c r="F37" s="124"/>
      <c r="G37" s="124"/>
      <c r="H37" s="124"/>
      <c r="I37" s="124"/>
      <c r="J37" s="124"/>
      <c r="K37" s="124"/>
      <c r="L37" s="124"/>
      <c r="M37" s="124"/>
      <c r="N37" s="124"/>
      <c r="O37" s="124"/>
      <c r="P37" s="124"/>
    </row>
    <row r="38" spans="1:16" ht="9" customHeight="1">
      <c r="A38" s="124"/>
      <c r="B38" s="124"/>
      <c r="C38" s="124"/>
      <c r="D38" s="124"/>
      <c r="E38" s="124"/>
      <c r="F38" s="124"/>
      <c r="G38" s="124"/>
      <c r="H38" s="124"/>
      <c r="I38" s="124"/>
      <c r="J38" s="124"/>
      <c r="K38" s="124"/>
      <c r="L38" s="124"/>
      <c r="M38" s="124"/>
      <c r="N38" s="124"/>
      <c r="O38" s="124"/>
      <c r="P38" s="124"/>
    </row>
    <row r="39" spans="1:16">
      <c r="A39" s="124" t="s">
        <v>769</v>
      </c>
      <c r="B39" s="124"/>
      <c r="C39" s="124"/>
      <c r="D39" s="124"/>
      <c r="E39" s="124"/>
      <c r="F39" s="124"/>
      <c r="G39" s="124"/>
      <c r="H39" s="124"/>
      <c r="I39" s="124"/>
      <c r="J39" s="124"/>
      <c r="K39" s="124"/>
      <c r="L39" s="124"/>
      <c r="M39" s="124"/>
      <c r="N39" s="124"/>
      <c r="O39" s="124"/>
      <c r="P39" s="124"/>
    </row>
    <row r="40" spans="1:16">
      <c r="A40" s="124" t="s">
        <v>84</v>
      </c>
      <c r="B40" s="124"/>
      <c r="C40" s="124"/>
      <c r="D40" s="124"/>
      <c r="E40" s="124"/>
      <c r="F40" s="124"/>
      <c r="G40" s="124"/>
      <c r="H40" s="124"/>
      <c r="I40" s="124"/>
      <c r="J40" s="124"/>
      <c r="K40" s="124"/>
      <c r="L40" s="124"/>
      <c r="M40" s="124"/>
      <c r="N40" s="124"/>
      <c r="O40" s="124"/>
      <c r="P40" s="124"/>
    </row>
    <row r="41" spans="1:16">
      <c r="A41" s="124"/>
      <c r="B41" s="124"/>
      <c r="C41" s="124" t="s">
        <v>1757</v>
      </c>
      <c r="D41" s="124"/>
      <c r="E41" s="124"/>
      <c r="F41" s="124"/>
      <c r="G41" s="124"/>
      <c r="H41" s="124"/>
      <c r="I41" s="124"/>
      <c r="J41" s="124"/>
      <c r="K41" s="124"/>
      <c r="L41" s="124"/>
      <c r="M41" s="124"/>
      <c r="N41" s="124"/>
      <c r="O41" s="124"/>
      <c r="P41" s="124"/>
    </row>
    <row r="47" spans="1:16">
      <c r="J47" s="229"/>
    </row>
    <row r="50" spans="3:3">
      <c r="C50" s="195"/>
    </row>
  </sheetData>
  <mergeCells count="13">
    <mergeCell ref="A4:P4"/>
    <mergeCell ref="A18:P18"/>
    <mergeCell ref="A20:E20"/>
    <mergeCell ref="F20:O22"/>
    <mergeCell ref="A21:E21"/>
    <mergeCell ref="A22:E22"/>
    <mergeCell ref="B10:F10"/>
    <mergeCell ref="A23:E23"/>
    <mergeCell ref="F23:O23"/>
    <mergeCell ref="A24:E24"/>
    <mergeCell ref="F24:O24"/>
    <mergeCell ref="A25:E25"/>
    <mergeCell ref="F25:O25"/>
  </mergeCells>
  <phoneticPr fontId="3"/>
  <pageMargins left="0.78740157480314965" right="0.35433070866141736" top="0.78740157480314965" bottom="0.78740157480314965" header="0.51181102362204722" footer="0.51181102362204722"/>
  <pageSetup paperSize="9" scale="95" orientation="portrait" blackAndWhite="1" horizontalDpi="200" verticalDpi="200" r:id="rId1"/>
  <headerFooter alignWithMargins="0"/>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theme="8" tint="0.59999389629810485"/>
  </sheetPr>
  <dimension ref="A1:T51"/>
  <sheetViews>
    <sheetView showZeros="0" view="pageBreakPreview" topLeftCell="A22" zoomScaleNormal="100" zoomScaleSheetLayoutView="100" workbookViewId="0">
      <selection activeCell="Z38" sqref="Z38"/>
    </sheetView>
  </sheetViews>
  <sheetFormatPr defaultColWidth="5.90625" defaultRowHeight="14"/>
  <cols>
    <col min="1" max="1" width="2.6328125" style="94" customWidth="1"/>
    <col min="2" max="2" width="5.90625" style="94" customWidth="1"/>
    <col min="3" max="3" width="3.453125" style="94" customWidth="1"/>
    <col min="4" max="4" width="5.90625" style="94" customWidth="1"/>
    <col min="5" max="5" width="3.453125" style="94" customWidth="1"/>
    <col min="6" max="6" width="5.90625" style="94" customWidth="1"/>
    <col min="7" max="7" width="3.453125" style="94" customWidth="1"/>
    <col min="8" max="8" width="5.90625" style="94" customWidth="1"/>
    <col min="9" max="9" width="3.453125" style="94" customWidth="1"/>
    <col min="10" max="10" width="5.90625" style="94" customWidth="1"/>
    <col min="11" max="11" width="3.453125" style="94" customWidth="1"/>
    <col min="12" max="12" width="5.90625" style="94" customWidth="1"/>
    <col min="13" max="13" width="3.453125" style="94" customWidth="1"/>
    <col min="14" max="14" width="5.90625" style="94" customWidth="1"/>
    <col min="15" max="15" width="3.453125" style="94" customWidth="1"/>
    <col min="16" max="16" width="5.90625" style="94" customWidth="1"/>
    <col min="17" max="17" width="3.453125" style="94" customWidth="1"/>
    <col min="18" max="18" width="5.90625" style="94"/>
    <col min="19" max="19" width="3.453125" style="94" customWidth="1"/>
    <col min="20" max="20" width="3.26953125" style="94" bestFit="1" customWidth="1"/>
    <col min="21" max="21" width="3.453125" style="94" customWidth="1"/>
    <col min="22" max="22" width="5.90625" style="94"/>
    <col min="23" max="23" width="3.453125" style="94" customWidth="1"/>
    <col min="24" max="24" width="5.90625" style="94"/>
    <col min="25" max="25" width="3.453125" style="94" customWidth="1"/>
    <col min="26" max="26" width="5.90625" style="94"/>
    <col min="27" max="27" width="3.453125" style="94" customWidth="1"/>
    <col min="28" max="16384" width="5.90625" style="94"/>
  </cols>
  <sheetData>
    <row r="1" spans="1:20">
      <c r="T1" s="204" t="s">
        <v>665</v>
      </c>
    </row>
    <row r="2" spans="1:20" ht="28">
      <c r="A2" s="955" t="s">
        <v>16</v>
      </c>
      <c r="B2" s="955"/>
      <c r="C2" s="955"/>
      <c r="D2" s="955"/>
      <c r="E2" s="955"/>
      <c r="F2" s="955"/>
      <c r="G2" s="955"/>
      <c r="H2" s="955"/>
      <c r="I2" s="955"/>
      <c r="J2" s="955"/>
      <c r="K2" s="955"/>
      <c r="L2" s="955"/>
      <c r="M2" s="955"/>
      <c r="N2" s="955"/>
      <c r="O2" s="955"/>
      <c r="P2" s="955"/>
      <c r="Q2" s="955"/>
      <c r="R2" s="955"/>
      <c r="S2" s="955"/>
      <c r="T2" s="955"/>
    </row>
    <row r="3" spans="1:20" ht="21" customHeight="1">
      <c r="A3" s="900" t="s">
        <v>770</v>
      </c>
      <c r="B3" s="900"/>
      <c r="C3" s="900"/>
      <c r="D3" s="900"/>
      <c r="E3" s="900"/>
      <c r="F3" s="900"/>
      <c r="G3" s="900"/>
      <c r="H3" s="900"/>
      <c r="I3" s="900"/>
      <c r="J3" s="900"/>
      <c r="K3" s="900"/>
      <c r="L3" s="900"/>
      <c r="M3" s="900"/>
      <c r="N3" s="900"/>
      <c r="O3" s="900"/>
      <c r="P3" s="900"/>
      <c r="Q3" s="900"/>
      <c r="R3" s="900"/>
      <c r="S3" s="900"/>
      <c r="T3" s="900"/>
    </row>
    <row r="4" spans="1:20" ht="21" customHeight="1">
      <c r="M4" s="303"/>
      <c r="N4" s="1708" t="s">
        <v>1383</v>
      </c>
      <c r="O4" s="1709"/>
      <c r="P4" s="1709"/>
      <c r="Q4" s="1709"/>
      <c r="R4" s="1709"/>
      <c r="S4" s="244"/>
      <c r="T4" s="305"/>
    </row>
    <row r="5" spans="1:20">
      <c r="M5" s="152"/>
      <c r="N5" s="152"/>
      <c r="O5" s="152"/>
    </row>
    <row r="6" spans="1:20">
      <c r="A6" s="94" t="s">
        <v>18</v>
      </c>
      <c r="C6" s="152"/>
      <c r="D6" s="152"/>
      <c r="E6" s="152"/>
    </row>
    <row r="7" spans="1:20">
      <c r="C7" s="152"/>
      <c r="D7" s="152"/>
      <c r="E7" s="152"/>
    </row>
    <row r="8" spans="1:20" ht="21" customHeight="1">
      <c r="C8" s="152"/>
      <c r="D8" s="152"/>
      <c r="E8" s="152"/>
      <c r="F8" s="899" t="s">
        <v>230</v>
      </c>
      <c r="G8" s="899"/>
      <c r="H8" s="899"/>
      <c r="I8" s="899"/>
      <c r="J8" s="899"/>
      <c r="K8" s="1352"/>
      <c r="L8" s="1352"/>
      <c r="M8" s="1352"/>
      <c r="N8" s="1352"/>
      <c r="O8" s="1352"/>
      <c r="P8" s="1352"/>
      <c r="Q8" s="1352"/>
      <c r="R8" s="1352"/>
    </row>
    <row r="9" spans="1:20" ht="21" customHeight="1">
      <c r="C9" s="152"/>
      <c r="D9" s="152"/>
      <c r="E9" s="152"/>
      <c r="F9" s="899" t="s">
        <v>231</v>
      </c>
      <c r="G9" s="899"/>
      <c r="H9" s="899"/>
      <c r="I9" s="899"/>
      <c r="J9" s="899"/>
      <c r="K9" s="1352"/>
      <c r="L9" s="1352"/>
      <c r="M9" s="1352"/>
      <c r="N9" s="1352"/>
      <c r="O9" s="1352"/>
      <c r="P9" s="1352"/>
      <c r="Q9" s="1352"/>
      <c r="R9" s="1352"/>
    </row>
    <row r="10" spans="1:20" ht="21" customHeight="1">
      <c r="C10" s="152"/>
      <c r="D10" s="152"/>
      <c r="E10" s="152"/>
      <c r="F10" s="899" t="s">
        <v>232</v>
      </c>
      <c r="G10" s="899"/>
      <c r="H10" s="899"/>
      <c r="I10" s="899"/>
      <c r="J10" s="899"/>
      <c r="K10" s="1352"/>
      <c r="L10" s="1352"/>
      <c r="M10" s="1352"/>
      <c r="N10" s="1352"/>
      <c r="O10" s="1352"/>
      <c r="P10" s="1352"/>
      <c r="Q10" s="1352"/>
      <c r="R10" s="1352"/>
      <c r="S10" s="900"/>
      <c r="T10" s="888"/>
    </row>
    <row r="11" spans="1:20" ht="21" customHeight="1">
      <c r="C11" s="152"/>
      <c r="D11" s="152"/>
      <c r="E11" s="152"/>
      <c r="F11" s="899" t="s">
        <v>19</v>
      </c>
      <c r="G11" s="899"/>
      <c r="H11" s="899"/>
      <c r="I11" s="899"/>
      <c r="J11" s="899"/>
      <c r="K11" s="1353"/>
      <c r="L11" s="1353"/>
      <c r="M11" s="1353"/>
      <c r="N11" s="1353"/>
      <c r="O11" s="1353"/>
      <c r="P11" s="1353"/>
      <c r="Q11" s="1353"/>
      <c r="R11" s="1353"/>
    </row>
    <row r="12" spans="1:20">
      <c r="C12" s="152"/>
      <c r="D12" s="152"/>
      <c r="E12" s="152"/>
    </row>
    <row r="13" spans="1:20">
      <c r="A13" s="203" t="s">
        <v>771</v>
      </c>
      <c r="B13" s="203"/>
      <c r="C13" s="152"/>
      <c r="D13" s="152"/>
      <c r="E13" s="152"/>
    </row>
    <row r="14" spans="1:20">
      <c r="A14" s="203" t="s">
        <v>772</v>
      </c>
      <c r="B14" s="203"/>
      <c r="C14" s="152"/>
      <c r="D14" s="152"/>
      <c r="E14" s="152"/>
    </row>
    <row r="15" spans="1:20">
      <c r="C15" s="152"/>
      <c r="D15" s="152"/>
      <c r="E15" s="152"/>
    </row>
    <row r="16" spans="1:20">
      <c r="A16" s="888" t="s">
        <v>451</v>
      </c>
      <c r="B16" s="888"/>
      <c r="C16" s="888"/>
      <c r="D16" s="888"/>
      <c r="E16" s="888"/>
      <c r="F16" s="888"/>
      <c r="G16" s="888"/>
      <c r="H16" s="888"/>
      <c r="I16" s="888"/>
      <c r="J16" s="888"/>
      <c r="K16" s="888"/>
      <c r="L16" s="888"/>
      <c r="M16" s="888"/>
      <c r="N16" s="888"/>
      <c r="O16" s="888"/>
      <c r="P16" s="888"/>
      <c r="Q16" s="888"/>
      <c r="R16" s="888"/>
      <c r="S16" s="888"/>
      <c r="T16" s="888"/>
    </row>
    <row r="17" spans="1:20" ht="9" customHeight="1">
      <c r="C17" s="152"/>
      <c r="D17" s="152"/>
      <c r="E17" s="152"/>
    </row>
    <row r="18" spans="1:20" ht="21" customHeight="1">
      <c r="A18" s="94" t="s">
        <v>20</v>
      </c>
      <c r="C18" s="152"/>
      <c r="D18" s="152"/>
      <c r="E18" s="1730">
        <f>R40</f>
        <v>0</v>
      </c>
      <c r="F18" s="1730"/>
      <c r="G18" s="1730"/>
      <c r="H18" s="1730"/>
      <c r="I18" s="1730"/>
      <c r="J18" s="115" t="s">
        <v>2</v>
      </c>
    </row>
    <row r="19" spans="1:20" ht="9" customHeight="1">
      <c r="C19" s="152"/>
      <c r="D19" s="152"/>
      <c r="E19" s="152"/>
    </row>
    <row r="20" spans="1:20">
      <c r="A20" s="94" t="s">
        <v>21</v>
      </c>
      <c r="C20" s="152"/>
      <c r="D20" s="152"/>
      <c r="E20" s="152"/>
    </row>
    <row r="21" spans="1:20">
      <c r="A21" s="203" t="s">
        <v>698</v>
      </c>
      <c r="B21" s="203"/>
      <c r="C21" s="152"/>
      <c r="D21" s="152"/>
      <c r="E21" s="152"/>
    </row>
    <row r="22" spans="1:20" ht="9" customHeight="1"/>
    <row r="23" spans="1:20">
      <c r="A23" s="161" t="s">
        <v>257</v>
      </c>
      <c r="B23" s="195" t="str">
        <f>入力シート!C1</f>
        <v>令和8年2月8日執行衆議院小選挙区選出議員選挙</v>
      </c>
      <c r="M23" s="195" t="str">
        <f>入力シート!C2</f>
        <v>青森県第１区</v>
      </c>
    </row>
    <row r="24" spans="1:20" ht="9" customHeight="1"/>
    <row r="25" spans="1:20">
      <c r="A25" s="94" t="s">
        <v>23</v>
      </c>
      <c r="F25" s="1731">
        <f>入力シート!C20</f>
        <v>0</v>
      </c>
      <c r="G25" s="1731"/>
      <c r="H25" s="1731"/>
      <c r="J25" s="992">
        <f>入力シート!C22</f>
        <v>0</v>
      </c>
      <c r="K25" s="992"/>
      <c r="L25" s="992"/>
    </row>
    <row r="26" spans="1:20" ht="9" customHeight="1">
      <c r="G26" s="111"/>
    </row>
    <row r="27" spans="1:20">
      <c r="A27" s="94" t="s">
        <v>222</v>
      </c>
      <c r="F27" s="162"/>
      <c r="G27" s="111"/>
      <c r="J27" s="162"/>
    </row>
    <row r="28" spans="1:20" ht="24" customHeight="1">
      <c r="B28" s="981" t="s">
        <v>223</v>
      </c>
      <c r="C28" s="982"/>
      <c r="D28" s="982"/>
      <c r="E28" s="983"/>
      <c r="F28" s="1368"/>
      <c r="G28" s="1369"/>
      <c r="H28" s="1369"/>
      <c r="I28" s="1369"/>
      <c r="J28" s="1369"/>
      <c r="K28" s="1370"/>
      <c r="L28" s="981" t="s">
        <v>227</v>
      </c>
      <c r="M28" s="982"/>
      <c r="N28" s="982"/>
      <c r="O28" s="1710"/>
      <c r="P28" s="1711"/>
      <c r="Q28" s="1711"/>
      <c r="R28" s="1711"/>
      <c r="S28" s="1711"/>
      <c r="T28" s="1712"/>
    </row>
    <row r="29" spans="1:20" ht="24" customHeight="1">
      <c r="B29" s="981" t="s">
        <v>224</v>
      </c>
      <c r="C29" s="982"/>
      <c r="D29" s="982"/>
      <c r="E29" s="983"/>
      <c r="F29" s="1384"/>
      <c r="G29" s="1385"/>
      <c r="H29" s="1385"/>
      <c r="I29" s="1385"/>
      <c r="J29" s="1385"/>
      <c r="K29" s="1386"/>
      <c r="L29" s="981" t="s">
        <v>228</v>
      </c>
      <c r="M29" s="982"/>
      <c r="N29" s="982"/>
      <c r="O29" s="1710"/>
      <c r="P29" s="1711"/>
      <c r="Q29" s="1711"/>
      <c r="R29" s="1711"/>
      <c r="S29" s="1711"/>
      <c r="T29" s="1712"/>
    </row>
    <row r="30" spans="1:20" ht="24" customHeight="1">
      <c r="B30" s="981" t="s">
        <v>225</v>
      </c>
      <c r="C30" s="982"/>
      <c r="D30" s="982"/>
      <c r="E30" s="983"/>
      <c r="F30" s="1368"/>
      <c r="G30" s="1369"/>
      <c r="H30" s="1369"/>
      <c r="I30" s="1369"/>
      <c r="J30" s="1369"/>
      <c r="K30" s="1370"/>
      <c r="L30" s="981" t="s">
        <v>229</v>
      </c>
      <c r="M30" s="982"/>
      <c r="N30" s="982"/>
      <c r="O30" s="1710"/>
      <c r="P30" s="1711"/>
      <c r="Q30" s="1711"/>
      <c r="R30" s="1711"/>
      <c r="S30" s="1711"/>
      <c r="T30" s="1712"/>
    </row>
    <row r="31" spans="1:20" ht="24" customHeight="1">
      <c r="B31" s="1707" t="s">
        <v>175</v>
      </c>
      <c r="C31" s="1375"/>
      <c r="D31" s="1375"/>
      <c r="E31" s="1376"/>
      <c r="F31" s="1377"/>
      <c r="G31" s="1378"/>
      <c r="H31" s="1378"/>
      <c r="I31" s="1378"/>
      <c r="J31" s="1378"/>
      <c r="K31" s="1378"/>
      <c r="L31" s="1378"/>
      <c r="M31" s="1378"/>
      <c r="N31" s="1378"/>
      <c r="O31" s="1378"/>
      <c r="P31" s="1378"/>
      <c r="Q31" s="1378"/>
      <c r="R31" s="1378"/>
      <c r="S31" s="1378"/>
      <c r="T31" s="1717"/>
    </row>
    <row r="32" spans="1:20" ht="24" customHeight="1">
      <c r="B32" s="1562" t="s">
        <v>226</v>
      </c>
      <c r="C32" s="1563"/>
      <c r="D32" s="1563"/>
      <c r="E32" s="1564"/>
      <c r="F32" s="1718"/>
      <c r="G32" s="1719"/>
      <c r="H32" s="1719"/>
      <c r="I32" s="1719"/>
      <c r="J32" s="1719"/>
      <c r="K32" s="1719"/>
      <c r="L32" s="1719"/>
      <c r="M32" s="1719"/>
      <c r="N32" s="1719"/>
      <c r="O32" s="1719"/>
      <c r="P32" s="1719"/>
      <c r="Q32" s="1719"/>
      <c r="R32" s="1719"/>
      <c r="S32" s="1719"/>
      <c r="T32" s="1720"/>
    </row>
    <row r="33" spans="1:20" ht="9" customHeight="1">
      <c r="F33" s="162"/>
      <c r="G33" s="111"/>
    </row>
    <row r="34" spans="1:20" ht="21" customHeight="1">
      <c r="B34" s="203" t="s">
        <v>699</v>
      </c>
      <c r="F34" s="162"/>
      <c r="G34" s="111"/>
    </row>
    <row r="35" spans="1:20" ht="33" customHeight="1">
      <c r="B35" s="1721" t="s">
        <v>82</v>
      </c>
      <c r="C35" s="1721"/>
      <c r="D35" s="1721"/>
      <c r="E35" s="1721"/>
      <c r="F35" s="1721"/>
      <c r="G35" s="1721"/>
      <c r="H35" s="1721" t="s">
        <v>94</v>
      </c>
      <c r="I35" s="1721"/>
      <c r="J35" s="1721"/>
      <c r="K35" s="1721"/>
      <c r="L35" s="1721"/>
      <c r="M35" s="1721"/>
      <c r="N35" s="1721" t="s">
        <v>95</v>
      </c>
      <c r="O35" s="1721"/>
      <c r="P35" s="1721"/>
      <c r="Q35" s="1721"/>
      <c r="R35" s="1721"/>
      <c r="S35" s="1721"/>
      <c r="T35" s="302" t="s">
        <v>531</v>
      </c>
    </row>
    <row r="36" spans="1:20">
      <c r="B36" s="1538" t="s">
        <v>86</v>
      </c>
      <c r="C36" s="1428"/>
      <c r="D36" s="1538" t="s">
        <v>755</v>
      </c>
      <c r="E36" s="1429"/>
      <c r="F36" s="1428" t="s">
        <v>88</v>
      </c>
      <c r="G36" s="1429"/>
      <c r="H36" s="1538" t="s">
        <v>86</v>
      </c>
      <c r="I36" s="1428"/>
      <c r="J36" s="1538" t="s">
        <v>755</v>
      </c>
      <c r="K36" s="1429"/>
      <c r="L36" s="1428" t="s">
        <v>88</v>
      </c>
      <c r="M36" s="1429"/>
      <c r="N36" s="1538" t="s">
        <v>86</v>
      </c>
      <c r="O36" s="1428"/>
      <c r="P36" s="1538" t="s">
        <v>755</v>
      </c>
      <c r="Q36" s="1429"/>
      <c r="R36" s="1428" t="s">
        <v>88</v>
      </c>
      <c r="S36" s="1429"/>
      <c r="T36" s="1505"/>
    </row>
    <row r="37" spans="1:20">
      <c r="B37" s="173" t="s">
        <v>89</v>
      </c>
      <c r="C37" s="172"/>
      <c r="D37" s="173" t="s">
        <v>90</v>
      </c>
      <c r="E37" s="174"/>
      <c r="F37" s="116" t="s">
        <v>91</v>
      </c>
      <c r="G37" s="174"/>
      <c r="H37" s="173" t="s">
        <v>98</v>
      </c>
      <c r="I37" s="172"/>
      <c r="J37" s="173" t="s">
        <v>99</v>
      </c>
      <c r="K37" s="174"/>
      <c r="L37" s="116" t="s">
        <v>100</v>
      </c>
      <c r="M37" s="174"/>
      <c r="N37" s="173" t="s">
        <v>102</v>
      </c>
      <c r="O37" s="172"/>
      <c r="P37" s="173" t="s">
        <v>96</v>
      </c>
      <c r="Q37" s="174"/>
      <c r="R37" s="116" t="s">
        <v>103</v>
      </c>
      <c r="S37" s="174"/>
      <c r="T37" s="1506"/>
    </row>
    <row r="38" spans="1:20">
      <c r="B38" s="175"/>
      <c r="C38" s="176"/>
      <c r="D38" s="175"/>
      <c r="E38" s="177"/>
      <c r="F38" s="176" t="s">
        <v>92</v>
      </c>
      <c r="G38" s="178"/>
      <c r="H38" s="175"/>
      <c r="I38" s="176"/>
      <c r="J38" s="175"/>
      <c r="K38" s="177"/>
      <c r="L38" s="176" t="s">
        <v>101</v>
      </c>
      <c r="M38" s="178"/>
      <c r="N38" s="175"/>
      <c r="O38" s="176"/>
      <c r="P38" s="175"/>
      <c r="Q38" s="177"/>
      <c r="R38" s="176" t="s">
        <v>97</v>
      </c>
      <c r="S38" s="178"/>
      <c r="T38" s="1506"/>
    </row>
    <row r="39" spans="1:20">
      <c r="B39" s="154"/>
      <c r="C39" s="180" t="s">
        <v>2</v>
      </c>
      <c r="D39" s="179"/>
      <c r="E39" s="179"/>
      <c r="F39" s="181"/>
      <c r="G39" s="180" t="s">
        <v>2</v>
      </c>
      <c r="H39" s="179"/>
      <c r="I39" s="179" t="s">
        <v>2</v>
      </c>
      <c r="J39" s="181"/>
      <c r="K39" s="180"/>
      <c r="L39" s="179"/>
      <c r="M39" s="179" t="s">
        <v>2</v>
      </c>
      <c r="N39" s="181"/>
      <c r="O39" s="180" t="s">
        <v>2</v>
      </c>
      <c r="P39" s="179"/>
      <c r="Q39" s="179"/>
      <c r="R39" s="181"/>
      <c r="S39" s="180" t="s">
        <v>2</v>
      </c>
      <c r="T39" s="1506"/>
    </row>
    <row r="40" spans="1:20" ht="21" customHeight="1">
      <c r="B40" s="1722"/>
      <c r="C40" s="1723"/>
      <c r="D40" s="1724"/>
      <c r="E40" s="1725"/>
      <c r="F40" s="1713">
        <f>B40*D40</f>
        <v>0</v>
      </c>
      <c r="G40" s="1714"/>
      <c r="H40" s="1778">
        <v>58114</v>
      </c>
      <c r="I40" s="1779"/>
      <c r="J40" s="1728">
        <f>IF(D40&gt;=4,4,D40)</f>
        <v>0</v>
      </c>
      <c r="K40" s="1729"/>
      <c r="L40" s="1713">
        <f>H40*J40</f>
        <v>0</v>
      </c>
      <c r="M40" s="1714"/>
      <c r="N40" s="1713">
        <f>IF(B40&gt;H40,(H40),(B40))</f>
        <v>0</v>
      </c>
      <c r="O40" s="1714"/>
      <c r="P40" s="1715">
        <f>IF(D40&gt;J40,(J40),(D40))</f>
        <v>0</v>
      </c>
      <c r="Q40" s="1716"/>
      <c r="R40" s="1713">
        <f>N40*P40</f>
        <v>0</v>
      </c>
      <c r="S40" s="1714"/>
      <c r="T40" s="1507"/>
    </row>
    <row r="41" spans="1:20" ht="14.25" customHeight="1">
      <c r="B41" s="297"/>
      <c r="C41" s="297"/>
      <c r="D41" s="300"/>
      <c r="E41" s="300"/>
      <c r="F41" s="297"/>
      <c r="G41" s="297"/>
      <c r="H41" s="298"/>
      <c r="I41" s="298"/>
      <c r="J41" s="299"/>
      <c r="K41" s="299"/>
      <c r="L41" s="297"/>
      <c r="M41" s="297"/>
      <c r="N41" s="297"/>
      <c r="O41" s="297"/>
      <c r="P41" s="300"/>
      <c r="Q41" s="300"/>
      <c r="R41" s="297"/>
      <c r="S41" s="297"/>
    </row>
    <row r="42" spans="1:20" ht="14.25" customHeight="1">
      <c r="A42" s="124" t="s">
        <v>1455</v>
      </c>
      <c r="B42" s="296"/>
      <c r="C42" s="296"/>
      <c r="D42" s="306"/>
      <c r="E42" s="306"/>
      <c r="F42" s="296"/>
      <c r="G42" s="296"/>
      <c r="H42" s="296"/>
      <c r="I42" s="296"/>
      <c r="J42" s="301"/>
      <c r="K42" s="301"/>
      <c r="L42" s="296"/>
      <c r="M42" s="296"/>
      <c r="N42" s="296"/>
      <c r="O42" s="296"/>
      <c r="P42" s="306"/>
      <c r="Q42" s="306"/>
      <c r="R42" s="296"/>
      <c r="S42" s="296"/>
      <c r="T42" s="203"/>
    </row>
    <row r="43" spans="1:20" ht="14.25" customHeight="1">
      <c r="A43" s="124" t="s">
        <v>1456</v>
      </c>
      <c r="B43" s="124"/>
      <c r="C43" s="124"/>
      <c r="D43" s="124"/>
      <c r="E43" s="124"/>
      <c r="F43" s="124"/>
      <c r="G43" s="124"/>
      <c r="H43" s="124"/>
      <c r="I43" s="124"/>
      <c r="J43" s="124"/>
      <c r="K43" s="124"/>
      <c r="L43" s="124"/>
      <c r="M43" s="124"/>
      <c r="N43" s="124"/>
      <c r="O43" s="124"/>
      <c r="P43" s="124"/>
      <c r="Q43" s="124"/>
      <c r="R43" s="124"/>
      <c r="S43" s="124"/>
      <c r="T43" s="203"/>
    </row>
    <row r="44" spans="1:20" ht="14.25" customHeight="1">
      <c r="A44" s="124" t="s">
        <v>756</v>
      </c>
      <c r="B44" s="124"/>
      <c r="C44" s="124"/>
      <c r="D44" s="124"/>
      <c r="E44" s="124"/>
      <c r="F44" s="124"/>
      <c r="G44" s="307"/>
      <c r="H44" s="124"/>
      <c r="I44" s="124"/>
      <c r="J44" s="124"/>
      <c r="K44" s="124"/>
      <c r="L44" s="124"/>
      <c r="M44" s="124"/>
      <c r="N44" s="124"/>
      <c r="O44" s="124"/>
      <c r="P44" s="124"/>
      <c r="Q44" s="124"/>
      <c r="R44" s="124"/>
      <c r="S44" s="124"/>
      <c r="T44" s="203"/>
    </row>
    <row r="45" spans="1:20" ht="14.25" customHeight="1">
      <c r="A45" s="124" t="s">
        <v>701</v>
      </c>
      <c r="B45" s="124"/>
      <c r="C45" s="172"/>
      <c r="D45" s="172"/>
      <c r="E45" s="172"/>
      <c r="F45" s="172"/>
      <c r="G45" s="172"/>
      <c r="H45" s="172"/>
      <c r="I45" s="172"/>
      <c r="J45" s="172"/>
      <c r="K45" s="172"/>
      <c r="L45" s="172"/>
      <c r="M45" s="172"/>
      <c r="N45" s="172"/>
      <c r="O45" s="172"/>
      <c r="P45" s="172"/>
      <c r="Q45" s="124"/>
      <c r="R45" s="124"/>
      <c r="S45" s="124"/>
      <c r="T45" s="203"/>
    </row>
    <row r="46" spans="1:20">
      <c r="A46" s="124" t="s">
        <v>757</v>
      </c>
      <c r="B46" s="124"/>
      <c r="C46" s="124"/>
      <c r="D46" s="124"/>
      <c r="E46" s="124"/>
      <c r="F46" s="124"/>
      <c r="G46" s="124"/>
      <c r="H46" s="124"/>
      <c r="I46" s="124"/>
      <c r="J46" s="124"/>
      <c r="K46" s="124"/>
      <c r="L46" s="124"/>
      <c r="M46" s="124"/>
      <c r="N46" s="124"/>
      <c r="O46" s="124"/>
      <c r="P46" s="124"/>
      <c r="Q46" s="124"/>
      <c r="R46" s="124"/>
      <c r="S46" s="124"/>
      <c r="T46" s="203"/>
    </row>
    <row r="47" spans="1:20">
      <c r="A47" s="124" t="s">
        <v>703</v>
      </c>
      <c r="B47" s="124"/>
      <c r="C47" s="124"/>
      <c r="D47" s="124"/>
      <c r="E47" s="124"/>
      <c r="F47" s="124"/>
      <c r="G47" s="124"/>
      <c r="H47" s="124"/>
      <c r="I47" s="124"/>
      <c r="J47" s="124"/>
      <c r="K47" s="124"/>
      <c r="L47" s="124"/>
      <c r="M47" s="124"/>
      <c r="N47" s="124"/>
      <c r="O47" s="124"/>
      <c r="P47" s="124"/>
      <c r="Q47" s="124"/>
      <c r="R47" s="124"/>
      <c r="S47" s="124"/>
      <c r="T47" s="203"/>
    </row>
    <row r="48" spans="1:20">
      <c r="A48" s="1770" t="s">
        <v>1452</v>
      </c>
      <c r="B48" s="1771"/>
      <c r="C48" s="1771"/>
      <c r="D48" s="1771"/>
      <c r="E48" s="1771"/>
      <c r="F48" s="1771"/>
      <c r="G48" s="1771"/>
      <c r="H48" s="1771"/>
      <c r="I48" s="1771"/>
      <c r="J48" s="1771"/>
      <c r="K48" s="1771"/>
      <c r="L48" s="1771"/>
      <c r="M48" s="1771"/>
      <c r="N48" s="1771"/>
      <c r="O48" s="1771"/>
      <c r="P48" s="1771"/>
      <c r="Q48" s="1771"/>
      <c r="R48" s="1771"/>
      <c r="S48" s="1771"/>
      <c r="T48" s="1771"/>
    </row>
    <row r="49" spans="1:20">
      <c r="A49" s="1770" t="s">
        <v>1449</v>
      </c>
      <c r="B49" s="1771"/>
      <c r="C49" s="1771"/>
      <c r="D49" s="1771"/>
      <c r="E49" s="1771"/>
      <c r="F49" s="1771"/>
      <c r="G49" s="1771"/>
      <c r="H49" s="1771"/>
      <c r="I49" s="1771"/>
      <c r="J49" s="1771"/>
      <c r="K49" s="1771"/>
      <c r="L49" s="1771"/>
      <c r="M49" s="1771"/>
      <c r="N49" s="1771"/>
      <c r="O49" s="1771"/>
      <c r="P49" s="1771"/>
      <c r="Q49" s="1771"/>
      <c r="R49" s="1771"/>
      <c r="S49" s="1771"/>
      <c r="T49" s="1771"/>
    </row>
    <row r="50" spans="1:20">
      <c r="A50" s="1770" t="s">
        <v>1450</v>
      </c>
      <c r="B50" s="1771"/>
      <c r="C50" s="1771"/>
      <c r="D50" s="1771"/>
      <c r="E50" s="1771"/>
      <c r="F50" s="1771"/>
      <c r="G50" s="1771"/>
      <c r="H50" s="1771"/>
      <c r="I50" s="1771"/>
      <c r="J50" s="1771"/>
      <c r="K50" s="1771"/>
      <c r="L50" s="1771"/>
      <c r="M50" s="1771"/>
      <c r="N50" s="1771"/>
      <c r="O50" s="1771"/>
      <c r="P50" s="1771"/>
      <c r="Q50" s="1771"/>
      <c r="R50" s="1771"/>
      <c r="S50" s="1771"/>
      <c r="T50" s="1771"/>
    </row>
    <row r="51" spans="1:20">
      <c r="A51" s="1770" t="s">
        <v>1451</v>
      </c>
      <c r="B51" s="1771"/>
      <c r="C51" s="1771"/>
      <c r="D51" s="1771"/>
      <c r="E51" s="1771"/>
      <c r="F51" s="1771"/>
      <c r="G51" s="1771"/>
      <c r="H51" s="1771"/>
      <c r="I51" s="1771"/>
      <c r="J51" s="1771"/>
      <c r="K51" s="1771"/>
      <c r="L51" s="1771"/>
      <c r="M51" s="1771"/>
      <c r="N51" s="1771"/>
      <c r="O51" s="1771"/>
      <c r="P51" s="1771"/>
      <c r="Q51" s="1771"/>
      <c r="R51" s="1771"/>
      <c r="S51" s="1771"/>
      <c r="T51" s="1771"/>
    </row>
  </sheetData>
  <mergeCells count="56">
    <mergeCell ref="A2:T2"/>
    <mergeCell ref="A3:T3"/>
    <mergeCell ref="F8:J8"/>
    <mergeCell ref="K8:R10"/>
    <mergeCell ref="F9:J9"/>
    <mergeCell ref="S10:T10"/>
    <mergeCell ref="F10:J10"/>
    <mergeCell ref="N4:R4"/>
    <mergeCell ref="F11:J11"/>
    <mergeCell ref="K11:R11"/>
    <mergeCell ref="E18:I18"/>
    <mergeCell ref="F25:H25"/>
    <mergeCell ref="J25:L25"/>
    <mergeCell ref="A16:T16"/>
    <mergeCell ref="O28:T28"/>
    <mergeCell ref="B29:E29"/>
    <mergeCell ref="F29:K29"/>
    <mergeCell ref="L29:N29"/>
    <mergeCell ref="O29:T29"/>
    <mergeCell ref="B30:E30"/>
    <mergeCell ref="F30:K30"/>
    <mergeCell ref="L30:N30"/>
    <mergeCell ref="B28:E28"/>
    <mergeCell ref="F28:K28"/>
    <mergeCell ref="L28:N28"/>
    <mergeCell ref="O30:T30"/>
    <mergeCell ref="B31:E31"/>
    <mergeCell ref="F31:T31"/>
    <mergeCell ref="P40:Q40"/>
    <mergeCell ref="R40:S40"/>
    <mergeCell ref="B32:E32"/>
    <mergeCell ref="F32:T32"/>
    <mergeCell ref="B35:G35"/>
    <mergeCell ref="H35:M35"/>
    <mergeCell ref="N35:S35"/>
    <mergeCell ref="B36:C36"/>
    <mergeCell ref="D36:E36"/>
    <mergeCell ref="F36:G36"/>
    <mergeCell ref="D40:E40"/>
    <mergeCell ref="F40:G40"/>
    <mergeCell ref="H40:I40"/>
    <mergeCell ref="A50:T50"/>
    <mergeCell ref="A51:T51"/>
    <mergeCell ref="L36:M36"/>
    <mergeCell ref="N36:O36"/>
    <mergeCell ref="P36:Q36"/>
    <mergeCell ref="R36:S36"/>
    <mergeCell ref="T36:T40"/>
    <mergeCell ref="B40:C40"/>
    <mergeCell ref="J40:K40"/>
    <mergeCell ref="L40:M40"/>
    <mergeCell ref="N40:O40"/>
    <mergeCell ref="A48:T48"/>
    <mergeCell ref="A49:T49"/>
    <mergeCell ref="H36:I36"/>
    <mergeCell ref="J36:K36"/>
  </mergeCells>
  <phoneticPr fontId="3"/>
  <pageMargins left="0.78740157480314965" right="0.15748031496062992" top="0.59055118110236227" bottom="0.59055118110236227" header="0.51181102362204722" footer="0.51181102362204722"/>
  <pageSetup paperSize="9" scale="96" orientation="portrait" blackAndWhite="1" horizontalDpi="200" verticalDpi="200" r:id="rId1"/>
  <headerFooter alignWithMargins="0"/>
  <colBreaks count="1" manualBreakCount="1">
    <brk id="25" max="42"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3"/>
  <sheetViews>
    <sheetView showZeros="0" view="pageBreakPreview" topLeftCell="A25" zoomScaleNormal="100" zoomScaleSheetLayoutView="100" workbookViewId="0">
      <selection activeCell="A2" sqref="A2:R3"/>
    </sheetView>
  </sheetViews>
  <sheetFormatPr defaultColWidth="5.6328125" defaultRowHeight="13"/>
  <cols>
    <col min="1" max="15" width="5.6328125" customWidth="1"/>
    <col min="16" max="16" width="6.6328125" customWidth="1"/>
    <col min="17" max="17" width="1.7265625" customWidth="1"/>
  </cols>
  <sheetData>
    <row r="1" spans="1:16">
      <c r="P1" s="276" t="s">
        <v>421</v>
      </c>
    </row>
    <row r="3" spans="1:16" ht="16.5">
      <c r="A3" s="887" t="s">
        <v>593</v>
      </c>
      <c r="B3" s="887"/>
      <c r="C3" s="887"/>
      <c r="D3" s="887"/>
      <c r="E3" s="887"/>
      <c r="F3" s="887"/>
      <c r="G3" s="887"/>
      <c r="H3" s="887"/>
      <c r="I3" s="887"/>
      <c r="J3" s="887"/>
      <c r="K3" s="887"/>
      <c r="L3" s="887"/>
      <c r="M3" s="887"/>
      <c r="N3" s="887"/>
      <c r="O3" s="887"/>
      <c r="P3" s="887"/>
    </row>
    <row r="5" spans="1:16">
      <c r="A5" s="532" t="s">
        <v>1485</v>
      </c>
      <c r="B5" s="532"/>
      <c r="C5" s="532"/>
      <c r="D5" s="532"/>
      <c r="E5" s="532"/>
      <c r="F5" s="532"/>
      <c r="G5" s="532"/>
      <c r="H5" s="532"/>
      <c r="I5" s="532"/>
      <c r="J5" s="532"/>
      <c r="K5" s="532"/>
      <c r="L5" s="532"/>
      <c r="M5" s="532"/>
    </row>
    <row r="6" spans="1:16" ht="9" customHeight="1"/>
    <row r="7" spans="1:16">
      <c r="A7" t="s">
        <v>619</v>
      </c>
      <c r="F7" s="532"/>
      <c r="G7" s="532"/>
      <c r="H7" s="532"/>
    </row>
    <row r="8" spans="1:16" ht="9" customHeight="1"/>
    <row r="9" spans="1:16">
      <c r="A9" t="s">
        <v>620</v>
      </c>
    </row>
    <row r="14" spans="1:16">
      <c r="B14" s="908">
        <f>入力シート!C4</f>
        <v>46049</v>
      </c>
      <c r="C14" s="908"/>
      <c r="D14" s="908"/>
      <c r="E14" s="600"/>
      <c r="F14" s="600"/>
    </row>
    <row r="16" spans="1:16">
      <c r="D16" s="124"/>
      <c r="E16" s="124"/>
      <c r="F16" s="270"/>
      <c r="G16" s="270"/>
      <c r="H16" s="271" t="s">
        <v>571</v>
      </c>
      <c r="I16" s="271"/>
      <c r="J16" s="797">
        <f>入力シート!C9</f>
        <v>0</v>
      </c>
      <c r="K16" s="797"/>
      <c r="L16" s="797"/>
      <c r="M16" s="797"/>
      <c r="N16" s="797"/>
      <c r="O16" s="797"/>
      <c r="P16" s="797"/>
    </row>
    <row r="17" spans="1:16">
      <c r="D17" s="124"/>
      <c r="E17" s="270"/>
      <c r="F17" s="270"/>
      <c r="G17" s="270"/>
      <c r="H17" s="270"/>
      <c r="I17" s="270"/>
      <c r="J17" s="124"/>
      <c r="K17" s="124"/>
      <c r="L17" s="124"/>
      <c r="M17" s="124"/>
      <c r="N17" s="124"/>
      <c r="O17" s="124"/>
      <c r="P17" s="124"/>
    </row>
    <row r="18" spans="1:16">
      <c r="D18" s="124"/>
      <c r="E18" s="270"/>
      <c r="F18" s="271" t="s">
        <v>573</v>
      </c>
      <c r="G18" s="271"/>
      <c r="H18" s="766">
        <f>入力シート!C12</f>
        <v>0</v>
      </c>
      <c r="I18" s="766"/>
      <c r="J18" s="766"/>
      <c r="K18" s="766"/>
      <c r="L18" s="766"/>
      <c r="M18" s="766"/>
      <c r="N18" s="766"/>
      <c r="O18" s="766"/>
      <c r="P18" s="766"/>
    </row>
    <row r="19" spans="1:16">
      <c r="D19" s="124"/>
      <c r="E19" s="270"/>
      <c r="F19" s="270"/>
      <c r="G19" s="271"/>
      <c r="H19" s="270"/>
      <c r="I19" s="270"/>
      <c r="J19" s="124"/>
      <c r="K19" s="124"/>
      <c r="L19" s="124"/>
      <c r="M19" s="116"/>
      <c r="N19" s="116"/>
      <c r="O19" s="124"/>
      <c r="P19" s="124"/>
    </row>
    <row r="20" spans="1:16" ht="14">
      <c r="D20" s="124"/>
      <c r="E20" s="270"/>
      <c r="F20" s="271" t="s">
        <v>574</v>
      </c>
      <c r="G20" s="124"/>
      <c r="H20" s="811">
        <f>入力シート!C15</f>
        <v>0</v>
      </c>
      <c r="I20" s="811"/>
      <c r="J20" s="811"/>
      <c r="K20" s="811"/>
      <c r="L20" s="811"/>
      <c r="M20" s="811"/>
      <c r="N20" s="116"/>
      <c r="O20" s="273"/>
      <c r="P20" s="94"/>
    </row>
    <row r="23" spans="1:16">
      <c r="A23" t="s">
        <v>616</v>
      </c>
    </row>
    <row r="24" spans="1:16">
      <c r="A24" s="909" t="s">
        <v>617</v>
      </c>
      <c r="B24" s="910"/>
      <c r="C24" s="910"/>
      <c r="D24" s="910"/>
      <c r="E24" s="911"/>
      <c r="F24" s="909" t="s">
        <v>179</v>
      </c>
      <c r="G24" s="910"/>
      <c r="H24" s="910"/>
      <c r="I24" s="910"/>
      <c r="J24" s="910"/>
      <c r="K24" s="911"/>
      <c r="L24" s="909" t="s">
        <v>618</v>
      </c>
      <c r="M24" s="910"/>
      <c r="N24" s="910"/>
      <c r="O24" s="910"/>
      <c r="P24" s="911"/>
    </row>
    <row r="25" spans="1:16">
      <c r="A25" s="912"/>
      <c r="B25" s="913"/>
      <c r="C25" s="913"/>
      <c r="D25" s="913"/>
      <c r="E25" s="914"/>
      <c r="F25" s="912"/>
      <c r="G25" s="913"/>
      <c r="H25" s="913"/>
      <c r="I25" s="913"/>
      <c r="J25" s="913"/>
      <c r="K25" s="914"/>
      <c r="L25" s="912"/>
      <c r="M25" s="913"/>
      <c r="N25" s="913"/>
      <c r="O25" s="913"/>
      <c r="P25" s="914"/>
    </row>
    <row r="26" spans="1:16">
      <c r="A26" s="902"/>
      <c r="B26" s="903"/>
      <c r="C26" s="903"/>
      <c r="D26" s="903"/>
      <c r="E26" s="904"/>
      <c r="F26" s="882"/>
      <c r="G26" s="882"/>
      <c r="H26" s="882"/>
      <c r="I26" s="882"/>
      <c r="J26" s="882"/>
      <c r="K26" s="882"/>
      <c r="L26" s="881"/>
      <c r="M26" s="882"/>
      <c r="N26" s="882"/>
      <c r="O26" s="882"/>
      <c r="P26" s="883"/>
    </row>
    <row r="27" spans="1:16">
      <c r="A27" s="902"/>
      <c r="B27" s="903"/>
      <c r="C27" s="903"/>
      <c r="D27" s="903"/>
      <c r="E27" s="904"/>
      <c r="F27" s="870"/>
      <c r="G27" s="870"/>
      <c r="H27" s="870"/>
      <c r="I27" s="870"/>
      <c r="J27" s="870"/>
      <c r="K27" s="870"/>
      <c r="L27" s="884"/>
      <c r="M27" s="885"/>
      <c r="N27" s="885"/>
      <c r="O27" s="885"/>
      <c r="P27" s="886"/>
    </row>
    <row r="28" spans="1:16">
      <c r="A28" s="902"/>
      <c r="B28" s="903"/>
      <c r="C28" s="903"/>
      <c r="D28" s="903"/>
      <c r="E28" s="904"/>
      <c r="F28" s="881"/>
      <c r="G28" s="882"/>
      <c r="H28" s="882"/>
      <c r="I28" s="882"/>
      <c r="J28" s="882"/>
      <c r="K28" s="883"/>
      <c r="L28" s="881"/>
      <c r="M28" s="882"/>
      <c r="N28" s="882"/>
      <c r="O28" s="882"/>
      <c r="P28" s="883"/>
    </row>
    <row r="29" spans="1:16">
      <c r="A29" s="902"/>
      <c r="B29" s="903"/>
      <c r="C29" s="903"/>
      <c r="D29" s="903"/>
      <c r="E29" s="904"/>
      <c r="F29" s="884"/>
      <c r="G29" s="885"/>
      <c r="H29" s="885"/>
      <c r="I29" s="885"/>
      <c r="J29" s="885"/>
      <c r="K29" s="886"/>
      <c r="L29" s="884"/>
      <c r="M29" s="885"/>
      <c r="N29" s="885"/>
      <c r="O29" s="885"/>
      <c r="P29" s="886"/>
    </row>
    <row r="30" spans="1:16">
      <c r="A30" s="902"/>
      <c r="B30" s="903"/>
      <c r="C30" s="903"/>
      <c r="D30" s="903"/>
      <c r="E30" s="904"/>
      <c r="F30" s="881"/>
      <c r="G30" s="882"/>
      <c r="H30" s="882"/>
      <c r="I30" s="882"/>
      <c r="J30" s="882"/>
      <c r="K30" s="883"/>
      <c r="L30" s="881"/>
      <c r="M30" s="882"/>
      <c r="N30" s="882"/>
      <c r="O30" s="882"/>
      <c r="P30" s="883"/>
    </row>
    <row r="31" spans="1:16">
      <c r="A31" s="902"/>
      <c r="B31" s="903"/>
      <c r="C31" s="903"/>
      <c r="D31" s="903"/>
      <c r="E31" s="904"/>
      <c r="F31" s="884"/>
      <c r="G31" s="885"/>
      <c r="H31" s="885"/>
      <c r="I31" s="885"/>
      <c r="J31" s="885"/>
      <c r="K31" s="886"/>
      <c r="L31" s="884"/>
      <c r="M31" s="885"/>
      <c r="N31" s="885"/>
      <c r="O31" s="885"/>
      <c r="P31" s="886"/>
    </row>
    <row r="32" spans="1:16">
      <c r="A32" s="902"/>
      <c r="B32" s="903"/>
      <c r="C32" s="903"/>
      <c r="D32" s="903"/>
      <c r="E32" s="904"/>
      <c r="F32" s="881"/>
      <c r="G32" s="882"/>
      <c r="H32" s="882"/>
      <c r="I32" s="882"/>
      <c r="J32" s="882"/>
      <c r="K32" s="883"/>
      <c r="L32" s="881"/>
      <c r="M32" s="882"/>
      <c r="N32" s="882"/>
      <c r="O32" s="882"/>
      <c r="P32" s="883"/>
    </row>
    <row r="33" spans="1:16">
      <c r="A33" s="902"/>
      <c r="B33" s="903"/>
      <c r="C33" s="903"/>
      <c r="D33" s="903"/>
      <c r="E33" s="904"/>
      <c r="F33" s="884"/>
      <c r="G33" s="885"/>
      <c r="H33" s="885"/>
      <c r="I33" s="885"/>
      <c r="J33" s="885"/>
      <c r="K33" s="886"/>
      <c r="L33" s="884"/>
      <c r="M33" s="885"/>
      <c r="N33" s="885"/>
      <c r="O33" s="885"/>
      <c r="P33" s="886"/>
    </row>
    <row r="34" spans="1:16">
      <c r="A34" s="902"/>
      <c r="B34" s="903"/>
      <c r="C34" s="903"/>
      <c r="D34" s="903"/>
      <c r="E34" s="904"/>
      <c r="F34" s="881"/>
      <c r="G34" s="882"/>
      <c r="H34" s="882"/>
      <c r="I34" s="882"/>
      <c r="J34" s="882"/>
      <c r="K34" s="883"/>
      <c r="L34" s="881"/>
      <c r="M34" s="882"/>
      <c r="N34" s="882"/>
      <c r="O34" s="882"/>
      <c r="P34" s="883"/>
    </row>
    <row r="35" spans="1:16">
      <c r="A35" s="902"/>
      <c r="B35" s="903"/>
      <c r="C35" s="903"/>
      <c r="D35" s="903"/>
      <c r="E35" s="904"/>
      <c r="F35" s="884"/>
      <c r="G35" s="885"/>
      <c r="H35" s="885"/>
      <c r="I35" s="885"/>
      <c r="J35" s="885"/>
      <c r="K35" s="886"/>
      <c r="L35" s="884"/>
      <c r="M35" s="885"/>
      <c r="N35" s="885"/>
      <c r="O35" s="885"/>
      <c r="P35" s="886"/>
    </row>
    <row r="36" spans="1:16">
      <c r="A36" s="902"/>
      <c r="B36" s="903"/>
      <c r="C36" s="903"/>
      <c r="D36" s="903"/>
      <c r="E36" s="904"/>
      <c r="F36" s="881"/>
      <c r="G36" s="882"/>
      <c r="H36" s="882"/>
      <c r="I36" s="882"/>
      <c r="J36" s="882"/>
      <c r="K36" s="883"/>
      <c r="L36" s="881"/>
      <c r="M36" s="882"/>
      <c r="N36" s="882"/>
      <c r="O36" s="882"/>
      <c r="P36" s="883"/>
    </row>
    <row r="37" spans="1:16">
      <c r="A37" s="902"/>
      <c r="B37" s="903"/>
      <c r="C37" s="903"/>
      <c r="D37" s="903"/>
      <c r="E37" s="904"/>
      <c r="F37" s="884"/>
      <c r="G37" s="885"/>
      <c r="H37" s="885"/>
      <c r="I37" s="885"/>
      <c r="J37" s="885"/>
      <c r="K37" s="886"/>
      <c r="L37" s="884"/>
      <c r="M37" s="885"/>
      <c r="N37" s="885"/>
      <c r="O37" s="885"/>
      <c r="P37" s="886"/>
    </row>
    <row r="38" spans="1:16">
      <c r="A38" s="902"/>
      <c r="B38" s="903"/>
      <c r="C38" s="903"/>
      <c r="D38" s="903"/>
      <c r="E38" s="904"/>
      <c r="F38" s="881"/>
      <c r="G38" s="882"/>
      <c r="H38" s="882"/>
      <c r="I38" s="882"/>
      <c r="J38" s="882"/>
      <c r="K38" s="883"/>
      <c r="L38" s="881"/>
      <c r="M38" s="882"/>
      <c r="N38" s="882"/>
      <c r="O38" s="882"/>
      <c r="P38" s="883"/>
    </row>
    <row r="39" spans="1:16">
      <c r="A39" s="902"/>
      <c r="B39" s="903"/>
      <c r="C39" s="903"/>
      <c r="D39" s="903"/>
      <c r="E39" s="904"/>
      <c r="F39" s="884"/>
      <c r="G39" s="885"/>
      <c r="H39" s="885"/>
      <c r="I39" s="885"/>
      <c r="J39" s="885"/>
      <c r="K39" s="886"/>
      <c r="L39" s="884"/>
      <c r="M39" s="885"/>
      <c r="N39" s="885"/>
      <c r="O39" s="885"/>
      <c r="P39" s="886"/>
    </row>
    <row r="40" spans="1:16">
      <c r="A40" s="902"/>
      <c r="B40" s="903"/>
      <c r="C40" s="903"/>
      <c r="D40" s="903"/>
      <c r="E40" s="904"/>
      <c r="F40" s="881"/>
      <c r="G40" s="882"/>
      <c r="H40" s="882"/>
      <c r="I40" s="882"/>
      <c r="J40" s="882"/>
      <c r="K40" s="883"/>
      <c r="L40" s="881"/>
      <c r="M40" s="882"/>
      <c r="N40" s="882"/>
      <c r="O40" s="882"/>
      <c r="P40" s="883"/>
    </row>
    <row r="41" spans="1:16">
      <c r="A41" s="902"/>
      <c r="B41" s="903"/>
      <c r="C41" s="903"/>
      <c r="D41" s="903"/>
      <c r="E41" s="904"/>
      <c r="F41" s="884"/>
      <c r="G41" s="885"/>
      <c r="H41" s="885"/>
      <c r="I41" s="885"/>
      <c r="J41" s="885"/>
      <c r="K41" s="886"/>
      <c r="L41" s="884"/>
      <c r="M41" s="885"/>
      <c r="N41" s="885"/>
      <c r="O41" s="885"/>
      <c r="P41" s="886"/>
    </row>
    <row r="42" spans="1:16">
      <c r="A42" s="902"/>
      <c r="B42" s="903"/>
      <c r="C42" s="903"/>
      <c r="D42" s="903"/>
      <c r="E42" s="904"/>
      <c r="F42" s="881"/>
      <c r="G42" s="882"/>
      <c r="H42" s="882"/>
      <c r="I42" s="882"/>
      <c r="J42" s="882"/>
      <c r="K42" s="883"/>
      <c r="L42" s="881"/>
      <c r="M42" s="882"/>
      <c r="N42" s="882"/>
      <c r="O42" s="882"/>
      <c r="P42" s="883"/>
    </row>
    <row r="43" spans="1:16">
      <c r="A43" s="902"/>
      <c r="B43" s="903"/>
      <c r="C43" s="903"/>
      <c r="D43" s="903"/>
      <c r="E43" s="904"/>
      <c r="F43" s="884"/>
      <c r="G43" s="885"/>
      <c r="H43" s="885"/>
      <c r="I43" s="885"/>
      <c r="J43" s="885"/>
      <c r="K43" s="886"/>
      <c r="L43" s="884"/>
      <c r="M43" s="885"/>
      <c r="N43" s="885"/>
      <c r="O43" s="885"/>
      <c r="P43" s="886"/>
    </row>
    <row r="44" spans="1:16">
      <c r="A44" s="902"/>
      <c r="B44" s="903"/>
      <c r="C44" s="903"/>
      <c r="D44" s="903"/>
      <c r="E44" s="904"/>
      <c r="F44" s="881"/>
      <c r="G44" s="882"/>
      <c r="H44" s="882"/>
      <c r="I44" s="882"/>
      <c r="J44" s="882"/>
      <c r="K44" s="883"/>
      <c r="L44" s="881"/>
      <c r="M44" s="882"/>
      <c r="N44" s="882"/>
      <c r="O44" s="882"/>
      <c r="P44" s="883"/>
    </row>
    <row r="45" spans="1:16">
      <c r="A45" s="902"/>
      <c r="B45" s="903"/>
      <c r="C45" s="903"/>
      <c r="D45" s="903"/>
      <c r="E45" s="904"/>
      <c r="F45" s="884"/>
      <c r="G45" s="885"/>
      <c r="H45" s="885"/>
      <c r="I45" s="885"/>
      <c r="J45" s="885"/>
      <c r="K45" s="886"/>
      <c r="L45" s="884"/>
      <c r="M45" s="885"/>
      <c r="N45" s="885"/>
      <c r="O45" s="885"/>
      <c r="P45" s="886"/>
    </row>
    <row r="46" spans="1:16">
      <c r="A46" s="902"/>
      <c r="B46" s="903"/>
      <c r="C46" s="903"/>
      <c r="D46" s="903"/>
      <c r="E46" s="904"/>
      <c r="F46" s="881"/>
      <c r="G46" s="882"/>
      <c r="H46" s="882"/>
      <c r="I46" s="882"/>
      <c r="J46" s="882"/>
      <c r="K46" s="883"/>
      <c r="L46" s="881"/>
      <c r="M46" s="882"/>
      <c r="N46" s="882"/>
      <c r="O46" s="882"/>
      <c r="P46" s="883"/>
    </row>
    <row r="47" spans="1:16">
      <c r="A47" s="902"/>
      <c r="B47" s="903"/>
      <c r="C47" s="903"/>
      <c r="D47" s="903"/>
      <c r="E47" s="904"/>
      <c r="F47" s="884"/>
      <c r="G47" s="885"/>
      <c r="H47" s="885"/>
      <c r="I47" s="885"/>
      <c r="J47" s="885"/>
      <c r="K47" s="886"/>
      <c r="L47" s="884"/>
      <c r="M47" s="885"/>
      <c r="N47" s="885"/>
      <c r="O47" s="885"/>
      <c r="P47" s="886"/>
    </row>
    <row r="48" spans="1:16">
      <c r="A48" s="902"/>
      <c r="B48" s="903"/>
      <c r="C48" s="903"/>
      <c r="D48" s="903"/>
      <c r="E48" s="904"/>
      <c r="F48" s="881"/>
      <c r="G48" s="882"/>
      <c r="H48" s="882"/>
      <c r="I48" s="882"/>
      <c r="J48" s="882"/>
      <c r="K48" s="883"/>
      <c r="L48" s="881"/>
      <c r="M48" s="882"/>
      <c r="N48" s="882"/>
      <c r="O48" s="882"/>
      <c r="P48" s="883"/>
    </row>
    <row r="49" spans="1:16">
      <c r="A49" s="902"/>
      <c r="B49" s="903"/>
      <c r="C49" s="903"/>
      <c r="D49" s="903"/>
      <c r="E49" s="904"/>
      <c r="F49" s="884"/>
      <c r="G49" s="885"/>
      <c r="H49" s="885"/>
      <c r="I49" s="885"/>
      <c r="J49" s="885"/>
      <c r="K49" s="886"/>
      <c r="L49" s="884"/>
      <c r="M49" s="885"/>
      <c r="N49" s="885"/>
      <c r="O49" s="885"/>
      <c r="P49" s="886"/>
    </row>
    <row r="50" spans="1:16">
      <c r="A50" s="902"/>
      <c r="B50" s="903"/>
      <c r="C50" s="903"/>
      <c r="D50" s="903"/>
      <c r="E50" s="904"/>
      <c r="F50" s="881"/>
      <c r="G50" s="882"/>
      <c r="H50" s="882"/>
      <c r="I50" s="882"/>
      <c r="J50" s="882"/>
      <c r="K50" s="883"/>
      <c r="L50" s="881"/>
      <c r="M50" s="882"/>
      <c r="N50" s="882"/>
      <c r="O50" s="882"/>
      <c r="P50" s="883"/>
    </row>
    <row r="51" spans="1:16">
      <c r="A51" s="902"/>
      <c r="B51" s="903"/>
      <c r="C51" s="903"/>
      <c r="D51" s="903"/>
      <c r="E51" s="904"/>
      <c r="F51" s="884"/>
      <c r="G51" s="885"/>
      <c r="H51" s="885"/>
      <c r="I51" s="885"/>
      <c r="J51" s="885"/>
      <c r="K51" s="886"/>
      <c r="L51" s="884"/>
      <c r="M51" s="885"/>
      <c r="N51" s="885"/>
      <c r="O51" s="885"/>
      <c r="P51" s="886"/>
    </row>
    <row r="52" spans="1:16">
      <c r="A52" s="902"/>
      <c r="B52" s="903"/>
      <c r="C52" s="903"/>
      <c r="D52" s="903"/>
      <c r="E52" s="904"/>
      <c r="F52" s="881"/>
      <c r="G52" s="882"/>
      <c r="H52" s="882"/>
      <c r="I52" s="882"/>
      <c r="J52" s="882"/>
      <c r="K52" s="883"/>
      <c r="L52" s="881"/>
      <c r="M52" s="882"/>
      <c r="N52" s="882"/>
      <c r="O52" s="882"/>
      <c r="P52" s="883"/>
    </row>
    <row r="53" spans="1:16">
      <c r="A53" s="902"/>
      <c r="B53" s="903"/>
      <c r="C53" s="903"/>
      <c r="D53" s="903"/>
      <c r="E53" s="904"/>
      <c r="F53" s="884"/>
      <c r="G53" s="885"/>
      <c r="H53" s="885"/>
      <c r="I53" s="885"/>
      <c r="J53" s="885"/>
      <c r="K53" s="886"/>
      <c r="L53" s="884"/>
      <c r="M53" s="885"/>
      <c r="N53" s="885"/>
      <c r="O53" s="885"/>
      <c r="P53" s="886"/>
    </row>
    <row r="54" spans="1:16">
      <c r="A54" s="905" t="s">
        <v>32</v>
      </c>
      <c r="B54" s="906"/>
      <c r="C54" s="906"/>
      <c r="D54" s="906"/>
      <c r="E54" s="907"/>
      <c r="F54" s="881"/>
      <c r="G54" s="882"/>
      <c r="H54" s="882"/>
      <c r="I54" s="882"/>
      <c r="J54" s="882"/>
      <c r="K54" s="883"/>
      <c r="L54" s="881"/>
      <c r="M54" s="882"/>
      <c r="N54" s="882"/>
      <c r="O54" s="882"/>
      <c r="P54" s="883"/>
    </row>
    <row r="55" spans="1:16">
      <c r="A55" s="905"/>
      <c r="B55" s="906"/>
      <c r="C55" s="906"/>
      <c r="D55" s="906"/>
      <c r="E55" s="907"/>
      <c r="F55" s="884"/>
      <c r="G55" s="885"/>
      <c r="H55" s="885"/>
      <c r="I55" s="885"/>
      <c r="J55" s="885"/>
      <c r="K55" s="886"/>
      <c r="L55" s="884"/>
      <c r="M55" s="885"/>
      <c r="N55" s="885"/>
      <c r="O55" s="885"/>
      <c r="P55" s="886"/>
    </row>
    <row r="56" spans="1:16">
      <c r="A56" s="57"/>
      <c r="B56" s="57"/>
      <c r="C56" s="57"/>
      <c r="D56" s="57"/>
      <c r="E56" s="57"/>
      <c r="F56" s="57"/>
      <c r="G56" s="57"/>
      <c r="H56" s="57"/>
      <c r="I56" s="57"/>
      <c r="J56" s="57"/>
      <c r="K56" s="57"/>
      <c r="L56" s="57"/>
      <c r="M56" s="57"/>
      <c r="N56" s="57"/>
      <c r="O56" s="57"/>
      <c r="P56" s="57"/>
    </row>
    <row r="60" spans="1:16" ht="14">
      <c r="A60" s="203" t="s">
        <v>1486</v>
      </c>
    </row>
    <row r="61" spans="1:16" ht="14">
      <c r="A61" s="203"/>
    </row>
    <row r="63" spans="1:16">
      <c r="A63" t="s">
        <v>621</v>
      </c>
    </row>
    <row r="64" spans="1:16" ht="9" customHeight="1"/>
    <row r="65" spans="1:1">
      <c r="A65" t="s">
        <v>622</v>
      </c>
    </row>
    <row r="66" spans="1:1" ht="9" customHeight="1"/>
    <row r="67" spans="1:1">
      <c r="A67" t="s">
        <v>623</v>
      </c>
    </row>
    <row r="68" spans="1:1" ht="9" customHeight="1"/>
    <row r="69" spans="1:1">
      <c r="A69" t="s">
        <v>624</v>
      </c>
    </row>
    <row r="70" spans="1:1" ht="9" customHeight="1"/>
    <row r="71" spans="1:1">
      <c r="A71" t="s">
        <v>625</v>
      </c>
    </row>
    <row r="72" spans="1:1" ht="9" customHeight="1"/>
    <row r="73" spans="1:1">
      <c r="A73" t="s">
        <v>626</v>
      </c>
    </row>
  </sheetData>
  <mergeCells count="53">
    <mergeCell ref="B14:D14"/>
    <mergeCell ref="A3:P3"/>
    <mergeCell ref="H18:P18"/>
    <mergeCell ref="A24:E25"/>
    <mergeCell ref="F24:K25"/>
    <mergeCell ref="L24:P25"/>
    <mergeCell ref="J16:P16"/>
    <mergeCell ref="H20:M20"/>
    <mergeCell ref="A54:E55"/>
    <mergeCell ref="A52:E53"/>
    <mergeCell ref="A50:E51"/>
    <mergeCell ref="A48:E49"/>
    <mergeCell ref="A46:E47"/>
    <mergeCell ref="A26:E27"/>
    <mergeCell ref="A30:E31"/>
    <mergeCell ref="A28:E29"/>
    <mergeCell ref="F26:K27"/>
    <mergeCell ref="L26:P27"/>
    <mergeCell ref="F28:K29"/>
    <mergeCell ref="L30:P31"/>
    <mergeCell ref="L28:P29"/>
    <mergeCell ref="F42:K43"/>
    <mergeCell ref="L44:P45"/>
    <mergeCell ref="L42:P43"/>
    <mergeCell ref="A34:E35"/>
    <mergeCell ref="F38:K39"/>
    <mergeCell ref="F34:K35"/>
    <mergeCell ref="F44:K45"/>
    <mergeCell ref="A44:E45"/>
    <mergeCell ref="L34:P35"/>
    <mergeCell ref="A42:E43"/>
    <mergeCell ref="L40:P41"/>
    <mergeCell ref="L38:P39"/>
    <mergeCell ref="L36:P37"/>
    <mergeCell ref="A32:E33"/>
    <mergeCell ref="F30:K31"/>
    <mergeCell ref="F36:K37"/>
    <mergeCell ref="L32:P33"/>
    <mergeCell ref="A40:E41"/>
    <mergeCell ref="A38:E39"/>
    <mergeCell ref="A36:E37"/>
    <mergeCell ref="F40:K41"/>
    <mergeCell ref="F32:K33"/>
    <mergeCell ref="F54:K55"/>
    <mergeCell ref="F48:K49"/>
    <mergeCell ref="F46:K47"/>
    <mergeCell ref="L54:P55"/>
    <mergeCell ref="L52:P53"/>
    <mergeCell ref="L50:P51"/>
    <mergeCell ref="L48:P49"/>
    <mergeCell ref="L46:P47"/>
    <mergeCell ref="F50:K51"/>
    <mergeCell ref="F52:K53"/>
  </mergeCells>
  <phoneticPr fontId="3"/>
  <dataValidations count="1">
    <dataValidation type="list" allowBlank="1" showInputMessage="1" showErrorMessage="1" sqref="D56 D59" xr:uid="{00000000-0002-0000-0700-000000000000}">
      <formula1>"　,衆議院議員,参議院議員"</formula1>
    </dataValidation>
  </dataValidations>
  <pageMargins left="0.78740157480314965" right="0.19685039370078741" top="0.78740157480314965" bottom="0.78740157480314965" header="0.31496062992125984" footer="0.31496062992125984"/>
  <pageSetup paperSize="9" orientation="portrait" r:id="rId1"/>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8" tint="0.59999389629810485"/>
  </sheetPr>
  <dimension ref="A1:O39"/>
  <sheetViews>
    <sheetView showZeros="0" view="pageBreakPreview" topLeftCell="A4" zoomScaleNormal="100" zoomScaleSheetLayoutView="100" workbookViewId="0">
      <selection activeCell="D26" sqref="D26:H28"/>
    </sheetView>
  </sheetViews>
  <sheetFormatPr defaultColWidth="5.90625" defaultRowHeight="14"/>
  <cols>
    <col min="1" max="12" width="5.90625" style="203"/>
    <col min="13" max="13" width="8.7265625" style="203" customWidth="1"/>
    <col min="14" max="14" width="3.36328125" style="203" customWidth="1"/>
    <col min="15" max="16384" width="5.90625" style="203"/>
  </cols>
  <sheetData>
    <row r="1" spans="1:15">
      <c r="O1" s="204" t="s">
        <v>666</v>
      </c>
    </row>
    <row r="3" spans="1:15" ht="28">
      <c r="A3" s="955" t="s">
        <v>777</v>
      </c>
      <c r="B3" s="955"/>
      <c r="C3" s="955"/>
      <c r="D3" s="955"/>
      <c r="E3" s="955"/>
      <c r="F3" s="955"/>
      <c r="G3" s="955"/>
      <c r="H3" s="955"/>
      <c r="I3" s="955"/>
      <c r="J3" s="955"/>
      <c r="K3" s="955"/>
      <c r="L3" s="955"/>
      <c r="M3" s="955"/>
      <c r="N3" s="955"/>
      <c r="O3" s="955"/>
    </row>
    <row r="5" spans="1:15">
      <c r="K5" s="1066" t="s">
        <v>1383</v>
      </c>
      <c r="L5" s="1067"/>
      <c r="M5" s="1067"/>
      <c r="N5" s="1067"/>
      <c r="O5" s="1067"/>
    </row>
    <row r="7" spans="1:15">
      <c r="A7" s="203" t="s">
        <v>466</v>
      </c>
    </row>
    <row r="10" spans="1:15">
      <c r="I10" s="215" t="str">
        <f>入力シート!C1</f>
        <v>令和8年2月8日執行衆議院小選挙区選出議員選挙</v>
      </c>
      <c r="J10" s="195" t="str">
        <f>入力シート!C2</f>
        <v>青森県第１区</v>
      </c>
      <c r="K10" s="195"/>
    </row>
    <row r="12" spans="1:15">
      <c r="H12" s="204" t="s">
        <v>410</v>
      </c>
      <c r="J12" s="215">
        <f>入力シート!C20</f>
        <v>0</v>
      </c>
      <c r="K12" s="195"/>
      <c r="L12" s="195">
        <f>入力シート!C22</f>
        <v>0</v>
      </c>
    </row>
    <row r="13" spans="1:15">
      <c r="H13" s="204"/>
      <c r="J13" s="215"/>
      <c r="K13" s="195"/>
      <c r="L13" s="195"/>
    </row>
    <row r="15" spans="1:15">
      <c r="A15" s="203" t="s">
        <v>776</v>
      </c>
    </row>
    <row r="17" spans="1:15" ht="14.25" customHeight="1">
      <c r="F17" s="195"/>
    </row>
    <row r="18" spans="1:15" ht="14.25" customHeight="1">
      <c r="A18" s="900" t="s">
        <v>451</v>
      </c>
      <c r="B18" s="900"/>
      <c r="C18" s="900"/>
      <c r="D18" s="900"/>
      <c r="E18" s="900"/>
      <c r="F18" s="900"/>
      <c r="G18" s="900"/>
      <c r="H18" s="900"/>
      <c r="I18" s="900"/>
      <c r="J18" s="900"/>
      <c r="K18" s="900"/>
      <c r="L18" s="900"/>
      <c r="M18" s="900"/>
      <c r="N18" s="900"/>
      <c r="O18" s="900"/>
    </row>
    <row r="19" spans="1:15" ht="14.25" customHeight="1">
      <c r="A19" s="205"/>
      <c r="B19" s="205"/>
      <c r="C19" s="205"/>
      <c r="D19" s="205"/>
      <c r="E19" s="205"/>
      <c r="F19" s="205"/>
      <c r="G19" s="205"/>
      <c r="H19" s="205"/>
      <c r="I19" s="205"/>
      <c r="J19" s="205"/>
      <c r="K19" s="205"/>
      <c r="L19" s="205"/>
      <c r="M19" s="205"/>
      <c r="N19" s="205"/>
    </row>
    <row r="20" spans="1:15" ht="14.25" customHeight="1"/>
    <row r="21" spans="1:15" ht="14.25" customHeight="1">
      <c r="G21" s="112"/>
    </row>
    <row r="22" spans="1:15" ht="18" customHeight="1">
      <c r="A22" s="1735" t="s">
        <v>544</v>
      </c>
      <c r="B22" s="1736"/>
      <c r="C22" s="1737"/>
      <c r="D22" s="1758" t="s">
        <v>238</v>
      </c>
      <c r="E22" s="1759"/>
      <c r="F22" s="1759"/>
      <c r="G22" s="1759"/>
      <c r="H22" s="1760"/>
      <c r="I22" s="1735" t="s">
        <v>546</v>
      </c>
      <c r="J22" s="1736"/>
      <c r="K22" s="1736"/>
      <c r="L22" s="1736"/>
      <c r="M22" s="1736"/>
      <c r="N22" s="1737"/>
      <c r="O22" s="1732" t="s">
        <v>531</v>
      </c>
    </row>
    <row r="23" spans="1:15" ht="18" customHeight="1">
      <c r="A23" s="1756"/>
      <c r="B23" s="900"/>
      <c r="C23" s="1757"/>
      <c r="D23" s="1761"/>
      <c r="E23" s="1762"/>
      <c r="F23" s="1762"/>
      <c r="G23" s="1762"/>
      <c r="H23" s="1763"/>
      <c r="I23" s="1738"/>
      <c r="J23" s="1739"/>
      <c r="K23" s="1739"/>
      <c r="L23" s="1739"/>
      <c r="M23" s="1739"/>
      <c r="N23" s="1740"/>
      <c r="O23" s="1733"/>
    </row>
    <row r="24" spans="1:15" ht="18" customHeight="1">
      <c r="A24" s="1756"/>
      <c r="B24" s="900"/>
      <c r="C24" s="1757"/>
      <c r="D24" s="1761"/>
      <c r="E24" s="1762"/>
      <c r="F24" s="1762"/>
      <c r="G24" s="1762"/>
      <c r="H24" s="1763"/>
      <c r="I24" s="1735" t="s">
        <v>1271</v>
      </c>
      <c r="J24" s="1736"/>
      <c r="K24" s="1737"/>
      <c r="L24" s="1735" t="s">
        <v>67</v>
      </c>
      <c r="M24" s="1736"/>
      <c r="N24" s="1737"/>
      <c r="O24" s="1733"/>
    </row>
    <row r="25" spans="1:15" ht="18" customHeight="1">
      <c r="A25" s="1738"/>
      <c r="B25" s="1739"/>
      <c r="C25" s="1740"/>
      <c r="D25" s="1761"/>
      <c r="E25" s="1762"/>
      <c r="F25" s="1762"/>
      <c r="G25" s="1762"/>
      <c r="H25" s="1763"/>
      <c r="I25" s="1738"/>
      <c r="J25" s="1739"/>
      <c r="K25" s="1740"/>
      <c r="L25" s="1738"/>
      <c r="M25" s="1739"/>
      <c r="N25" s="1740"/>
      <c r="O25" s="1734"/>
    </row>
    <row r="26" spans="1:15" ht="22.5" customHeight="1">
      <c r="A26" s="216"/>
      <c r="C26" s="217"/>
      <c r="D26" s="1747"/>
      <c r="E26" s="1748"/>
      <c r="F26" s="1748"/>
      <c r="G26" s="1748"/>
      <c r="H26" s="1749"/>
      <c r="I26" s="218"/>
      <c r="J26" s="219"/>
      <c r="K26" s="220"/>
      <c r="L26" s="218"/>
      <c r="M26" s="219"/>
      <c r="N26" s="220"/>
      <c r="O26" s="1732"/>
    </row>
    <row r="27" spans="1:15" ht="22.5" customHeight="1">
      <c r="A27" s="1461" t="s">
        <v>1411</v>
      </c>
      <c r="B27" s="1132"/>
      <c r="C27" s="1746"/>
      <c r="D27" s="1750"/>
      <c r="E27" s="1751"/>
      <c r="F27" s="1751"/>
      <c r="G27" s="1751"/>
      <c r="H27" s="1752"/>
      <c r="I27" s="1743"/>
      <c r="J27" s="1744"/>
      <c r="K27" s="1745"/>
      <c r="L27" s="1741"/>
      <c r="M27" s="1742"/>
      <c r="N27" s="217" t="s">
        <v>2</v>
      </c>
      <c r="O27" s="1733"/>
    </row>
    <row r="28" spans="1:15" ht="22.5" customHeight="1">
      <c r="A28" s="221"/>
      <c r="B28" s="222"/>
      <c r="C28" s="223"/>
      <c r="D28" s="1753"/>
      <c r="E28" s="1754"/>
      <c r="F28" s="1754"/>
      <c r="G28" s="1754"/>
      <c r="H28" s="1755"/>
      <c r="I28" s="221"/>
      <c r="J28" s="222"/>
      <c r="K28" s="223"/>
      <c r="L28" s="221"/>
      <c r="M28" s="222"/>
      <c r="N28" s="223"/>
      <c r="O28" s="1734"/>
    </row>
    <row r="30" spans="1:15" ht="14.25" customHeight="1">
      <c r="B30" s="224"/>
      <c r="C30" s="124"/>
      <c r="D30" s="124"/>
    </row>
    <row r="31" spans="1:15">
      <c r="A31" s="124" t="s">
        <v>1448</v>
      </c>
      <c r="B31" s="282"/>
      <c r="C31" s="116"/>
      <c r="D31" s="116"/>
      <c r="E31" s="124"/>
      <c r="F31" s="124"/>
      <c r="G31" s="124"/>
      <c r="H31" s="124"/>
      <c r="I31" s="124"/>
      <c r="J31" s="124"/>
      <c r="K31" s="124"/>
      <c r="L31" s="124"/>
      <c r="M31" s="124"/>
      <c r="N31" s="124"/>
      <c r="O31" s="124"/>
    </row>
    <row r="32" spans="1:15">
      <c r="A32" s="124" t="s">
        <v>1447</v>
      </c>
      <c r="B32" s="282"/>
      <c r="C32" s="116"/>
      <c r="D32" s="116"/>
      <c r="E32" s="124"/>
      <c r="F32" s="124"/>
      <c r="G32" s="124"/>
      <c r="H32" s="124"/>
      <c r="I32" s="124"/>
      <c r="J32" s="124"/>
      <c r="K32" s="124"/>
      <c r="L32" s="124"/>
      <c r="M32" s="124"/>
      <c r="N32" s="124"/>
      <c r="O32" s="124"/>
    </row>
    <row r="33" spans="1:15">
      <c r="A33" s="124" t="s">
        <v>1601</v>
      </c>
      <c r="B33" s="282"/>
      <c r="C33" s="116"/>
      <c r="D33" s="116"/>
      <c r="E33" s="124"/>
      <c r="F33" s="124"/>
      <c r="G33" s="124"/>
      <c r="H33" s="124"/>
      <c r="I33" s="124"/>
      <c r="J33" s="124"/>
      <c r="K33" s="124"/>
      <c r="L33" s="124"/>
      <c r="M33" s="124"/>
      <c r="N33" s="124"/>
      <c r="O33" s="124"/>
    </row>
    <row r="34" spans="1:15">
      <c r="A34" s="124" t="s">
        <v>1619</v>
      </c>
      <c r="B34" s="282"/>
      <c r="C34" s="116"/>
      <c r="D34" s="116"/>
      <c r="E34" s="124"/>
      <c r="F34" s="124"/>
      <c r="G34" s="124"/>
      <c r="H34" s="124"/>
      <c r="I34" s="124"/>
      <c r="J34" s="124"/>
      <c r="K34" s="124"/>
      <c r="L34" s="124"/>
      <c r="M34" s="124"/>
      <c r="N34" s="124"/>
      <c r="O34" s="124"/>
    </row>
    <row r="35" spans="1:15">
      <c r="A35" s="124" t="s">
        <v>1620</v>
      </c>
      <c r="B35" s="282"/>
      <c r="C35" s="116"/>
      <c r="D35" s="116"/>
      <c r="E35" s="124"/>
      <c r="F35" s="124"/>
      <c r="G35" s="124"/>
      <c r="H35" s="307"/>
      <c r="I35" s="124"/>
      <c r="J35" s="124"/>
      <c r="K35" s="124"/>
      <c r="L35" s="124"/>
      <c r="M35" s="124"/>
      <c r="N35" s="124"/>
      <c r="O35" s="124"/>
    </row>
    <row r="36" spans="1:15">
      <c r="A36" s="124"/>
      <c r="B36" s="282"/>
      <c r="C36" s="116"/>
      <c r="D36" s="116"/>
      <c r="E36" s="124"/>
      <c r="F36" s="124"/>
      <c r="G36" s="124"/>
      <c r="H36" s="307"/>
      <c r="I36" s="124"/>
      <c r="J36" s="124"/>
      <c r="K36" s="124"/>
      <c r="L36" s="124"/>
      <c r="M36" s="124"/>
      <c r="N36" s="124"/>
      <c r="O36" s="124"/>
    </row>
    <row r="37" spans="1:15">
      <c r="B37" s="207"/>
      <c r="C37" s="116"/>
      <c r="D37" s="116"/>
    </row>
    <row r="38" spans="1:15">
      <c r="B38" s="207"/>
      <c r="C38" s="116"/>
      <c r="D38" s="116"/>
      <c r="G38" s="195"/>
    </row>
    <row r="39" spans="1:15">
      <c r="B39" s="207"/>
      <c r="C39" s="116"/>
      <c r="D39" s="116"/>
    </row>
  </sheetData>
  <mergeCells count="14">
    <mergeCell ref="A3:O3"/>
    <mergeCell ref="A18:O18"/>
    <mergeCell ref="A22:C25"/>
    <mergeCell ref="D22:H25"/>
    <mergeCell ref="I22:N23"/>
    <mergeCell ref="O22:O25"/>
    <mergeCell ref="I24:K25"/>
    <mergeCell ref="L24:N25"/>
    <mergeCell ref="K5:O5"/>
    <mergeCell ref="D26:H28"/>
    <mergeCell ref="O26:O28"/>
    <mergeCell ref="A27:C27"/>
    <mergeCell ref="I27:K27"/>
    <mergeCell ref="L27:M27"/>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8" tint="0.59999389629810485"/>
  </sheetPr>
  <dimension ref="A1:P46"/>
  <sheetViews>
    <sheetView showZeros="0" view="pageBreakPreview" topLeftCell="A13" zoomScaleNormal="100" zoomScaleSheetLayoutView="100" workbookViewId="0">
      <selection activeCell="H38" sqref="H38:I38"/>
    </sheetView>
  </sheetViews>
  <sheetFormatPr defaultColWidth="5.90625" defaultRowHeight="14"/>
  <cols>
    <col min="1" max="8" width="5.90625" style="203"/>
    <col min="9" max="9" width="3.453125" style="203" bestFit="1" customWidth="1"/>
    <col min="10" max="14" width="5.90625" style="203"/>
    <col min="15" max="16" width="4.08984375" style="203" customWidth="1"/>
    <col min="17" max="16384" width="5.90625" style="203"/>
  </cols>
  <sheetData>
    <row r="1" spans="1:16">
      <c r="P1" s="204" t="s">
        <v>667</v>
      </c>
    </row>
    <row r="3" spans="1:16" ht="28">
      <c r="A3" s="955" t="s">
        <v>774</v>
      </c>
      <c r="B3" s="955"/>
      <c r="C3" s="955"/>
      <c r="D3" s="955"/>
      <c r="E3" s="955"/>
      <c r="F3" s="955"/>
      <c r="G3" s="955"/>
      <c r="H3" s="955"/>
      <c r="I3" s="955"/>
      <c r="J3" s="955"/>
      <c r="K3" s="955"/>
      <c r="L3" s="955"/>
      <c r="M3" s="955"/>
      <c r="N3" s="955"/>
      <c r="O3" s="955"/>
      <c r="P3" s="955"/>
    </row>
    <row r="5" spans="1:16">
      <c r="L5" s="1132" t="s">
        <v>1404</v>
      </c>
      <c r="M5" s="1462"/>
      <c r="N5" s="1462"/>
      <c r="O5" s="1462"/>
      <c r="P5" s="1462"/>
    </row>
    <row r="7" spans="1:16">
      <c r="A7" s="203" t="s">
        <v>466</v>
      </c>
    </row>
    <row r="9" spans="1:16">
      <c r="J9" s="215" t="str">
        <f>入力シート!C1</f>
        <v>令和8年2月8日執行衆議院小選挙区選出議員選挙</v>
      </c>
      <c r="K9" s="195" t="str">
        <f>入力シート!C2</f>
        <v>青森県第１区</v>
      </c>
    </row>
    <row r="11" spans="1:16">
      <c r="H11" s="204" t="s">
        <v>410</v>
      </c>
      <c r="J11" s="215">
        <f>入力シート!C20</f>
        <v>0</v>
      </c>
      <c r="K11" s="195"/>
      <c r="L11" s="195">
        <f>入力シート!C22</f>
        <v>0</v>
      </c>
    </row>
    <row r="13" spans="1:16">
      <c r="A13" s="203" t="s">
        <v>775</v>
      </c>
    </row>
    <row r="14" spans="1:16" ht="14.25" customHeight="1">
      <c r="A14" s="203" t="s">
        <v>763</v>
      </c>
      <c r="F14" s="195"/>
    </row>
    <row r="15" spans="1:16" ht="14.25" customHeight="1">
      <c r="F15" s="195"/>
    </row>
    <row r="16" spans="1:16" ht="14.25" customHeight="1">
      <c r="F16" s="195"/>
    </row>
    <row r="17" spans="1:15" ht="14.25" customHeight="1">
      <c r="A17" s="900" t="s">
        <v>451</v>
      </c>
      <c r="B17" s="900"/>
      <c r="C17" s="900"/>
      <c r="D17" s="900"/>
      <c r="E17" s="900"/>
      <c r="F17" s="900"/>
      <c r="G17" s="900"/>
      <c r="H17" s="900"/>
      <c r="I17" s="900"/>
      <c r="J17" s="900"/>
      <c r="K17" s="900"/>
      <c r="L17" s="900"/>
      <c r="M17" s="900"/>
      <c r="N17" s="900"/>
      <c r="O17" s="900"/>
    </row>
    <row r="18" spans="1:15" ht="14.25" customHeight="1">
      <c r="A18" s="205"/>
      <c r="B18" s="205"/>
      <c r="C18" s="205"/>
      <c r="D18" s="205"/>
      <c r="E18" s="205"/>
      <c r="F18" s="205"/>
      <c r="G18" s="205"/>
      <c r="H18" s="205"/>
      <c r="I18" s="205"/>
      <c r="J18" s="205"/>
      <c r="K18" s="205"/>
      <c r="L18" s="205"/>
      <c r="M18" s="205"/>
      <c r="N18" s="205"/>
      <c r="O18" s="205"/>
    </row>
    <row r="19" spans="1:15" ht="14.25" customHeight="1">
      <c r="A19" s="206" t="s">
        <v>38</v>
      </c>
      <c r="B19" s="205"/>
      <c r="C19" s="205"/>
      <c r="D19" s="1132" t="s">
        <v>1364</v>
      </c>
      <c r="E19" s="1462"/>
      <c r="F19" s="1462"/>
      <c r="G19" s="1462"/>
      <c r="H19" s="205"/>
      <c r="I19" s="205"/>
      <c r="J19" s="205"/>
      <c r="K19" s="205"/>
      <c r="L19" s="205"/>
      <c r="M19" s="205"/>
      <c r="N19" s="205"/>
      <c r="O19" s="205"/>
    </row>
    <row r="20" spans="1:15" ht="14.25" customHeight="1">
      <c r="A20" s="205"/>
      <c r="B20" s="205"/>
      <c r="C20" s="205"/>
      <c r="D20" s="205"/>
      <c r="E20" s="205"/>
      <c r="F20" s="205"/>
      <c r="G20" s="205"/>
      <c r="H20" s="205"/>
      <c r="I20" s="205"/>
      <c r="J20" s="205"/>
      <c r="K20" s="205"/>
      <c r="L20" s="205"/>
      <c r="M20" s="205"/>
      <c r="N20" s="205"/>
    </row>
    <row r="21" spans="1:15" ht="14.25" customHeight="1">
      <c r="A21" s="203" t="s">
        <v>39</v>
      </c>
    </row>
    <row r="22" spans="1:15" ht="14.25" customHeight="1">
      <c r="B22" s="1751"/>
      <c r="C22" s="1751"/>
      <c r="D22" s="1751"/>
      <c r="E22" s="1751"/>
      <c r="F22" s="1751"/>
      <c r="G22" s="1751"/>
      <c r="H22" s="1751"/>
      <c r="I22" s="1751"/>
      <c r="J22" s="1751"/>
      <c r="K22" s="1751"/>
      <c r="L22" s="1751"/>
      <c r="M22" s="1751"/>
      <c r="N22" s="1751"/>
    </row>
    <row r="23" spans="1:15" ht="14.25" customHeight="1">
      <c r="B23" s="1751"/>
      <c r="C23" s="1751"/>
      <c r="D23" s="1751"/>
      <c r="E23" s="1751"/>
      <c r="F23" s="1751"/>
      <c r="G23" s="1751"/>
      <c r="H23" s="1751"/>
      <c r="I23" s="1751"/>
      <c r="J23" s="1751"/>
      <c r="K23" s="1751"/>
      <c r="L23" s="1751"/>
      <c r="M23" s="1751"/>
      <c r="N23" s="1751"/>
    </row>
    <row r="24" spans="1:15" ht="14.25" customHeight="1">
      <c r="B24" s="1751"/>
      <c r="C24" s="1751"/>
      <c r="D24" s="1751"/>
      <c r="E24" s="1751"/>
      <c r="F24" s="1751"/>
      <c r="G24" s="1751"/>
      <c r="H24" s="1751"/>
      <c r="I24" s="1751"/>
      <c r="J24" s="1751"/>
      <c r="K24" s="1751"/>
      <c r="L24" s="1751"/>
      <c r="M24" s="1751"/>
      <c r="N24" s="1751"/>
    </row>
    <row r="25" spans="1:15" ht="14.25" customHeight="1"/>
    <row r="26" spans="1:15" ht="14.25" customHeight="1">
      <c r="A26" s="203" t="s">
        <v>738</v>
      </c>
      <c r="E26" s="1686" t="s">
        <v>241</v>
      </c>
      <c r="F26" s="1686"/>
      <c r="G26" s="1686"/>
      <c r="H26" s="1686"/>
    </row>
    <row r="27" spans="1:15" ht="14.25" customHeight="1">
      <c r="G27" s="112"/>
    </row>
    <row r="28" spans="1:15" ht="24" customHeight="1">
      <c r="A28" s="1133" t="s">
        <v>45</v>
      </c>
      <c r="B28" s="1135"/>
      <c r="C28" s="1135"/>
      <c r="D28" s="1135"/>
      <c r="E28" s="1134"/>
      <c r="F28" s="1133" t="s">
        <v>739</v>
      </c>
      <c r="G28" s="1135"/>
      <c r="H28" s="1135"/>
      <c r="I28" s="1134"/>
      <c r="J28" s="1133" t="s">
        <v>740</v>
      </c>
      <c r="K28" s="1135"/>
      <c r="L28" s="1135"/>
      <c r="M28" s="1135"/>
      <c r="N28" s="1135"/>
      <c r="O28" s="1134"/>
    </row>
    <row r="29" spans="1:15" ht="24" customHeight="1">
      <c r="A29" s="1018" t="s">
        <v>741</v>
      </c>
      <c r="B29" s="1137"/>
      <c r="C29" s="1137"/>
      <c r="D29" s="1137"/>
      <c r="E29" s="1138"/>
      <c r="F29" s="1764"/>
      <c r="G29" s="1765"/>
      <c r="H29" s="1765"/>
      <c r="I29" s="226"/>
      <c r="J29" s="1764"/>
      <c r="K29" s="1765"/>
      <c r="L29" s="1765"/>
      <c r="M29" s="1765"/>
      <c r="N29" s="1765"/>
      <c r="O29" s="227"/>
    </row>
    <row r="30" spans="1:15" ht="24" customHeight="1">
      <c r="A30" s="1018" t="s">
        <v>742</v>
      </c>
      <c r="B30" s="998"/>
      <c r="C30" s="998"/>
      <c r="D30" s="998"/>
      <c r="E30" s="999"/>
      <c r="F30" s="1764"/>
      <c r="G30" s="1765"/>
      <c r="H30" s="1765"/>
      <c r="I30" s="226"/>
      <c r="J30" s="1764"/>
      <c r="K30" s="1765"/>
      <c r="L30" s="1765"/>
      <c r="M30" s="1765"/>
      <c r="N30" s="1765"/>
      <c r="O30" s="227"/>
    </row>
    <row r="31" spans="1:15" ht="24" customHeight="1">
      <c r="A31" s="1018" t="s">
        <v>743</v>
      </c>
      <c r="B31" s="998"/>
      <c r="C31" s="998"/>
      <c r="D31" s="998"/>
      <c r="E31" s="999"/>
      <c r="F31" s="1764"/>
      <c r="G31" s="1765"/>
      <c r="H31" s="1765"/>
      <c r="I31" s="226"/>
      <c r="J31" s="1764"/>
      <c r="K31" s="1765"/>
      <c r="L31" s="1765"/>
      <c r="M31" s="1765"/>
      <c r="N31" s="1765"/>
      <c r="O31" s="227"/>
    </row>
    <row r="32" spans="1:15" ht="24" customHeight="1">
      <c r="A32" s="1133" t="s">
        <v>46</v>
      </c>
      <c r="B32" s="1135"/>
      <c r="C32" s="1135"/>
      <c r="D32" s="1135"/>
      <c r="E32" s="1134"/>
      <c r="F32" s="1766"/>
      <c r="G32" s="1767"/>
      <c r="H32" s="1767"/>
      <c r="I32" s="226"/>
      <c r="J32" s="1766"/>
      <c r="K32" s="1767"/>
      <c r="L32" s="1767"/>
      <c r="M32" s="1767"/>
      <c r="N32" s="1767"/>
      <c r="O32" s="227"/>
    </row>
    <row r="34" spans="1:16">
      <c r="A34" s="124" t="s">
        <v>1602</v>
      </c>
      <c r="B34" s="124"/>
      <c r="C34" s="124"/>
      <c r="D34" s="124"/>
      <c r="E34" s="124"/>
      <c r="F34" s="124"/>
      <c r="G34" s="124"/>
      <c r="H34" s="124"/>
      <c r="I34" s="124"/>
      <c r="J34" s="124"/>
      <c r="K34" s="124"/>
      <c r="L34" s="124"/>
      <c r="M34" s="124"/>
      <c r="N34" s="124"/>
      <c r="O34" s="124"/>
      <c r="P34" s="124"/>
    </row>
    <row r="35" spans="1:16">
      <c r="A35" s="124" t="s">
        <v>1603</v>
      </c>
      <c r="B35" s="124"/>
      <c r="C35" s="124"/>
      <c r="D35" s="124"/>
      <c r="E35" s="124"/>
      <c r="F35" s="124"/>
      <c r="G35" s="124"/>
      <c r="H35" s="124"/>
      <c r="I35" s="124"/>
      <c r="J35" s="124"/>
      <c r="K35" s="124"/>
      <c r="L35" s="124"/>
      <c r="M35" s="124"/>
      <c r="N35" s="124"/>
      <c r="O35" s="124"/>
      <c r="P35" s="124"/>
    </row>
    <row r="36" spans="1:16">
      <c r="A36" s="124"/>
      <c r="B36" s="124"/>
      <c r="C36" s="124"/>
      <c r="D36" s="124"/>
      <c r="E36" s="124"/>
      <c r="F36" s="124"/>
      <c r="G36" s="124"/>
      <c r="H36" s="124"/>
      <c r="I36" s="124"/>
      <c r="J36" s="124"/>
      <c r="K36" s="124"/>
      <c r="L36" s="124"/>
      <c r="M36" s="124"/>
      <c r="N36" s="124"/>
      <c r="O36" s="124"/>
      <c r="P36" s="124"/>
    </row>
    <row r="37" spans="1:16">
      <c r="A37" s="124" t="s">
        <v>1626</v>
      </c>
      <c r="B37" s="124"/>
      <c r="C37" s="124"/>
      <c r="D37" s="124"/>
      <c r="E37" s="124"/>
      <c r="F37" s="124"/>
      <c r="G37" s="124"/>
      <c r="H37" s="124"/>
      <c r="I37" s="124"/>
      <c r="J37" s="124"/>
      <c r="K37" s="124"/>
      <c r="L37" s="124"/>
      <c r="M37" s="124"/>
      <c r="N37" s="124"/>
      <c r="O37" s="124"/>
      <c r="P37" s="124"/>
    </row>
    <row r="38" spans="1:16">
      <c r="A38" s="124" t="s">
        <v>1622</v>
      </c>
      <c r="B38" s="124"/>
      <c r="C38" s="124"/>
      <c r="D38" s="124"/>
      <c r="E38" s="124"/>
      <c r="F38" s="124"/>
      <c r="G38" s="124"/>
      <c r="H38" s="124"/>
      <c r="I38" s="124"/>
      <c r="J38" s="124"/>
      <c r="K38" s="124"/>
      <c r="L38" s="124"/>
      <c r="M38" s="124"/>
      <c r="N38" s="124"/>
      <c r="O38" s="124"/>
      <c r="P38" s="124"/>
    </row>
    <row r="39" spans="1:16">
      <c r="A39" s="124"/>
      <c r="B39" s="124"/>
      <c r="C39" s="124"/>
      <c r="D39" s="124"/>
      <c r="E39" s="124"/>
      <c r="F39" s="124"/>
      <c r="G39" s="124"/>
      <c r="H39" s="124"/>
      <c r="I39" s="124"/>
      <c r="J39" s="124"/>
      <c r="K39" s="124"/>
      <c r="L39" s="124"/>
      <c r="M39" s="124"/>
      <c r="N39" s="124"/>
      <c r="O39" s="124"/>
      <c r="P39" s="124"/>
    </row>
    <row r="40" spans="1:16">
      <c r="A40" s="124" t="s">
        <v>1606</v>
      </c>
      <c r="B40" s="124"/>
      <c r="C40" s="124"/>
      <c r="D40" s="124"/>
      <c r="E40" s="124"/>
      <c r="F40" s="124"/>
      <c r="G40" s="124"/>
      <c r="H40" s="124"/>
      <c r="I40" s="124"/>
      <c r="J40" s="124"/>
      <c r="K40" s="124"/>
      <c r="L40" s="124"/>
      <c r="M40" s="124"/>
      <c r="N40" s="124"/>
      <c r="O40" s="124"/>
      <c r="P40" s="124"/>
    </row>
    <row r="41" spans="1:16">
      <c r="A41" s="124" t="s">
        <v>1607</v>
      </c>
      <c r="B41" s="124"/>
      <c r="C41" s="124"/>
      <c r="D41" s="124"/>
      <c r="E41" s="124"/>
      <c r="F41" s="124"/>
      <c r="G41" s="124"/>
      <c r="H41" s="124"/>
      <c r="I41" s="124"/>
      <c r="J41" s="124"/>
      <c r="K41" s="124"/>
      <c r="L41" s="124"/>
      <c r="M41" s="124"/>
      <c r="N41" s="124"/>
      <c r="O41" s="124"/>
      <c r="P41" s="124"/>
    </row>
    <row r="42" spans="1:16">
      <c r="A42" s="124"/>
      <c r="B42" s="124"/>
      <c r="C42" s="124"/>
      <c r="D42" s="124"/>
      <c r="E42" s="124"/>
      <c r="F42" s="124"/>
      <c r="G42" s="124"/>
      <c r="H42" s="124"/>
      <c r="I42" s="124"/>
      <c r="J42" s="124"/>
      <c r="K42" s="124"/>
      <c r="L42" s="124"/>
      <c r="M42" s="124"/>
      <c r="N42" s="124"/>
      <c r="O42" s="124"/>
      <c r="P42" s="124"/>
    </row>
    <row r="43" spans="1:16">
      <c r="A43" s="124" t="s">
        <v>1565</v>
      </c>
      <c r="B43" s="124"/>
      <c r="C43" s="124"/>
      <c r="D43" s="124"/>
      <c r="E43" s="124"/>
      <c r="F43" s="124"/>
      <c r="G43" s="124"/>
      <c r="H43" s="124"/>
      <c r="I43" s="124"/>
      <c r="J43" s="124"/>
      <c r="K43" s="124"/>
      <c r="L43" s="124"/>
      <c r="M43" s="124"/>
      <c r="N43" s="124"/>
      <c r="O43" s="124"/>
      <c r="P43" s="124"/>
    </row>
    <row r="44" spans="1:16">
      <c r="A44" s="124"/>
      <c r="B44" s="124" t="s">
        <v>1587</v>
      </c>
      <c r="C44" s="124"/>
      <c r="D44" s="124"/>
      <c r="E44" s="124"/>
      <c r="F44" s="124"/>
      <c r="G44" s="124"/>
      <c r="H44" s="124"/>
      <c r="I44" s="124"/>
      <c r="J44" s="124"/>
      <c r="K44" s="124"/>
      <c r="L44" s="124"/>
      <c r="M44" s="124"/>
      <c r="N44" s="124"/>
      <c r="O44" s="124"/>
      <c r="P44" s="124"/>
    </row>
    <row r="45" spans="1:16">
      <c r="A45" s="124"/>
      <c r="B45" s="124" t="s">
        <v>1588</v>
      </c>
      <c r="C45" s="124"/>
      <c r="D45" s="124"/>
      <c r="E45" s="124"/>
      <c r="F45" s="124"/>
      <c r="G45" s="124"/>
      <c r="H45" s="124"/>
      <c r="I45" s="124"/>
      <c r="J45" s="124"/>
      <c r="K45" s="124"/>
      <c r="L45" s="124"/>
      <c r="M45" s="124"/>
      <c r="N45" s="124"/>
      <c r="O45" s="124"/>
      <c r="P45" s="124"/>
    </row>
    <row r="46" spans="1:16">
      <c r="A46" s="124"/>
      <c r="B46" s="124"/>
      <c r="C46" s="124"/>
      <c r="D46" s="124"/>
      <c r="E46" s="124"/>
      <c r="F46" s="124"/>
      <c r="G46" s="124"/>
      <c r="H46" s="124"/>
      <c r="I46" s="124"/>
      <c r="J46" s="124"/>
      <c r="K46" s="124"/>
      <c r="L46" s="124"/>
      <c r="M46" s="124"/>
      <c r="N46" s="124"/>
      <c r="O46" s="124"/>
      <c r="P46" s="124"/>
    </row>
  </sheetData>
  <mergeCells count="21">
    <mergeCell ref="A3:P3"/>
    <mergeCell ref="A17:O17"/>
    <mergeCell ref="B22:N24"/>
    <mergeCell ref="E26:H26"/>
    <mergeCell ref="A28:E28"/>
    <mergeCell ref="F28:I28"/>
    <mergeCell ref="J28:O28"/>
    <mergeCell ref="L5:P5"/>
    <mergeCell ref="D19:G19"/>
    <mergeCell ref="A29:E29"/>
    <mergeCell ref="F29:H29"/>
    <mergeCell ref="J29:N29"/>
    <mergeCell ref="A30:E30"/>
    <mergeCell ref="F30:H30"/>
    <mergeCell ref="J30:N30"/>
    <mergeCell ref="A31:E31"/>
    <mergeCell ref="F31:H31"/>
    <mergeCell ref="J31:N31"/>
    <mergeCell ref="A32:E32"/>
    <mergeCell ref="F32:H32"/>
    <mergeCell ref="J32:N32"/>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theme="8" tint="0.59999389629810485"/>
  </sheetPr>
  <dimension ref="A1:O40"/>
  <sheetViews>
    <sheetView showZeros="0" view="pageBreakPreview" zoomScaleNormal="100" zoomScaleSheetLayoutView="100" workbookViewId="0">
      <selection activeCell="G16" sqref="G16"/>
    </sheetView>
  </sheetViews>
  <sheetFormatPr defaultColWidth="5.90625" defaultRowHeight="14"/>
  <cols>
    <col min="1" max="16384" width="5.90625" style="203"/>
  </cols>
  <sheetData>
    <row r="1" spans="1:15">
      <c r="O1" s="204" t="s">
        <v>668</v>
      </c>
    </row>
    <row r="2" spans="1:15">
      <c r="A2" s="203" t="s">
        <v>269</v>
      </c>
    </row>
    <row r="4" spans="1:15" ht="28">
      <c r="A4" s="955" t="s">
        <v>778</v>
      </c>
      <c r="B4" s="955"/>
      <c r="C4" s="955"/>
      <c r="D4" s="955"/>
      <c r="E4" s="955"/>
      <c r="F4" s="955"/>
      <c r="G4" s="955"/>
      <c r="H4" s="955"/>
      <c r="I4" s="955"/>
      <c r="J4" s="955"/>
      <c r="K4" s="955"/>
      <c r="L4" s="955"/>
      <c r="M4" s="955"/>
      <c r="N4" s="955"/>
      <c r="O4" s="955"/>
    </row>
    <row r="5" spans="1:15" ht="14.25" customHeight="1">
      <c r="A5" s="148"/>
      <c r="B5" s="148"/>
      <c r="C5" s="148"/>
      <c r="D5" s="148"/>
      <c r="E5" s="148"/>
      <c r="F5" s="148"/>
      <c r="G5" s="148"/>
      <c r="H5" s="148"/>
      <c r="I5" s="148"/>
      <c r="J5" s="148"/>
      <c r="K5" s="148"/>
      <c r="L5" s="148"/>
      <c r="M5" s="148"/>
      <c r="N5" s="148"/>
    </row>
    <row r="7" spans="1:15" ht="24" customHeight="1">
      <c r="A7" s="203" t="s">
        <v>779</v>
      </c>
    </row>
    <row r="8" spans="1:15" ht="24" customHeight="1">
      <c r="A8" s="203" t="s">
        <v>780</v>
      </c>
    </row>
    <row r="9" spans="1:15" ht="24" customHeight="1">
      <c r="A9" s="203" t="s">
        <v>767</v>
      </c>
    </row>
    <row r="10" spans="1:15" ht="14.25" customHeight="1"/>
    <row r="12" spans="1:15">
      <c r="A12" s="224" t="s">
        <v>1407</v>
      </c>
    </row>
    <row r="14" spans="1:15">
      <c r="L14" s="890"/>
      <c r="M14" s="890"/>
      <c r="N14" s="890"/>
    </row>
    <row r="16" spans="1:15">
      <c r="G16" s="203" t="s">
        <v>1751</v>
      </c>
      <c r="O16" s="204" t="s">
        <v>386</v>
      </c>
    </row>
    <row r="17" spans="1:15">
      <c r="O17" s="204"/>
    </row>
    <row r="18" spans="1:15">
      <c r="O18" s="204"/>
    </row>
    <row r="19" spans="1:15">
      <c r="O19" s="204"/>
    </row>
    <row r="20" spans="1:15">
      <c r="A20" s="900" t="s">
        <v>451</v>
      </c>
      <c r="B20" s="900"/>
      <c r="C20" s="900"/>
      <c r="D20" s="900"/>
      <c r="E20" s="900"/>
      <c r="F20" s="900"/>
      <c r="G20" s="900"/>
      <c r="H20" s="900"/>
      <c r="I20" s="900"/>
      <c r="J20" s="900"/>
      <c r="K20" s="900"/>
      <c r="L20" s="900"/>
      <c r="M20" s="900"/>
      <c r="N20" s="900"/>
      <c r="O20" s="900"/>
    </row>
    <row r="22" spans="1:15">
      <c r="A22" s="229" t="s">
        <v>1267</v>
      </c>
      <c r="B22" s="195" t="str">
        <f>入力シート!C1</f>
        <v>令和8年2月8日執行衆議院小選挙区選出議員選挙</v>
      </c>
      <c r="C22" s="94"/>
      <c r="D22" s="94"/>
      <c r="E22" s="94"/>
      <c r="F22" s="94"/>
      <c r="G22" s="94"/>
      <c r="H22" s="94"/>
      <c r="I22" s="94"/>
      <c r="J22" s="94"/>
      <c r="K22" s="111" t="str">
        <f>入力シート!C2</f>
        <v>青森県第１区</v>
      </c>
      <c r="L22" s="94"/>
      <c r="M22" s="94"/>
      <c r="N22" s="94"/>
      <c r="O22" s="94"/>
    </row>
    <row r="23" spans="1:15">
      <c r="A23" s="229"/>
      <c r="J23" s="214"/>
      <c r="K23" s="214"/>
    </row>
    <row r="25" spans="1:15">
      <c r="A25" s="229" t="s">
        <v>1268</v>
      </c>
      <c r="B25" s="94" t="s">
        <v>1269</v>
      </c>
      <c r="C25" s="94"/>
      <c r="D25" s="94"/>
      <c r="E25" s="113">
        <f>入力シート!C20</f>
        <v>0</v>
      </c>
      <c r="F25" s="111"/>
      <c r="G25" s="111">
        <f>入力シート!C22</f>
        <v>0</v>
      </c>
      <c r="H25" s="108"/>
      <c r="I25" s="94"/>
      <c r="J25" s="94"/>
      <c r="K25" s="94"/>
      <c r="L25" s="94"/>
      <c r="M25" s="94"/>
      <c r="N25" s="94"/>
      <c r="O25" s="94"/>
    </row>
    <row r="26" spans="1:15">
      <c r="E26" s="215"/>
      <c r="F26" s="195"/>
      <c r="G26" s="195"/>
      <c r="H26" s="204"/>
    </row>
    <row r="28" spans="1:15">
      <c r="A28" s="229" t="s">
        <v>257</v>
      </c>
      <c r="B28" s="203" t="s">
        <v>1270</v>
      </c>
      <c r="C28" s="94"/>
      <c r="D28" s="94"/>
      <c r="E28" s="1687" t="s">
        <v>243</v>
      </c>
      <c r="F28" s="1687"/>
      <c r="G28" s="1687"/>
      <c r="H28" s="94"/>
      <c r="I28" s="94"/>
      <c r="J28" s="94"/>
      <c r="K28" s="94"/>
      <c r="L28" s="94"/>
      <c r="M28" s="94"/>
      <c r="N28" s="94"/>
      <c r="O28" s="94"/>
    </row>
    <row r="29" spans="1:15" ht="14.25" customHeight="1">
      <c r="F29" s="195"/>
    </row>
    <row r="30" spans="1:15" ht="14.25" customHeight="1">
      <c r="F30" s="195"/>
    </row>
    <row r="31" spans="1:15" ht="14.25" customHeight="1">
      <c r="F31" s="195"/>
    </row>
    <row r="32" spans="1:15">
      <c r="B32" s="207"/>
      <c r="C32" s="116"/>
      <c r="D32" s="116"/>
      <c r="H32" s="195"/>
    </row>
    <row r="33" spans="1:15">
      <c r="A33" s="124" t="s">
        <v>1627</v>
      </c>
      <c r="B33" s="282"/>
      <c r="C33" s="116"/>
      <c r="D33" s="116"/>
      <c r="E33" s="124"/>
      <c r="F33" s="124"/>
      <c r="G33" s="124"/>
      <c r="H33" s="307"/>
      <c r="I33" s="124"/>
      <c r="J33" s="124"/>
      <c r="K33" s="124"/>
      <c r="L33" s="124"/>
      <c r="M33" s="124"/>
      <c r="N33" s="124"/>
      <c r="O33" s="124"/>
    </row>
    <row r="34" spans="1:15">
      <c r="A34" s="124" t="s">
        <v>1628</v>
      </c>
      <c r="B34" s="282"/>
      <c r="C34" s="116"/>
      <c r="D34" s="116"/>
      <c r="E34" s="124"/>
      <c r="F34" s="124"/>
      <c r="G34" s="124"/>
      <c r="H34" s="124"/>
      <c r="I34" s="124"/>
      <c r="J34" s="124"/>
      <c r="K34" s="124"/>
      <c r="L34" s="124"/>
      <c r="M34" s="124"/>
      <c r="N34" s="124"/>
      <c r="O34" s="124"/>
    </row>
    <row r="35" spans="1:15">
      <c r="A35" s="124"/>
      <c r="B35" s="282"/>
      <c r="C35" s="116"/>
      <c r="D35" s="116"/>
      <c r="E35" s="124"/>
      <c r="F35" s="124"/>
      <c r="G35" s="307"/>
      <c r="H35" s="124"/>
      <c r="I35" s="124"/>
      <c r="J35" s="124"/>
      <c r="K35" s="124"/>
      <c r="L35" s="124"/>
      <c r="M35" s="124"/>
      <c r="N35" s="124"/>
      <c r="O35" s="124"/>
    </row>
    <row r="36" spans="1:15">
      <c r="A36" s="124" t="s">
        <v>1629</v>
      </c>
      <c r="B36" s="282"/>
      <c r="C36" s="116"/>
      <c r="D36" s="116"/>
      <c r="E36" s="124"/>
      <c r="F36" s="124"/>
      <c r="G36" s="124"/>
      <c r="H36" s="124"/>
      <c r="I36" s="124"/>
      <c r="J36" s="124"/>
      <c r="K36" s="124"/>
      <c r="L36" s="124"/>
      <c r="M36" s="124"/>
      <c r="N36" s="124"/>
      <c r="O36" s="124"/>
    </row>
    <row r="37" spans="1:15">
      <c r="A37" s="124" t="s">
        <v>1630</v>
      </c>
      <c r="B37" s="124"/>
      <c r="C37" s="124"/>
      <c r="D37" s="124"/>
      <c r="E37" s="124"/>
      <c r="F37" s="124"/>
      <c r="G37" s="124"/>
      <c r="H37" s="124"/>
      <c r="I37" s="124"/>
      <c r="J37" s="124"/>
      <c r="K37" s="124"/>
      <c r="L37" s="124"/>
      <c r="M37" s="124"/>
      <c r="N37" s="124"/>
      <c r="O37" s="124"/>
    </row>
    <row r="38" spans="1:15">
      <c r="A38" s="124"/>
      <c r="B38" s="124"/>
      <c r="C38" s="124"/>
      <c r="D38" s="124"/>
      <c r="E38" s="124"/>
      <c r="F38" s="124"/>
      <c r="G38" s="124"/>
      <c r="H38" s="124"/>
      <c r="I38" s="124"/>
      <c r="J38" s="124"/>
      <c r="K38" s="124"/>
      <c r="L38" s="124"/>
      <c r="M38" s="124"/>
      <c r="N38" s="124"/>
      <c r="O38" s="124"/>
    </row>
    <row r="39" spans="1:15">
      <c r="A39" s="124" t="s">
        <v>1612</v>
      </c>
      <c r="B39" s="124"/>
      <c r="C39" s="124"/>
      <c r="D39" s="124"/>
      <c r="E39" s="124"/>
      <c r="F39" s="124"/>
      <c r="G39" s="124"/>
      <c r="H39" s="124"/>
      <c r="I39" s="124"/>
      <c r="J39" s="124"/>
      <c r="K39" s="124"/>
      <c r="L39" s="124"/>
      <c r="M39" s="124"/>
      <c r="N39" s="124"/>
      <c r="O39" s="124"/>
    </row>
    <row r="40" spans="1:15">
      <c r="A40" s="124" t="s">
        <v>1613</v>
      </c>
      <c r="B40" s="124"/>
      <c r="C40" s="124"/>
      <c r="D40" s="124"/>
      <c r="E40" s="124"/>
      <c r="F40" s="124"/>
      <c r="G40" s="124"/>
      <c r="H40" s="124"/>
      <c r="I40" s="124"/>
      <c r="J40" s="124"/>
      <c r="K40" s="124"/>
      <c r="L40" s="124"/>
      <c r="M40" s="124"/>
      <c r="N40" s="124"/>
      <c r="O40" s="124"/>
    </row>
  </sheetData>
  <mergeCells count="4">
    <mergeCell ref="A4:O4"/>
    <mergeCell ref="L14:N14"/>
    <mergeCell ref="A20:O20"/>
    <mergeCell ref="E28:G28"/>
  </mergeCells>
  <phoneticPr fontId="3"/>
  <pageMargins left="0.78740157480314965" right="0.31496062992125984"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8" tint="0.59999389629810485"/>
  </sheetPr>
  <dimension ref="A1:P50"/>
  <sheetViews>
    <sheetView showZeros="0" view="pageBreakPreview" topLeftCell="A13" zoomScaleNormal="100" zoomScaleSheetLayoutView="100" workbookViewId="0">
      <selection activeCell="C42" sqref="C42"/>
    </sheetView>
  </sheetViews>
  <sheetFormatPr defaultColWidth="5.6328125" defaultRowHeight="14"/>
  <cols>
    <col min="1" max="16384" width="5.6328125" style="203"/>
  </cols>
  <sheetData>
    <row r="1" spans="1:16">
      <c r="P1" s="204" t="s">
        <v>669</v>
      </c>
    </row>
    <row r="2" spans="1:16">
      <c r="P2" s="204"/>
    </row>
    <row r="4" spans="1:16" ht="28">
      <c r="A4" s="955" t="s">
        <v>781</v>
      </c>
      <c r="B4" s="955"/>
      <c r="C4" s="955"/>
      <c r="D4" s="955"/>
      <c r="E4" s="955"/>
      <c r="F4" s="955"/>
      <c r="G4" s="955"/>
      <c r="H4" s="955"/>
      <c r="I4" s="955"/>
      <c r="J4" s="955"/>
      <c r="K4" s="955"/>
      <c r="L4" s="955"/>
      <c r="M4" s="955"/>
      <c r="N4" s="955"/>
      <c r="O4" s="955"/>
      <c r="P4" s="955"/>
    </row>
    <row r="7" spans="1:16">
      <c r="A7" s="203" t="s">
        <v>782</v>
      </c>
      <c r="M7" s="228"/>
      <c r="N7" s="228"/>
      <c r="O7" s="228"/>
    </row>
    <row r="8" spans="1:16">
      <c r="M8" s="228"/>
      <c r="N8" s="228"/>
      <c r="O8" s="228"/>
    </row>
    <row r="9" spans="1:16">
      <c r="M9" s="228"/>
      <c r="N9" s="228"/>
      <c r="O9" s="228"/>
    </row>
    <row r="10" spans="1:16">
      <c r="B10" s="1076" t="s">
        <v>1364</v>
      </c>
      <c r="C10" s="1076"/>
      <c r="D10" s="1076"/>
      <c r="E10" s="1076"/>
      <c r="F10" s="1076"/>
    </row>
    <row r="11" spans="1:16">
      <c r="B11" s="228"/>
      <c r="C11" s="228"/>
      <c r="D11" s="228"/>
    </row>
    <row r="13" spans="1:16" s="94" customFormat="1">
      <c r="J13" s="215" t="str">
        <f>入力シート!C1</f>
        <v>令和8年2月8日執行衆議院小選挙区選出議員選挙</v>
      </c>
      <c r="K13" s="202" t="str">
        <f>入力シート!C2</f>
        <v>青森県第１区</v>
      </c>
      <c r="L13" s="111"/>
    </row>
    <row r="15" spans="1:16">
      <c r="I15" s="204" t="s">
        <v>410</v>
      </c>
      <c r="K15" s="215">
        <f>入力シート!C20</f>
        <v>0</v>
      </c>
      <c r="L15" s="195"/>
      <c r="M15" s="195">
        <f>入力シート!C22</f>
        <v>0</v>
      </c>
    </row>
    <row r="16" spans="1:16">
      <c r="I16" s="204"/>
      <c r="K16" s="215"/>
      <c r="L16" s="195"/>
      <c r="M16" s="195"/>
    </row>
    <row r="17" spans="1:16" ht="14.25" customHeight="1">
      <c r="G17" s="195"/>
    </row>
    <row r="18" spans="1:16" ht="14.25" customHeight="1">
      <c r="A18" s="900" t="s">
        <v>451</v>
      </c>
      <c r="B18" s="900"/>
      <c r="C18" s="900"/>
      <c r="D18" s="900"/>
      <c r="E18" s="900"/>
      <c r="F18" s="900"/>
      <c r="G18" s="900"/>
      <c r="H18" s="900"/>
      <c r="I18" s="900"/>
      <c r="J18" s="900"/>
      <c r="K18" s="900"/>
      <c r="L18" s="900"/>
      <c r="M18" s="900"/>
      <c r="N18" s="900"/>
      <c r="O18" s="900"/>
      <c r="P18" s="900"/>
    </row>
    <row r="19" spans="1:16" ht="14.25" customHeight="1">
      <c r="A19" s="205"/>
      <c r="B19" s="205"/>
      <c r="C19" s="205"/>
      <c r="D19" s="205"/>
      <c r="E19" s="205"/>
      <c r="F19" s="205"/>
      <c r="G19" s="205"/>
      <c r="H19" s="205"/>
      <c r="I19" s="205"/>
      <c r="J19" s="205"/>
      <c r="K19" s="205"/>
      <c r="L19" s="205"/>
      <c r="M19" s="205"/>
      <c r="N19" s="205"/>
      <c r="O19" s="205"/>
    </row>
    <row r="20" spans="1:16" ht="28.5" customHeight="1">
      <c r="A20" s="1688" t="s">
        <v>749</v>
      </c>
      <c r="B20" s="1689"/>
      <c r="C20" s="1689"/>
      <c r="D20" s="1689"/>
      <c r="E20" s="1690"/>
      <c r="F20" s="1664"/>
      <c r="G20" s="1665"/>
      <c r="H20" s="1665"/>
      <c r="I20" s="1665"/>
      <c r="J20" s="1665"/>
      <c r="K20" s="1665"/>
      <c r="L20" s="1665"/>
      <c r="M20" s="1665"/>
      <c r="N20" s="1665"/>
      <c r="O20" s="1665"/>
      <c r="P20" s="220"/>
    </row>
    <row r="21" spans="1:16" ht="28.5" customHeight="1">
      <c r="A21" s="1697" t="s">
        <v>750</v>
      </c>
      <c r="B21" s="1698"/>
      <c r="C21" s="1698"/>
      <c r="D21" s="1698"/>
      <c r="E21" s="1699"/>
      <c r="F21" s="1667"/>
      <c r="G21" s="1668"/>
      <c r="H21" s="1668"/>
      <c r="I21" s="1668"/>
      <c r="J21" s="1668"/>
      <c r="K21" s="1668"/>
      <c r="L21" s="1668"/>
      <c r="M21" s="1668"/>
      <c r="N21" s="1668"/>
      <c r="O21" s="1668"/>
      <c r="P21" s="217"/>
    </row>
    <row r="22" spans="1:16" ht="28.5" customHeight="1">
      <c r="A22" s="1700" t="s">
        <v>1413</v>
      </c>
      <c r="B22" s="1701"/>
      <c r="C22" s="1701"/>
      <c r="D22" s="1701"/>
      <c r="E22" s="1702"/>
      <c r="F22" s="1670"/>
      <c r="G22" s="1671"/>
      <c r="H22" s="1671"/>
      <c r="I22" s="1671"/>
      <c r="J22" s="1671"/>
      <c r="K22" s="1671"/>
      <c r="L22" s="1671"/>
      <c r="M22" s="1671"/>
      <c r="N22" s="1671"/>
      <c r="O22" s="1671"/>
      <c r="P22" s="223"/>
    </row>
    <row r="23" spans="1:16" ht="28.5" customHeight="1">
      <c r="A23" s="1696" t="s">
        <v>739</v>
      </c>
      <c r="B23" s="998"/>
      <c r="C23" s="998"/>
      <c r="D23" s="998"/>
      <c r="E23" s="999"/>
      <c r="F23" s="1705"/>
      <c r="G23" s="1706"/>
      <c r="H23" s="1706"/>
      <c r="I23" s="1706"/>
      <c r="J23" s="1706"/>
      <c r="K23" s="1706"/>
      <c r="L23" s="1706"/>
      <c r="M23" s="1706"/>
      <c r="N23" s="1706"/>
      <c r="O23" s="1706"/>
      <c r="P23" s="170"/>
    </row>
    <row r="24" spans="1:16" ht="28.5" customHeight="1">
      <c r="A24" s="1696" t="s">
        <v>82</v>
      </c>
      <c r="B24" s="998"/>
      <c r="C24" s="998"/>
      <c r="D24" s="998"/>
      <c r="E24" s="999"/>
      <c r="F24" s="1703"/>
      <c r="G24" s="1704"/>
      <c r="H24" s="1704"/>
      <c r="I24" s="1704"/>
      <c r="J24" s="1704"/>
      <c r="K24" s="1704"/>
      <c r="L24" s="1704"/>
      <c r="M24" s="1704"/>
      <c r="N24" s="1704"/>
      <c r="O24" s="1704"/>
      <c r="P24" s="156" t="s">
        <v>2</v>
      </c>
    </row>
    <row r="25" spans="1:16" ht="28.5" customHeight="1">
      <c r="A25" s="1693" t="s">
        <v>531</v>
      </c>
      <c r="B25" s="1694"/>
      <c r="C25" s="1694"/>
      <c r="D25" s="1694"/>
      <c r="E25" s="1695"/>
      <c r="F25" s="1768"/>
      <c r="G25" s="1769"/>
      <c r="H25" s="1769"/>
      <c r="I25" s="1769"/>
      <c r="J25" s="1769"/>
      <c r="K25" s="1769"/>
      <c r="L25" s="1769"/>
      <c r="M25" s="1769"/>
      <c r="N25" s="1769"/>
      <c r="O25" s="1769"/>
      <c r="P25" s="170"/>
    </row>
    <row r="26" spans="1:16" ht="21" customHeight="1">
      <c r="A26" s="124"/>
      <c r="B26" s="124"/>
      <c r="C26" s="124"/>
      <c r="D26" s="124"/>
      <c r="E26" s="124"/>
      <c r="F26" s="124"/>
      <c r="G26" s="124"/>
      <c r="H26" s="124"/>
      <c r="I26" s="124"/>
      <c r="J26" s="124"/>
      <c r="K26" s="124"/>
      <c r="L26" s="124"/>
      <c r="M26" s="124"/>
      <c r="N26" s="124"/>
      <c r="O26" s="124"/>
      <c r="P26" s="124"/>
    </row>
    <row r="27" spans="1:16">
      <c r="A27" s="124" t="s">
        <v>1614</v>
      </c>
      <c r="B27" s="124"/>
      <c r="C27" s="124"/>
      <c r="D27" s="124"/>
      <c r="E27" s="124"/>
      <c r="F27" s="124"/>
      <c r="G27" s="124"/>
      <c r="H27" s="124"/>
      <c r="I27" s="124"/>
      <c r="J27" s="124"/>
      <c r="K27" s="124"/>
      <c r="L27" s="124"/>
      <c r="M27" s="124"/>
      <c r="N27" s="124"/>
      <c r="O27" s="124"/>
      <c r="P27" s="124"/>
    </row>
    <row r="28" spans="1:16">
      <c r="A28" s="124" t="s">
        <v>1615</v>
      </c>
      <c r="B28" s="124"/>
      <c r="C28" s="124"/>
      <c r="D28" s="124"/>
      <c r="E28" s="124"/>
      <c r="F28" s="124"/>
      <c r="G28" s="124"/>
      <c r="H28" s="124"/>
      <c r="I28" s="124"/>
      <c r="J28" s="124"/>
      <c r="K28" s="124"/>
      <c r="L28" s="124"/>
      <c r="M28" s="124"/>
      <c r="N28" s="124"/>
      <c r="O28" s="124"/>
      <c r="P28" s="124"/>
    </row>
    <row r="29" spans="1:16">
      <c r="A29" s="124"/>
      <c r="B29" s="124"/>
      <c r="C29" s="124"/>
      <c r="D29" s="124"/>
      <c r="E29" s="124"/>
      <c r="F29" s="124"/>
      <c r="G29" s="124"/>
      <c r="H29" s="124"/>
      <c r="I29" s="124"/>
      <c r="J29" s="124"/>
      <c r="K29" s="124"/>
      <c r="L29" s="124"/>
      <c r="M29" s="124"/>
      <c r="N29" s="124"/>
      <c r="O29" s="124"/>
      <c r="P29" s="124"/>
    </row>
    <row r="30" spans="1:16">
      <c r="A30" s="124" t="s">
        <v>1616</v>
      </c>
      <c r="B30" s="124"/>
      <c r="C30" s="124"/>
      <c r="D30" s="124"/>
      <c r="E30" s="124"/>
      <c r="F30" s="124"/>
      <c r="G30" s="124"/>
      <c r="H30" s="124"/>
      <c r="I30" s="124"/>
      <c r="J30" s="124"/>
      <c r="K30" s="124"/>
      <c r="L30" s="124"/>
      <c r="M30" s="124"/>
      <c r="N30" s="124"/>
      <c r="O30" s="124"/>
      <c r="P30" s="124"/>
    </row>
    <row r="31" spans="1:16">
      <c r="A31" s="124" t="s">
        <v>15</v>
      </c>
      <c r="B31" s="124"/>
      <c r="C31" s="124"/>
      <c r="D31" s="124"/>
      <c r="E31" s="124"/>
      <c r="F31" s="124"/>
      <c r="G31" s="124"/>
      <c r="H31" s="124"/>
      <c r="I31" s="124"/>
      <c r="J31" s="124"/>
      <c r="K31" s="124"/>
      <c r="L31" s="124"/>
      <c r="M31" s="124"/>
      <c r="N31" s="124"/>
      <c r="O31" s="124"/>
      <c r="P31" s="124"/>
    </row>
    <row r="32" spans="1:16">
      <c r="A32" s="124"/>
      <c r="B32" s="124"/>
      <c r="C32" s="124"/>
      <c r="D32" s="124"/>
      <c r="E32" s="124"/>
      <c r="F32" s="124"/>
      <c r="G32" s="124"/>
      <c r="H32" s="124"/>
      <c r="I32" s="124"/>
      <c r="J32" s="124"/>
      <c r="K32" s="124"/>
      <c r="L32" s="124"/>
      <c r="M32" s="124"/>
      <c r="N32" s="124"/>
      <c r="O32" s="124"/>
      <c r="P32" s="124"/>
    </row>
    <row r="33" spans="1:16">
      <c r="A33" s="124" t="s">
        <v>1617</v>
      </c>
      <c r="B33" s="124"/>
      <c r="C33" s="124"/>
      <c r="D33" s="124"/>
      <c r="E33" s="124"/>
      <c r="F33" s="124"/>
      <c r="G33" s="124"/>
      <c r="H33" s="124"/>
      <c r="I33" s="124"/>
      <c r="J33" s="124"/>
      <c r="K33" s="124"/>
      <c r="L33" s="124"/>
      <c r="M33" s="124"/>
      <c r="N33" s="124"/>
      <c r="O33" s="124"/>
      <c r="P33" s="124"/>
    </row>
    <row r="34" spans="1:16">
      <c r="A34" s="124" t="s">
        <v>695</v>
      </c>
      <c r="B34" s="124"/>
      <c r="C34" s="124"/>
      <c r="D34" s="124"/>
      <c r="E34" s="124"/>
      <c r="F34" s="124"/>
      <c r="G34" s="124"/>
      <c r="H34" s="124"/>
      <c r="I34" s="124"/>
      <c r="J34" s="124"/>
      <c r="K34" s="124"/>
      <c r="L34" s="124"/>
      <c r="M34" s="124"/>
      <c r="N34" s="124"/>
      <c r="O34" s="124"/>
      <c r="P34" s="124"/>
    </row>
    <row r="35" spans="1:16">
      <c r="A35" s="124"/>
      <c r="B35" s="124"/>
      <c r="C35" s="124"/>
      <c r="D35" s="124"/>
      <c r="E35" s="124"/>
      <c r="F35" s="124"/>
      <c r="G35" s="124"/>
      <c r="H35" s="124"/>
      <c r="I35" s="124"/>
      <c r="J35" s="124"/>
      <c r="K35" s="124"/>
      <c r="L35" s="124"/>
      <c r="M35" s="124"/>
      <c r="N35" s="124"/>
      <c r="O35" s="124"/>
      <c r="P35" s="124"/>
    </row>
    <row r="36" spans="1:16">
      <c r="A36" s="124" t="s">
        <v>1618</v>
      </c>
      <c r="B36" s="124"/>
      <c r="C36" s="124"/>
      <c r="D36" s="124"/>
      <c r="E36" s="124"/>
      <c r="F36" s="124"/>
      <c r="G36" s="124"/>
      <c r="H36" s="124"/>
      <c r="I36" s="124"/>
      <c r="J36" s="124"/>
      <c r="K36" s="124"/>
      <c r="L36" s="124"/>
      <c r="M36" s="124"/>
      <c r="N36" s="124"/>
      <c r="O36" s="124"/>
      <c r="P36" s="124"/>
    </row>
    <row r="37" spans="1:16">
      <c r="A37" s="124" t="s">
        <v>1578</v>
      </c>
      <c r="B37" s="124"/>
      <c r="C37" s="124"/>
      <c r="D37" s="124"/>
      <c r="E37" s="124"/>
      <c r="F37" s="124"/>
      <c r="G37" s="124"/>
      <c r="H37" s="124"/>
      <c r="I37" s="124"/>
      <c r="J37" s="124"/>
      <c r="K37" s="124"/>
      <c r="L37" s="124"/>
      <c r="M37" s="124"/>
      <c r="N37" s="124"/>
      <c r="O37" s="124"/>
      <c r="P37" s="124"/>
    </row>
    <row r="38" spans="1:16" ht="9" customHeight="1">
      <c r="A38" s="124"/>
      <c r="B38" s="124"/>
      <c r="C38" s="124"/>
      <c r="D38" s="124"/>
      <c r="E38" s="124"/>
      <c r="F38" s="124"/>
      <c r="G38" s="124"/>
      <c r="H38" s="124"/>
      <c r="I38" s="124"/>
      <c r="J38" s="124"/>
      <c r="K38" s="124"/>
      <c r="L38" s="124"/>
      <c r="M38" s="124"/>
      <c r="N38" s="124"/>
      <c r="O38" s="124"/>
      <c r="P38" s="124"/>
    </row>
    <row r="39" spans="1:16">
      <c r="A39" s="124" t="s">
        <v>783</v>
      </c>
      <c r="B39" s="124"/>
      <c r="C39" s="124"/>
      <c r="D39" s="124"/>
      <c r="E39" s="124"/>
      <c r="F39" s="124"/>
      <c r="G39" s="124"/>
      <c r="H39" s="124"/>
      <c r="I39" s="124"/>
      <c r="J39" s="124"/>
      <c r="K39" s="124"/>
      <c r="L39" s="124"/>
      <c r="M39" s="124"/>
      <c r="N39" s="124"/>
      <c r="O39" s="124"/>
      <c r="P39" s="124"/>
    </row>
    <row r="40" spans="1:16">
      <c r="A40" s="124" t="s">
        <v>84</v>
      </c>
      <c r="B40" s="124"/>
      <c r="C40" s="124"/>
      <c r="D40" s="124"/>
      <c r="E40" s="124"/>
      <c r="F40" s="124"/>
      <c r="G40" s="124"/>
      <c r="H40" s="124"/>
      <c r="I40" s="124"/>
      <c r="J40" s="124"/>
      <c r="K40" s="124"/>
      <c r="L40" s="124"/>
      <c r="M40" s="124"/>
      <c r="N40" s="124"/>
      <c r="O40" s="124"/>
      <c r="P40" s="124"/>
    </row>
    <row r="41" spans="1:16">
      <c r="A41" s="124"/>
      <c r="B41" s="124"/>
      <c r="C41" s="124" t="s">
        <v>1758</v>
      </c>
      <c r="D41" s="124"/>
      <c r="E41" s="124"/>
      <c r="F41" s="124"/>
      <c r="G41" s="124"/>
      <c r="H41" s="124"/>
      <c r="I41" s="124"/>
      <c r="J41" s="124"/>
      <c r="K41" s="124"/>
      <c r="L41" s="124"/>
      <c r="M41" s="124"/>
      <c r="N41" s="124"/>
      <c r="O41" s="124"/>
      <c r="P41" s="124"/>
    </row>
    <row r="47" spans="1:16">
      <c r="J47" s="229"/>
    </row>
    <row r="50" spans="3:3">
      <c r="C50" s="195"/>
    </row>
  </sheetData>
  <mergeCells count="13">
    <mergeCell ref="A4:P4"/>
    <mergeCell ref="A18:P18"/>
    <mergeCell ref="A20:E20"/>
    <mergeCell ref="F20:O22"/>
    <mergeCell ref="A21:E21"/>
    <mergeCell ref="A22:E22"/>
    <mergeCell ref="B10:F10"/>
    <mergeCell ref="A23:E23"/>
    <mergeCell ref="F23:O23"/>
    <mergeCell ref="A24:E24"/>
    <mergeCell ref="F24:O24"/>
    <mergeCell ref="A25:E25"/>
    <mergeCell ref="F25:O25"/>
  </mergeCells>
  <phoneticPr fontId="3"/>
  <pageMargins left="0.78740157480314965" right="0.35433070866141736" top="0.78740157480314965" bottom="0.78740157480314965" header="0.51181102362204722" footer="0.51181102362204722"/>
  <pageSetup paperSize="9" scale="95" orientation="portrait" blackAndWhite="1" horizontalDpi="200" verticalDpi="200" r:id="rId1"/>
  <headerFooter alignWithMargins="0"/>
  <legacyDrawing r:id="rId2"/>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8" tint="0.59999389629810485"/>
  </sheetPr>
  <dimension ref="A1:T51"/>
  <sheetViews>
    <sheetView showZeros="0" view="pageBreakPreview" topLeftCell="A16" zoomScaleNormal="100" zoomScaleSheetLayoutView="100" workbookViewId="0">
      <selection activeCell="AI38" sqref="AI38"/>
    </sheetView>
  </sheetViews>
  <sheetFormatPr defaultColWidth="5.90625" defaultRowHeight="14"/>
  <cols>
    <col min="1" max="1" width="2.6328125" style="94" customWidth="1"/>
    <col min="2" max="2" width="5.90625" style="94" customWidth="1"/>
    <col min="3" max="3" width="3.453125" style="94" customWidth="1"/>
    <col min="4" max="4" width="5.90625" style="94" customWidth="1"/>
    <col min="5" max="5" width="3.453125" style="94" customWidth="1"/>
    <col min="6" max="6" width="5.90625" style="94" customWidth="1"/>
    <col min="7" max="7" width="3.453125" style="94" customWidth="1"/>
    <col min="8" max="8" width="5.90625" style="94" customWidth="1"/>
    <col min="9" max="9" width="3.453125" style="94" customWidth="1"/>
    <col min="10" max="10" width="5.90625" style="94" customWidth="1"/>
    <col min="11" max="11" width="3.453125" style="94" customWidth="1"/>
    <col min="12" max="12" width="5.90625" style="94" customWidth="1"/>
    <col min="13" max="13" width="3.453125" style="94" customWidth="1"/>
    <col min="14" max="14" width="5.90625" style="94" customWidth="1"/>
    <col min="15" max="15" width="3.453125" style="94" customWidth="1"/>
    <col min="16" max="16" width="5.90625" style="94" customWidth="1"/>
    <col min="17" max="17" width="3.453125" style="94" customWidth="1"/>
    <col min="18" max="18" width="5.90625" style="94"/>
    <col min="19" max="19" width="3.453125" style="94" customWidth="1"/>
    <col min="20" max="20" width="3.26953125" style="94" bestFit="1" customWidth="1"/>
    <col min="21" max="21" width="3.453125" style="94" customWidth="1"/>
    <col min="22" max="22" width="5.90625" style="94"/>
    <col min="23" max="23" width="3.453125" style="94" customWidth="1"/>
    <col min="24" max="24" width="5.90625" style="94"/>
    <col min="25" max="25" width="3.453125" style="94" customWidth="1"/>
    <col min="26" max="26" width="5.90625" style="94"/>
    <col min="27" max="27" width="3.453125" style="94" customWidth="1"/>
    <col min="28" max="16384" width="5.90625" style="94"/>
  </cols>
  <sheetData>
    <row r="1" spans="1:20">
      <c r="T1" s="204" t="s">
        <v>784</v>
      </c>
    </row>
    <row r="2" spans="1:20" ht="28">
      <c r="A2" s="955" t="s">
        <v>16</v>
      </c>
      <c r="B2" s="955"/>
      <c r="C2" s="955"/>
      <c r="D2" s="955"/>
      <c r="E2" s="955"/>
      <c r="F2" s="955"/>
      <c r="G2" s="955"/>
      <c r="H2" s="955"/>
      <c r="I2" s="955"/>
      <c r="J2" s="955"/>
      <c r="K2" s="955"/>
      <c r="L2" s="955"/>
      <c r="M2" s="955"/>
      <c r="N2" s="955"/>
      <c r="O2" s="955"/>
      <c r="P2" s="955"/>
      <c r="Q2" s="955"/>
      <c r="R2" s="955"/>
      <c r="S2" s="955"/>
      <c r="T2" s="955"/>
    </row>
    <row r="3" spans="1:20" ht="21" customHeight="1">
      <c r="A3" s="900" t="s">
        <v>785</v>
      </c>
      <c r="B3" s="900"/>
      <c r="C3" s="900"/>
      <c r="D3" s="900"/>
      <c r="E3" s="900"/>
      <c r="F3" s="900"/>
      <c r="G3" s="900"/>
      <c r="H3" s="900"/>
      <c r="I3" s="900"/>
      <c r="J3" s="900"/>
      <c r="K3" s="900"/>
      <c r="L3" s="900"/>
      <c r="M3" s="900"/>
      <c r="N3" s="900"/>
      <c r="O3" s="900"/>
      <c r="P3" s="900"/>
      <c r="Q3" s="900"/>
      <c r="R3" s="900"/>
      <c r="S3" s="900"/>
      <c r="T3" s="900"/>
    </row>
    <row r="4" spans="1:20" ht="21" customHeight="1">
      <c r="M4" s="303"/>
      <c r="N4" s="1708" t="s">
        <v>1383</v>
      </c>
      <c r="O4" s="1709"/>
      <c r="P4" s="1709"/>
      <c r="Q4" s="1709"/>
      <c r="R4" s="1709"/>
      <c r="S4" s="244"/>
      <c r="T4" s="305"/>
    </row>
    <row r="5" spans="1:20">
      <c r="M5" s="152"/>
      <c r="N5" s="152"/>
      <c r="O5" s="152"/>
    </row>
    <row r="6" spans="1:20">
      <c r="A6" s="94" t="s">
        <v>18</v>
      </c>
      <c r="C6" s="152"/>
      <c r="D6" s="152"/>
      <c r="E6" s="152"/>
    </row>
    <row r="7" spans="1:20">
      <c r="C7" s="152"/>
      <c r="D7" s="152"/>
      <c r="E7" s="152"/>
    </row>
    <row r="8" spans="1:20" ht="21" customHeight="1">
      <c r="C8" s="152"/>
      <c r="D8" s="152"/>
      <c r="E8" s="152"/>
      <c r="F8" s="899" t="s">
        <v>230</v>
      </c>
      <c r="G8" s="899"/>
      <c r="H8" s="899"/>
      <c r="I8" s="899"/>
      <c r="J8" s="899"/>
      <c r="K8" s="1352"/>
      <c r="L8" s="1352"/>
      <c r="M8" s="1352"/>
      <c r="N8" s="1352"/>
      <c r="O8" s="1352"/>
      <c r="P8" s="1352"/>
      <c r="Q8" s="1352"/>
      <c r="R8" s="1352"/>
    </row>
    <row r="9" spans="1:20" ht="21" customHeight="1">
      <c r="C9" s="152"/>
      <c r="D9" s="152"/>
      <c r="E9" s="152"/>
      <c r="F9" s="899" t="s">
        <v>231</v>
      </c>
      <c r="G9" s="899"/>
      <c r="H9" s="899"/>
      <c r="I9" s="899"/>
      <c r="J9" s="899"/>
      <c r="K9" s="1352"/>
      <c r="L9" s="1352"/>
      <c r="M9" s="1352"/>
      <c r="N9" s="1352"/>
      <c r="O9" s="1352"/>
      <c r="P9" s="1352"/>
      <c r="Q9" s="1352"/>
      <c r="R9" s="1352"/>
    </row>
    <row r="10" spans="1:20" ht="21" customHeight="1">
      <c r="C10" s="152"/>
      <c r="D10" s="152"/>
      <c r="E10" s="152"/>
      <c r="F10" s="899" t="s">
        <v>232</v>
      </c>
      <c r="G10" s="899"/>
      <c r="H10" s="899"/>
      <c r="I10" s="899"/>
      <c r="J10" s="899"/>
      <c r="K10" s="1352"/>
      <c r="L10" s="1352"/>
      <c r="M10" s="1352"/>
      <c r="N10" s="1352"/>
      <c r="O10" s="1352"/>
      <c r="P10" s="1352"/>
      <c r="Q10" s="1352"/>
      <c r="R10" s="1352"/>
      <c r="S10" s="900"/>
      <c r="T10" s="888"/>
    </row>
    <row r="11" spans="1:20" ht="21" customHeight="1">
      <c r="C11" s="152"/>
      <c r="D11" s="152"/>
      <c r="E11" s="152"/>
      <c r="F11" s="899" t="s">
        <v>19</v>
      </c>
      <c r="G11" s="899"/>
      <c r="H11" s="899"/>
      <c r="I11" s="899"/>
      <c r="J11" s="899"/>
      <c r="K11" s="1353"/>
      <c r="L11" s="1353"/>
      <c r="M11" s="1353"/>
      <c r="N11" s="1353"/>
      <c r="O11" s="1353"/>
      <c r="P11" s="1353"/>
      <c r="Q11" s="1353"/>
      <c r="R11" s="1353"/>
    </row>
    <row r="12" spans="1:20">
      <c r="C12" s="152"/>
      <c r="D12" s="152"/>
      <c r="E12" s="152"/>
    </row>
    <row r="13" spans="1:20">
      <c r="A13" s="203" t="s">
        <v>786</v>
      </c>
      <c r="B13" s="203"/>
      <c r="C13" s="152"/>
      <c r="D13" s="152"/>
      <c r="E13" s="152"/>
    </row>
    <row r="14" spans="1:20">
      <c r="A14" s="203" t="s">
        <v>772</v>
      </c>
      <c r="B14" s="203"/>
      <c r="C14" s="152"/>
      <c r="D14" s="152"/>
      <c r="E14" s="152"/>
    </row>
    <row r="15" spans="1:20">
      <c r="C15" s="152"/>
      <c r="D15" s="152"/>
      <c r="E15" s="152"/>
    </row>
    <row r="16" spans="1:20">
      <c r="A16" s="888" t="s">
        <v>451</v>
      </c>
      <c r="B16" s="888"/>
      <c r="C16" s="888"/>
      <c r="D16" s="888"/>
      <c r="E16" s="888"/>
      <c r="F16" s="888"/>
      <c r="G16" s="888"/>
      <c r="H16" s="888"/>
      <c r="I16" s="888"/>
      <c r="J16" s="888"/>
      <c r="K16" s="888"/>
      <c r="L16" s="888"/>
      <c r="M16" s="888"/>
      <c r="N16" s="888"/>
      <c r="O16" s="888"/>
      <c r="P16" s="888"/>
    </row>
    <row r="17" spans="1:20" ht="9" customHeight="1">
      <c r="C17" s="152"/>
      <c r="D17" s="152"/>
      <c r="E17" s="152"/>
    </row>
    <row r="18" spans="1:20" ht="21" customHeight="1">
      <c r="A18" s="94" t="s">
        <v>20</v>
      </c>
      <c r="C18" s="152"/>
      <c r="D18" s="152"/>
      <c r="E18" s="1730">
        <f>R40</f>
        <v>0</v>
      </c>
      <c r="F18" s="1730"/>
      <c r="G18" s="1730"/>
      <c r="H18" s="1730"/>
      <c r="I18" s="1730"/>
      <c r="J18" s="115" t="s">
        <v>2</v>
      </c>
    </row>
    <row r="19" spans="1:20" ht="9" customHeight="1">
      <c r="C19" s="152"/>
      <c r="D19" s="152"/>
      <c r="E19" s="152"/>
    </row>
    <row r="20" spans="1:20">
      <c r="A20" s="94" t="s">
        <v>21</v>
      </c>
      <c r="C20" s="152"/>
      <c r="D20" s="152"/>
      <c r="E20" s="152"/>
    </row>
    <row r="21" spans="1:20">
      <c r="A21" s="203" t="s">
        <v>698</v>
      </c>
      <c r="B21" s="203"/>
      <c r="C21" s="152"/>
      <c r="D21" s="152"/>
      <c r="E21" s="152"/>
    </row>
    <row r="22" spans="1:20" ht="9" customHeight="1"/>
    <row r="23" spans="1:20">
      <c r="A23" s="161" t="s">
        <v>257</v>
      </c>
      <c r="B23" s="195" t="str">
        <f>入力シート!C1</f>
        <v>令和8年2月8日執行衆議院小選挙区選出議員選挙</v>
      </c>
      <c r="M23" s="195" t="str">
        <f>入力シート!C2</f>
        <v>青森県第１区</v>
      </c>
    </row>
    <row r="24" spans="1:20" ht="9" customHeight="1"/>
    <row r="25" spans="1:20">
      <c r="A25" s="94" t="s">
        <v>23</v>
      </c>
      <c r="F25" s="1731">
        <f>入力シート!C20</f>
        <v>0</v>
      </c>
      <c r="G25" s="1731"/>
      <c r="H25" s="1731"/>
      <c r="J25" s="992">
        <f>入力シート!C22</f>
        <v>0</v>
      </c>
      <c r="K25" s="992"/>
      <c r="L25" s="992"/>
    </row>
    <row r="26" spans="1:20" ht="9" customHeight="1">
      <c r="G26" s="111"/>
    </row>
    <row r="27" spans="1:20">
      <c r="A27" s="94" t="s">
        <v>222</v>
      </c>
      <c r="F27" s="162"/>
      <c r="G27" s="111"/>
      <c r="J27" s="162"/>
    </row>
    <row r="28" spans="1:20" ht="24" customHeight="1">
      <c r="B28" s="981" t="s">
        <v>223</v>
      </c>
      <c r="C28" s="982"/>
      <c r="D28" s="982"/>
      <c r="E28" s="983"/>
      <c r="F28" s="1368"/>
      <c r="G28" s="1369"/>
      <c r="H28" s="1369"/>
      <c r="I28" s="1369"/>
      <c r="J28" s="1369"/>
      <c r="K28" s="1370"/>
      <c r="L28" s="981" t="s">
        <v>227</v>
      </c>
      <c r="M28" s="982"/>
      <c r="N28" s="982"/>
      <c r="O28" s="1710"/>
      <c r="P28" s="1711"/>
      <c r="Q28" s="1711"/>
      <c r="R28" s="1711"/>
      <c r="S28" s="1711"/>
      <c r="T28" s="1712"/>
    </row>
    <row r="29" spans="1:20" ht="24" customHeight="1">
      <c r="B29" s="981" t="s">
        <v>224</v>
      </c>
      <c r="C29" s="982"/>
      <c r="D29" s="982"/>
      <c r="E29" s="983"/>
      <c r="F29" s="1384"/>
      <c r="G29" s="1385"/>
      <c r="H29" s="1385"/>
      <c r="I29" s="1385"/>
      <c r="J29" s="1385"/>
      <c r="K29" s="1386"/>
      <c r="L29" s="981" t="s">
        <v>228</v>
      </c>
      <c r="M29" s="982"/>
      <c r="N29" s="982"/>
      <c r="O29" s="1710"/>
      <c r="P29" s="1711"/>
      <c r="Q29" s="1711"/>
      <c r="R29" s="1711"/>
      <c r="S29" s="1711"/>
      <c r="T29" s="1712"/>
    </row>
    <row r="30" spans="1:20" ht="24" customHeight="1">
      <c r="B30" s="981" t="s">
        <v>225</v>
      </c>
      <c r="C30" s="982"/>
      <c r="D30" s="982"/>
      <c r="E30" s="983"/>
      <c r="F30" s="1368"/>
      <c r="G30" s="1369"/>
      <c r="H30" s="1369"/>
      <c r="I30" s="1369"/>
      <c r="J30" s="1369"/>
      <c r="K30" s="1370"/>
      <c r="L30" s="981" t="s">
        <v>229</v>
      </c>
      <c r="M30" s="982"/>
      <c r="N30" s="982"/>
      <c r="O30" s="1710"/>
      <c r="P30" s="1711"/>
      <c r="Q30" s="1711"/>
      <c r="R30" s="1711"/>
      <c r="S30" s="1711"/>
      <c r="T30" s="1712"/>
    </row>
    <row r="31" spans="1:20" ht="24" customHeight="1">
      <c r="B31" s="1707" t="s">
        <v>175</v>
      </c>
      <c r="C31" s="1375"/>
      <c r="D31" s="1375"/>
      <c r="E31" s="1376"/>
      <c r="F31" s="1377"/>
      <c r="G31" s="1378"/>
      <c r="H31" s="1378"/>
      <c r="I31" s="1378"/>
      <c r="J31" s="1378"/>
      <c r="K31" s="1378"/>
      <c r="L31" s="1378"/>
      <c r="M31" s="1378"/>
      <c r="N31" s="1378"/>
      <c r="O31" s="1378"/>
      <c r="P31" s="1378"/>
      <c r="Q31" s="1378"/>
      <c r="R31" s="1378"/>
      <c r="S31" s="1378"/>
      <c r="T31" s="1717"/>
    </row>
    <row r="32" spans="1:20" ht="24" customHeight="1">
      <c r="B32" s="1562" t="s">
        <v>226</v>
      </c>
      <c r="C32" s="1563"/>
      <c r="D32" s="1563"/>
      <c r="E32" s="1564"/>
      <c r="F32" s="1718"/>
      <c r="G32" s="1719"/>
      <c r="H32" s="1719"/>
      <c r="I32" s="1719"/>
      <c r="J32" s="1719"/>
      <c r="K32" s="1719"/>
      <c r="L32" s="1719"/>
      <c r="M32" s="1719"/>
      <c r="N32" s="1719"/>
      <c r="O32" s="1719"/>
      <c r="P32" s="1719"/>
      <c r="Q32" s="1719"/>
      <c r="R32" s="1719"/>
      <c r="S32" s="1719"/>
      <c r="T32" s="1720"/>
    </row>
    <row r="33" spans="1:20" ht="9" customHeight="1">
      <c r="F33" s="162"/>
      <c r="G33" s="111"/>
    </row>
    <row r="34" spans="1:20" ht="21" customHeight="1">
      <c r="B34" s="203" t="s">
        <v>699</v>
      </c>
      <c r="F34" s="162"/>
      <c r="G34" s="111"/>
    </row>
    <row r="35" spans="1:20" ht="33" customHeight="1">
      <c r="B35" s="1721" t="s">
        <v>82</v>
      </c>
      <c r="C35" s="1721"/>
      <c r="D35" s="1721"/>
      <c r="E35" s="1721"/>
      <c r="F35" s="1721"/>
      <c r="G35" s="1721"/>
      <c r="H35" s="1721" t="s">
        <v>94</v>
      </c>
      <c r="I35" s="1721"/>
      <c r="J35" s="1721"/>
      <c r="K35" s="1721"/>
      <c r="L35" s="1721"/>
      <c r="M35" s="1721"/>
      <c r="N35" s="1721" t="s">
        <v>95</v>
      </c>
      <c r="O35" s="1721"/>
      <c r="P35" s="1721"/>
      <c r="Q35" s="1721"/>
      <c r="R35" s="1721"/>
      <c r="S35" s="1721"/>
      <c r="T35" s="302" t="s">
        <v>531</v>
      </c>
    </row>
    <row r="36" spans="1:20">
      <c r="B36" s="1538" t="s">
        <v>86</v>
      </c>
      <c r="C36" s="1428"/>
      <c r="D36" s="1538" t="s">
        <v>755</v>
      </c>
      <c r="E36" s="1429"/>
      <c r="F36" s="1428" t="s">
        <v>88</v>
      </c>
      <c r="G36" s="1429"/>
      <c r="H36" s="1538" t="s">
        <v>86</v>
      </c>
      <c r="I36" s="1428"/>
      <c r="J36" s="1538" t="s">
        <v>755</v>
      </c>
      <c r="K36" s="1429"/>
      <c r="L36" s="1428" t="s">
        <v>88</v>
      </c>
      <c r="M36" s="1429"/>
      <c r="N36" s="1538" t="s">
        <v>86</v>
      </c>
      <c r="O36" s="1428"/>
      <c r="P36" s="1538" t="s">
        <v>755</v>
      </c>
      <c r="Q36" s="1429"/>
      <c r="R36" s="1428" t="s">
        <v>88</v>
      </c>
      <c r="S36" s="1429"/>
      <c r="T36" s="1505"/>
    </row>
    <row r="37" spans="1:20">
      <c r="B37" s="173" t="s">
        <v>89</v>
      </c>
      <c r="C37" s="172"/>
      <c r="D37" s="173" t="s">
        <v>90</v>
      </c>
      <c r="E37" s="174"/>
      <c r="F37" s="116" t="s">
        <v>91</v>
      </c>
      <c r="G37" s="174"/>
      <c r="H37" s="173" t="s">
        <v>98</v>
      </c>
      <c r="I37" s="172"/>
      <c r="J37" s="173" t="s">
        <v>99</v>
      </c>
      <c r="K37" s="174"/>
      <c r="L37" s="116" t="s">
        <v>100</v>
      </c>
      <c r="M37" s="174"/>
      <c r="N37" s="173" t="s">
        <v>102</v>
      </c>
      <c r="O37" s="172"/>
      <c r="P37" s="173" t="s">
        <v>96</v>
      </c>
      <c r="Q37" s="174"/>
      <c r="R37" s="116" t="s">
        <v>103</v>
      </c>
      <c r="S37" s="174"/>
      <c r="T37" s="1506"/>
    </row>
    <row r="38" spans="1:20">
      <c r="B38" s="175"/>
      <c r="C38" s="176"/>
      <c r="D38" s="175"/>
      <c r="E38" s="177"/>
      <c r="F38" s="176" t="s">
        <v>92</v>
      </c>
      <c r="G38" s="178"/>
      <c r="H38" s="175"/>
      <c r="I38" s="176"/>
      <c r="J38" s="175"/>
      <c r="K38" s="177"/>
      <c r="L38" s="176" t="s">
        <v>101</v>
      </c>
      <c r="M38" s="178"/>
      <c r="N38" s="175"/>
      <c r="O38" s="176"/>
      <c r="P38" s="175"/>
      <c r="Q38" s="177"/>
      <c r="R38" s="176" t="s">
        <v>97</v>
      </c>
      <c r="S38" s="178"/>
      <c r="T38" s="1506"/>
    </row>
    <row r="39" spans="1:20">
      <c r="B39" s="154"/>
      <c r="C39" s="180" t="s">
        <v>2</v>
      </c>
      <c r="D39" s="179"/>
      <c r="E39" s="179"/>
      <c r="F39" s="181"/>
      <c r="G39" s="180" t="s">
        <v>2</v>
      </c>
      <c r="H39" s="179"/>
      <c r="I39" s="179" t="s">
        <v>2</v>
      </c>
      <c r="J39" s="181"/>
      <c r="K39" s="180"/>
      <c r="L39" s="179"/>
      <c r="M39" s="179" t="s">
        <v>2</v>
      </c>
      <c r="N39" s="181"/>
      <c r="O39" s="180" t="s">
        <v>2</v>
      </c>
      <c r="P39" s="179"/>
      <c r="Q39" s="179"/>
      <c r="R39" s="181"/>
      <c r="S39" s="180" t="s">
        <v>2</v>
      </c>
      <c r="T39" s="1506"/>
    </row>
    <row r="40" spans="1:20" ht="21" customHeight="1">
      <c r="B40" s="1722"/>
      <c r="C40" s="1723"/>
      <c r="D40" s="1724"/>
      <c r="E40" s="1725"/>
      <c r="F40" s="1713">
        <f>B40*D40</f>
        <v>0</v>
      </c>
      <c r="G40" s="1714"/>
      <c r="H40" s="1778">
        <v>44403</v>
      </c>
      <c r="I40" s="1779"/>
      <c r="J40" s="1728">
        <f>IF(D40&gt;=5,5,D40)</f>
        <v>0</v>
      </c>
      <c r="K40" s="1729"/>
      <c r="L40" s="1713">
        <f>H40*J40</f>
        <v>0</v>
      </c>
      <c r="M40" s="1714"/>
      <c r="N40" s="1713">
        <f>IF(B40&gt;H40,(H40),(B40))</f>
        <v>0</v>
      </c>
      <c r="O40" s="1714"/>
      <c r="P40" s="1715">
        <f>IF(D40&gt;J40,(J40),(D40))</f>
        <v>0</v>
      </c>
      <c r="Q40" s="1716"/>
      <c r="R40" s="1713">
        <f>N40*P40</f>
        <v>0</v>
      </c>
      <c r="S40" s="1714"/>
      <c r="T40" s="1507"/>
    </row>
    <row r="41" spans="1:20" ht="14.25" customHeight="1">
      <c r="B41" s="297"/>
      <c r="C41" s="297"/>
      <c r="D41" s="300"/>
      <c r="E41" s="300"/>
      <c r="F41" s="297"/>
      <c r="G41" s="297"/>
      <c r="H41" s="298"/>
      <c r="I41" s="298"/>
      <c r="J41" s="299"/>
      <c r="K41" s="299"/>
      <c r="L41" s="297"/>
      <c r="M41" s="297"/>
      <c r="N41" s="297"/>
      <c r="O41" s="297"/>
      <c r="P41" s="300"/>
      <c r="Q41" s="300"/>
      <c r="R41" s="297"/>
      <c r="S41" s="297"/>
    </row>
    <row r="42" spans="1:20" ht="14.25" customHeight="1">
      <c r="A42" s="124" t="s">
        <v>1457</v>
      </c>
      <c r="B42" s="296"/>
      <c r="C42" s="296"/>
      <c r="D42" s="306"/>
      <c r="E42" s="306"/>
      <c r="F42" s="296"/>
      <c r="G42" s="296"/>
      <c r="H42" s="296"/>
      <c r="I42" s="296"/>
      <c r="J42" s="301"/>
      <c r="K42" s="301"/>
      <c r="L42" s="296"/>
      <c r="M42" s="296"/>
      <c r="N42" s="296"/>
      <c r="O42" s="296"/>
      <c r="P42" s="306"/>
      <c r="Q42" s="306"/>
      <c r="R42" s="296"/>
      <c r="S42" s="296"/>
      <c r="T42" s="124"/>
    </row>
    <row r="43" spans="1:20" ht="14.25" customHeight="1">
      <c r="A43" s="124" t="s">
        <v>1458</v>
      </c>
      <c r="B43" s="124"/>
      <c r="C43" s="124"/>
      <c r="D43" s="124"/>
      <c r="E43" s="124"/>
      <c r="F43" s="124"/>
      <c r="G43" s="124"/>
      <c r="H43" s="124"/>
      <c r="I43" s="124"/>
      <c r="J43" s="124"/>
      <c r="K43" s="124"/>
      <c r="L43" s="124"/>
      <c r="M43" s="124"/>
      <c r="N43" s="124"/>
      <c r="O43" s="124"/>
      <c r="P43" s="124"/>
      <c r="Q43" s="124"/>
      <c r="R43" s="124"/>
      <c r="S43" s="124"/>
      <c r="T43" s="124"/>
    </row>
    <row r="44" spans="1:20" ht="14.25" customHeight="1">
      <c r="A44" s="124" t="s">
        <v>756</v>
      </c>
      <c r="B44" s="124"/>
      <c r="C44" s="124"/>
      <c r="D44" s="124"/>
      <c r="E44" s="124"/>
      <c r="F44" s="124"/>
      <c r="G44" s="307"/>
      <c r="H44" s="124"/>
      <c r="I44" s="124"/>
      <c r="J44" s="124"/>
      <c r="K44" s="124"/>
      <c r="L44" s="124"/>
      <c r="M44" s="124"/>
      <c r="N44" s="124"/>
      <c r="O44" s="124"/>
      <c r="P44" s="124"/>
      <c r="Q44" s="124"/>
      <c r="R44" s="124"/>
      <c r="S44" s="124"/>
      <c r="T44" s="124"/>
    </row>
    <row r="45" spans="1:20" ht="14.25" customHeight="1">
      <c r="A45" s="124" t="s">
        <v>701</v>
      </c>
      <c r="B45" s="124"/>
      <c r="C45" s="172"/>
      <c r="D45" s="172"/>
      <c r="E45" s="172"/>
      <c r="F45" s="172"/>
      <c r="G45" s="172"/>
      <c r="H45" s="172"/>
      <c r="I45" s="172"/>
      <c r="J45" s="172"/>
      <c r="K45" s="172"/>
      <c r="L45" s="172"/>
      <c r="M45" s="172"/>
      <c r="N45" s="172"/>
      <c r="O45" s="172"/>
      <c r="P45" s="172"/>
      <c r="Q45" s="124"/>
      <c r="R45" s="124"/>
      <c r="S45" s="124"/>
      <c r="T45" s="124"/>
    </row>
    <row r="46" spans="1:20">
      <c r="A46" s="124" t="s">
        <v>757</v>
      </c>
      <c r="B46" s="124"/>
      <c r="C46" s="124"/>
      <c r="D46" s="124"/>
      <c r="E46" s="124"/>
      <c r="F46" s="124"/>
      <c r="G46" s="124"/>
      <c r="H46" s="124"/>
      <c r="I46" s="124"/>
      <c r="J46" s="124"/>
      <c r="K46" s="124"/>
      <c r="L46" s="124"/>
      <c r="M46" s="124"/>
      <c r="N46" s="124"/>
      <c r="O46" s="124"/>
      <c r="P46" s="124"/>
      <c r="Q46" s="124"/>
      <c r="R46" s="124"/>
      <c r="S46" s="124"/>
      <c r="T46" s="124"/>
    </row>
    <row r="47" spans="1:20">
      <c r="A47" s="124" t="s">
        <v>703</v>
      </c>
      <c r="B47" s="124"/>
      <c r="C47" s="124"/>
      <c r="D47" s="124"/>
      <c r="E47" s="124"/>
      <c r="F47" s="124"/>
      <c r="G47" s="124"/>
      <c r="H47" s="124"/>
      <c r="I47" s="124"/>
      <c r="J47" s="124"/>
      <c r="K47" s="124"/>
      <c r="L47" s="124"/>
      <c r="M47" s="124"/>
      <c r="N47" s="124"/>
      <c r="O47" s="124"/>
      <c r="P47" s="124"/>
      <c r="Q47" s="124"/>
      <c r="R47" s="124"/>
      <c r="S47" s="124"/>
      <c r="T47" s="124"/>
    </row>
    <row r="48" spans="1:20">
      <c r="A48" s="1770" t="s">
        <v>1452</v>
      </c>
      <c r="B48" s="1771"/>
      <c r="C48" s="1771"/>
      <c r="D48" s="1771"/>
      <c r="E48" s="1771"/>
      <c r="F48" s="1771"/>
      <c r="G48" s="1771"/>
      <c r="H48" s="1771"/>
      <c r="I48" s="1771"/>
      <c r="J48" s="1771"/>
      <c r="K48" s="1771"/>
      <c r="L48" s="1771"/>
      <c r="M48" s="1771"/>
      <c r="N48" s="1771"/>
      <c r="O48" s="1771"/>
      <c r="P48" s="1771"/>
      <c r="Q48" s="1771"/>
      <c r="R48" s="1771"/>
      <c r="S48" s="1771"/>
      <c r="T48" s="1771"/>
    </row>
    <row r="49" spans="1:20">
      <c r="A49" s="1770" t="s">
        <v>1449</v>
      </c>
      <c r="B49" s="1771"/>
      <c r="C49" s="1771"/>
      <c r="D49" s="1771"/>
      <c r="E49" s="1771"/>
      <c r="F49" s="1771"/>
      <c r="G49" s="1771"/>
      <c r="H49" s="1771"/>
      <c r="I49" s="1771"/>
      <c r="J49" s="1771"/>
      <c r="K49" s="1771"/>
      <c r="L49" s="1771"/>
      <c r="M49" s="1771"/>
      <c r="N49" s="1771"/>
      <c r="O49" s="1771"/>
      <c r="P49" s="1771"/>
      <c r="Q49" s="1771"/>
      <c r="R49" s="1771"/>
      <c r="S49" s="1771"/>
      <c r="T49" s="1771"/>
    </row>
    <row r="50" spans="1:20">
      <c r="A50" s="1770" t="s">
        <v>1450</v>
      </c>
      <c r="B50" s="1771"/>
      <c r="C50" s="1771"/>
      <c r="D50" s="1771"/>
      <c r="E50" s="1771"/>
      <c r="F50" s="1771"/>
      <c r="G50" s="1771"/>
      <c r="H50" s="1771"/>
      <c r="I50" s="1771"/>
      <c r="J50" s="1771"/>
      <c r="K50" s="1771"/>
      <c r="L50" s="1771"/>
      <c r="M50" s="1771"/>
      <c r="N50" s="1771"/>
      <c r="O50" s="1771"/>
      <c r="P50" s="1771"/>
      <c r="Q50" s="1771"/>
      <c r="R50" s="1771"/>
      <c r="S50" s="1771"/>
      <c r="T50" s="1771"/>
    </row>
    <row r="51" spans="1:20">
      <c r="A51" s="1770" t="s">
        <v>1451</v>
      </c>
      <c r="B51" s="1771"/>
      <c r="C51" s="1771"/>
      <c r="D51" s="1771"/>
      <c r="E51" s="1771"/>
      <c r="F51" s="1771"/>
      <c r="G51" s="1771"/>
      <c r="H51" s="1771"/>
      <c r="I51" s="1771"/>
      <c r="J51" s="1771"/>
      <c r="K51" s="1771"/>
      <c r="L51" s="1771"/>
      <c r="M51" s="1771"/>
      <c r="N51" s="1771"/>
      <c r="O51" s="1771"/>
      <c r="P51" s="1771"/>
      <c r="Q51" s="1771"/>
      <c r="R51" s="1771"/>
      <c r="S51" s="1771"/>
      <c r="T51" s="1771"/>
    </row>
  </sheetData>
  <mergeCells count="56">
    <mergeCell ref="A2:T2"/>
    <mergeCell ref="A3:T3"/>
    <mergeCell ref="F8:J8"/>
    <mergeCell ref="K8:R10"/>
    <mergeCell ref="F9:J9"/>
    <mergeCell ref="S10:T10"/>
    <mergeCell ref="F10:J10"/>
    <mergeCell ref="N4:R4"/>
    <mergeCell ref="F11:J11"/>
    <mergeCell ref="K11:R11"/>
    <mergeCell ref="A16:P16"/>
    <mergeCell ref="E18:I18"/>
    <mergeCell ref="F25:H25"/>
    <mergeCell ref="J25:L25"/>
    <mergeCell ref="O28:T28"/>
    <mergeCell ref="B29:E29"/>
    <mergeCell ref="F29:K29"/>
    <mergeCell ref="L29:N29"/>
    <mergeCell ref="O29:T29"/>
    <mergeCell ref="B30:E30"/>
    <mergeCell ref="F30:K30"/>
    <mergeCell ref="L30:N30"/>
    <mergeCell ref="B28:E28"/>
    <mergeCell ref="F28:K28"/>
    <mergeCell ref="L28:N28"/>
    <mergeCell ref="O30:T30"/>
    <mergeCell ref="B31:E31"/>
    <mergeCell ref="F31:T31"/>
    <mergeCell ref="P40:Q40"/>
    <mergeCell ref="R40:S40"/>
    <mergeCell ref="B32:E32"/>
    <mergeCell ref="F32:T32"/>
    <mergeCell ref="B35:G35"/>
    <mergeCell ref="H35:M35"/>
    <mergeCell ref="N35:S35"/>
    <mergeCell ref="B36:C36"/>
    <mergeCell ref="D36:E36"/>
    <mergeCell ref="F36:G36"/>
    <mergeCell ref="D40:E40"/>
    <mergeCell ref="F40:G40"/>
    <mergeCell ref="H40:I40"/>
    <mergeCell ref="A50:T50"/>
    <mergeCell ref="A51:T51"/>
    <mergeCell ref="L36:M36"/>
    <mergeCell ref="N36:O36"/>
    <mergeCell ref="P36:Q36"/>
    <mergeCell ref="R36:S36"/>
    <mergeCell ref="T36:T40"/>
    <mergeCell ref="B40:C40"/>
    <mergeCell ref="J40:K40"/>
    <mergeCell ref="L40:M40"/>
    <mergeCell ref="N40:O40"/>
    <mergeCell ref="A48:T48"/>
    <mergeCell ref="A49:T49"/>
    <mergeCell ref="H36:I36"/>
    <mergeCell ref="J36:K36"/>
  </mergeCells>
  <phoneticPr fontId="3"/>
  <pageMargins left="0.78740157480314965" right="0.15748031496062992" top="0.59055118110236227" bottom="0.59055118110236227" header="0.51181102362204722" footer="0.51181102362204722"/>
  <pageSetup paperSize="9" scale="96" orientation="portrait" blackAndWhite="1" horizontalDpi="200" verticalDpi="200" r:id="rId1"/>
  <headerFooter alignWithMargins="0"/>
  <colBreaks count="1" manualBreakCount="1">
    <brk id="25" max="42" man="1"/>
  </colBreaks>
  <legacyDrawing r:id="rId2"/>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8" tint="0.59999389629810485"/>
  </sheetPr>
  <dimension ref="A1:O39"/>
  <sheetViews>
    <sheetView showZeros="0" view="pageBreakPreview" zoomScaleNormal="100" zoomScaleSheetLayoutView="100" workbookViewId="0"/>
  </sheetViews>
  <sheetFormatPr defaultColWidth="5.90625" defaultRowHeight="14"/>
  <cols>
    <col min="1" max="12" width="5.90625" style="94"/>
    <col min="13" max="13" width="8.7265625" style="94" customWidth="1"/>
    <col min="14" max="14" width="3.36328125" style="94" customWidth="1"/>
    <col min="15" max="16384" width="5.90625" style="94"/>
  </cols>
  <sheetData>
    <row r="1" spans="1:15">
      <c r="O1" s="204" t="s">
        <v>704</v>
      </c>
    </row>
    <row r="3" spans="1:15" ht="28">
      <c r="A3" s="955" t="s">
        <v>68</v>
      </c>
      <c r="B3" s="955"/>
      <c r="C3" s="955"/>
      <c r="D3" s="955"/>
      <c r="E3" s="955"/>
      <c r="F3" s="955"/>
      <c r="G3" s="955"/>
      <c r="H3" s="955"/>
      <c r="I3" s="955"/>
      <c r="J3" s="955"/>
      <c r="K3" s="955"/>
      <c r="L3" s="955"/>
      <c r="M3" s="955"/>
      <c r="N3" s="955"/>
    </row>
    <row r="5" spans="1:15">
      <c r="K5" s="1066" t="s">
        <v>1383</v>
      </c>
      <c r="L5" s="1067"/>
      <c r="M5" s="1067"/>
      <c r="N5" s="1067"/>
      <c r="O5" s="1067"/>
    </row>
    <row r="7" spans="1:15">
      <c r="A7" s="94" t="s">
        <v>466</v>
      </c>
    </row>
    <row r="10" spans="1:15" s="203" customFormat="1">
      <c r="I10" s="215" t="str">
        <f>入力シート!C1</f>
        <v>令和8年2月8日執行衆議院小選挙区選出議員選挙</v>
      </c>
      <c r="J10" s="195" t="str">
        <f>入力シート!C2</f>
        <v>青森県第１区</v>
      </c>
      <c r="K10" s="195"/>
    </row>
    <row r="12" spans="1:15">
      <c r="H12" s="108" t="s">
        <v>410</v>
      </c>
      <c r="J12" s="113">
        <f>入力シート!C20</f>
        <v>0</v>
      </c>
      <c r="K12" s="111"/>
      <c r="L12" s="111">
        <f>入力シート!C22</f>
        <v>0</v>
      </c>
    </row>
    <row r="13" spans="1:15">
      <c r="H13" s="108"/>
      <c r="J13" s="113"/>
      <c r="K13" s="111"/>
      <c r="L13" s="111"/>
    </row>
    <row r="15" spans="1:15">
      <c r="A15" s="94" t="s">
        <v>221</v>
      </c>
    </row>
    <row r="17" spans="1:15" ht="14.25" customHeight="1">
      <c r="F17" s="111"/>
    </row>
    <row r="18" spans="1:15" ht="14.25" customHeight="1">
      <c r="A18" s="888" t="s">
        <v>451</v>
      </c>
      <c r="B18" s="888"/>
      <c r="C18" s="888"/>
      <c r="D18" s="888"/>
      <c r="E18" s="888"/>
      <c r="F18" s="888"/>
      <c r="G18" s="888"/>
      <c r="H18" s="888"/>
      <c r="I18" s="888"/>
      <c r="J18" s="888"/>
      <c r="K18" s="888"/>
      <c r="L18" s="888"/>
      <c r="M18" s="888"/>
      <c r="N18" s="888"/>
      <c r="O18" s="888"/>
    </row>
    <row r="19" spans="1:15" ht="14.25" customHeight="1">
      <c r="A19" s="132"/>
      <c r="B19" s="132"/>
      <c r="C19" s="132"/>
      <c r="D19" s="132"/>
      <c r="E19" s="132"/>
      <c r="F19" s="132"/>
      <c r="G19" s="132"/>
      <c r="H19" s="132"/>
      <c r="I19" s="132"/>
      <c r="J19" s="132"/>
      <c r="K19" s="132"/>
      <c r="L19" s="132"/>
      <c r="M19" s="132"/>
      <c r="N19" s="132"/>
    </row>
    <row r="20" spans="1:15" ht="14.25" customHeight="1"/>
    <row r="21" spans="1:15" ht="14.25" customHeight="1">
      <c r="G21" s="112"/>
    </row>
    <row r="22" spans="1:15" ht="18" customHeight="1">
      <c r="A22" s="1068" t="s">
        <v>544</v>
      </c>
      <c r="B22" s="1069"/>
      <c r="C22" s="1070"/>
      <c r="D22" s="1508" t="s">
        <v>238</v>
      </c>
      <c r="E22" s="1509"/>
      <c r="F22" s="1509"/>
      <c r="G22" s="1509"/>
      <c r="H22" s="1533"/>
      <c r="I22" s="1068" t="s">
        <v>546</v>
      </c>
      <c r="J22" s="1069"/>
      <c r="K22" s="1069"/>
      <c r="L22" s="1069"/>
      <c r="M22" s="1069"/>
      <c r="N22" s="1070"/>
      <c r="O22" s="1505" t="s">
        <v>531</v>
      </c>
    </row>
    <row r="23" spans="1:15" ht="18" customHeight="1">
      <c r="A23" s="1479"/>
      <c r="B23" s="888"/>
      <c r="C23" s="1480"/>
      <c r="D23" s="1510"/>
      <c r="E23" s="1511"/>
      <c r="F23" s="1511"/>
      <c r="G23" s="1511"/>
      <c r="H23" s="1534"/>
      <c r="I23" s="1071"/>
      <c r="J23" s="1072"/>
      <c r="K23" s="1072"/>
      <c r="L23" s="1072"/>
      <c r="M23" s="1072"/>
      <c r="N23" s="1073"/>
      <c r="O23" s="1506"/>
    </row>
    <row r="24" spans="1:15" ht="18" customHeight="1">
      <c r="A24" s="1479"/>
      <c r="B24" s="888"/>
      <c r="C24" s="1480"/>
      <c r="D24" s="1510"/>
      <c r="E24" s="1511"/>
      <c r="F24" s="1511"/>
      <c r="G24" s="1511"/>
      <c r="H24" s="1534"/>
      <c r="I24" s="1068" t="s">
        <v>66</v>
      </c>
      <c r="J24" s="1069"/>
      <c r="K24" s="1070"/>
      <c r="L24" s="1068" t="s">
        <v>67</v>
      </c>
      <c r="M24" s="1069"/>
      <c r="N24" s="1070"/>
      <c r="O24" s="1506"/>
    </row>
    <row r="25" spans="1:15" ht="18" customHeight="1">
      <c r="A25" s="1071"/>
      <c r="B25" s="1072"/>
      <c r="C25" s="1073"/>
      <c r="D25" s="1510"/>
      <c r="E25" s="1511"/>
      <c r="F25" s="1511"/>
      <c r="G25" s="1511"/>
      <c r="H25" s="1534"/>
      <c r="I25" s="1071"/>
      <c r="J25" s="1072"/>
      <c r="K25" s="1073"/>
      <c r="L25" s="1071"/>
      <c r="M25" s="1072"/>
      <c r="N25" s="1073"/>
      <c r="O25" s="1507"/>
    </row>
    <row r="26" spans="1:15" ht="22.5" customHeight="1">
      <c r="A26" s="140"/>
      <c r="C26" s="141"/>
      <c r="D26" s="1516"/>
      <c r="E26" s="1517"/>
      <c r="F26" s="1517"/>
      <c r="G26" s="1517"/>
      <c r="H26" s="1518"/>
      <c r="I26" s="137"/>
      <c r="J26" s="133"/>
      <c r="K26" s="134"/>
      <c r="L26" s="137"/>
      <c r="M26" s="133"/>
      <c r="N26" s="134"/>
      <c r="O26" s="1505"/>
    </row>
    <row r="27" spans="1:15" ht="22.5" customHeight="1">
      <c r="A27" s="1461" t="s">
        <v>1387</v>
      </c>
      <c r="B27" s="1462"/>
      <c r="C27" s="1463"/>
      <c r="D27" s="1519"/>
      <c r="E27" s="1352"/>
      <c r="F27" s="1352"/>
      <c r="G27" s="1352"/>
      <c r="H27" s="1520"/>
      <c r="I27" s="1679"/>
      <c r="J27" s="1680"/>
      <c r="K27" s="1681"/>
      <c r="L27" s="1682"/>
      <c r="M27" s="1683"/>
      <c r="N27" s="141" t="s">
        <v>2</v>
      </c>
      <c r="O27" s="1506"/>
    </row>
    <row r="28" spans="1:15" ht="22.5" customHeight="1">
      <c r="A28" s="142"/>
      <c r="B28" s="121"/>
      <c r="C28" s="143"/>
      <c r="D28" s="1521"/>
      <c r="E28" s="1522"/>
      <c r="F28" s="1522"/>
      <c r="G28" s="1522"/>
      <c r="H28" s="1523"/>
      <c r="I28" s="142"/>
      <c r="J28" s="121"/>
      <c r="K28" s="143"/>
      <c r="L28" s="142"/>
      <c r="M28" s="121"/>
      <c r="N28" s="143"/>
      <c r="O28" s="1507"/>
    </row>
    <row r="30" spans="1:15" ht="14.25" customHeight="1">
      <c r="B30" s="120"/>
      <c r="C30" s="124"/>
      <c r="D30" s="124"/>
    </row>
    <row r="31" spans="1:15">
      <c r="A31" s="124" t="s">
        <v>1448</v>
      </c>
      <c r="B31" s="282"/>
      <c r="C31" s="116"/>
      <c r="D31" s="116"/>
      <c r="E31" s="124"/>
      <c r="F31" s="124"/>
      <c r="G31" s="124"/>
      <c r="H31" s="124"/>
      <c r="I31" s="124"/>
      <c r="J31" s="124"/>
      <c r="K31" s="124"/>
      <c r="L31" s="124"/>
      <c r="M31" s="124"/>
      <c r="N31" s="124"/>
      <c r="O31" s="124"/>
    </row>
    <row r="32" spans="1:15">
      <c r="A32" s="124" t="s">
        <v>1447</v>
      </c>
      <c r="B32" s="282"/>
      <c r="C32" s="116"/>
      <c r="D32" s="116"/>
      <c r="E32" s="124"/>
      <c r="F32" s="124"/>
      <c r="G32" s="124"/>
      <c r="H32" s="124"/>
      <c r="I32" s="124"/>
      <c r="J32" s="124"/>
      <c r="K32" s="124"/>
      <c r="L32" s="124"/>
      <c r="M32" s="124"/>
      <c r="N32" s="124"/>
      <c r="O32" s="124"/>
    </row>
    <row r="33" spans="1:15">
      <c r="A33" s="124" t="s">
        <v>1557</v>
      </c>
      <c r="B33" s="282"/>
      <c r="C33" s="116"/>
      <c r="D33" s="116"/>
      <c r="E33" s="124"/>
      <c r="F33" s="124"/>
      <c r="G33" s="124"/>
      <c r="H33" s="124"/>
      <c r="I33" s="124"/>
      <c r="J33" s="124"/>
      <c r="K33" s="124"/>
      <c r="L33" s="124"/>
      <c r="M33" s="124"/>
      <c r="N33" s="124"/>
      <c r="O33" s="124"/>
    </row>
    <row r="34" spans="1:15">
      <c r="A34" s="124" t="s">
        <v>1581</v>
      </c>
      <c r="B34" s="282"/>
      <c r="C34" s="116"/>
      <c r="D34" s="116"/>
      <c r="E34" s="124"/>
      <c r="F34" s="124"/>
      <c r="G34" s="124"/>
      <c r="H34" s="124"/>
      <c r="I34" s="124"/>
      <c r="J34" s="124"/>
      <c r="K34" s="124"/>
      <c r="L34" s="124"/>
      <c r="M34" s="124"/>
      <c r="N34" s="124"/>
      <c r="O34" s="124"/>
    </row>
    <row r="35" spans="1:15">
      <c r="A35" s="124" t="s">
        <v>1509</v>
      </c>
      <c r="B35" s="282"/>
      <c r="C35" s="116"/>
      <c r="D35" s="116"/>
      <c r="E35" s="124"/>
      <c r="F35" s="124"/>
      <c r="G35" s="124"/>
      <c r="H35" s="307"/>
      <c r="I35" s="124"/>
      <c r="J35" s="124"/>
      <c r="K35" s="124"/>
      <c r="L35" s="124"/>
      <c r="M35" s="124"/>
      <c r="N35" s="124"/>
      <c r="O35" s="124"/>
    </row>
    <row r="36" spans="1:15">
      <c r="A36" s="124"/>
      <c r="B36" s="282"/>
      <c r="C36" s="116"/>
      <c r="D36" s="116"/>
      <c r="E36" s="124"/>
      <c r="F36" s="124"/>
      <c r="G36" s="124"/>
      <c r="H36" s="307"/>
      <c r="I36" s="124"/>
      <c r="J36" s="124"/>
      <c r="K36" s="124"/>
      <c r="L36" s="124"/>
      <c r="M36" s="124"/>
      <c r="N36" s="124"/>
      <c r="O36" s="124"/>
    </row>
    <row r="37" spans="1:15">
      <c r="B37" s="109"/>
      <c r="C37" s="116"/>
      <c r="D37" s="116"/>
    </row>
    <row r="38" spans="1:15">
      <c r="B38" s="109"/>
      <c r="C38" s="116"/>
      <c r="D38" s="116"/>
      <c r="G38" s="111"/>
    </row>
    <row r="39" spans="1:15">
      <c r="B39" s="109"/>
      <c r="C39" s="116"/>
      <c r="D39" s="116"/>
    </row>
  </sheetData>
  <mergeCells count="14">
    <mergeCell ref="D26:H28"/>
    <mergeCell ref="O26:O28"/>
    <mergeCell ref="A27:C27"/>
    <mergeCell ref="I27:K27"/>
    <mergeCell ref="L27:M27"/>
    <mergeCell ref="A3:N3"/>
    <mergeCell ref="A18:O18"/>
    <mergeCell ref="A22:C25"/>
    <mergeCell ref="D22:H25"/>
    <mergeCell ref="I22:N23"/>
    <mergeCell ref="O22:O25"/>
    <mergeCell ref="I24:K25"/>
    <mergeCell ref="L24:N25"/>
    <mergeCell ref="K5:O5"/>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theme="8" tint="0.59999389629810485"/>
  </sheetPr>
  <dimension ref="A1:P46"/>
  <sheetViews>
    <sheetView showZeros="0" view="pageBreakPreview" topLeftCell="A13" zoomScaleNormal="100" zoomScaleSheetLayoutView="100" workbookViewId="0">
      <selection activeCell="H38" sqref="H38:I38"/>
    </sheetView>
  </sheetViews>
  <sheetFormatPr defaultColWidth="5.90625" defaultRowHeight="14"/>
  <cols>
    <col min="1" max="8" width="5.90625" style="94"/>
    <col min="9" max="9" width="3.453125" style="94" bestFit="1" customWidth="1"/>
    <col min="10" max="14" width="5.90625" style="94"/>
    <col min="15" max="16" width="4.08984375" style="94" customWidth="1"/>
    <col min="17" max="16384" width="5.90625" style="94"/>
  </cols>
  <sheetData>
    <row r="1" spans="1:16">
      <c r="P1" s="204" t="s">
        <v>705</v>
      </c>
    </row>
    <row r="3" spans="1:16" ht="28">
      <c r="A3" s="955" t="s">
        <v>69</v>
      </c>
      <c r="B3" s="955"/>
      <c r="C3" s="955"/>
      <c r="D3" s="955"/>
      <c r="E3" s="955"/>
      <c r="F3" s="955"/>
      <c r="G3" s="955"/>
      <c r="H3" s="955"/>
      <c r="I3" s="955"/>
      <c r="J3" s="955"/>
      <c r="K3" s="955"/>
      <c r="L3" s="955"/>
      <c r="M3" s="955"/>
      <c r="N3" s="955"/>
      <c r="O3" s="955"/>
      <c r="P3" s="955"/>
    </row>
    <row r="5" spans="1:16">
      <c r="L5" s="1132" t="s">
        <v>1404</v>
      </c>
      <c r="M5" s="1462"/>
      <c r="N5" s="1462"/>
      <c r="O5" s="1462"/>
      <c r="P5" s="1462"/>
    </row>
    <row r="7" spans="1:16">
      <c r="A7" s="94" t="s">
        <v>466</v>
      </c>
    </row>
    <row r="9" spans="1:16" s="203" customFormat="1">
      <c r="J9" s="215" t="str">
        <f>入力シート!C1</f>
        <v>令和8年2月8日執行衆議院小選挙区選出議員選挙</v>
      </c>
      <c r="K9" s="195" t="str">
        <f>入力シート!C2</f>
        <v>青森県第１区</v>
      </c>
    </row>
    <row r="11" spans="1:16">
      <c r="H11" s="108" t="s">
        <v>410</v>
      </c>
      <c r="J11" s="113">
        <f>入力シート!C20</f>
        <v>0</v>
      </c>
      <c r="K11" s="111"/>
      <c r="L11" s="111">
        <f>入力シート!C22</f>
        <v>0</v>
      </c>
    </row>
    <row r="13" spans="1:16">
      <c r="A13" s="203" t="s">
        <v>706</v>
      </c>
    </row>
    <row r="14" spans="1:16" ht="14.25" customHeight="1">
      <c r="A14" s="203" t="s">
        <v>688</v>
      </c>
      <c r="F14" s="111"/>
    </row>
    <row r="15" spans="1:16" ht="14.25" customHeight="1">
      <c r="F15" s="111"/>
    </row>
    <row r="16" spans="1:16" ht="14.25" customHeight="1">
      <c r="F16" s="111"/>
    </row>
    <row r="17" spans="1:15" ht="14.25" customHeight="1">
      <c r="A17" s="888" t="s">
        <v>451</v>
      </c>
      <c r="B17" s="888"/>
      <c r="C17" s="888"/>
      <c r="D17" s="888"/>
      <c r="E17" s="888"/>
      <c r="F17" s="888"/>
      <c r="G17" s="888"/>
      <c r="H17" s="888"/>
      <c r="I17" s="888"/>
      <c r="J17" s="888"/>
      <c r="K17" s="888"/>
      <c r="L17" s="888"/>
      <c r="M17" s="888"/>
      <c r="N17" s="888"/>
      <c r="O17" s="888"/>
    </row>
    <row r="18" spans="1:15" ht="14.25" customHeight="1">
      <c r="A18" s="132"/>
      <c r="B18" s="132"/>
      <c r="C18" s="132"/>
      <c r="D18" s="132"/>
      <c r="E18" s="132"/>
      <c r="F18" s="132"/>
      <c r="G18" s="132"/>
      <c r="H18" s="132"/>
      <c r="I18" s="132"/>
      <c r="J18" s="132"/>
      <c r="K18" s="132"/>
      <c r="L18" s="132"/>
      <c r="M18" s="132"/>
      <c r="N18" s="132"/>
      <c r="O18" s="132"/>
    </row>
    <row r="19" spans="1:15" s="203" customFormat="1" ht="14.25" customHeight="1">
      <c r="A19" s="206" t="s">
        <v>38</v>
      </c>
      <c r="B19" s="205"/>
      <c r="C19" s="205"/>
      <c r="D19" s="1132" t="s">
        <v>1364</v>
      </c>
      <c r="E19" s="1462"/>
      <c r="F19" s="1462"/>
      <c r="G19" s="1462"/>
      <c r="H19" s="205"/>
      <c r="I19" s="205"/>
      <c r="J19" s="205"/>
      <c r="K19" s="205"/>
      <c r="L19" s="205"/>
      <c r="M19" s="205"/>
      <c r="N19" s="205"/>
      <c r="O19" s="205"/>
    </row>
    <row r="20" spans="1:15" ht="14.25" customHeight="1">
      <c r="A20" s="132"/>
      <c r="B20" s="132"/>
      <c r="C20" s="132"/>
      <c r="D20" s="132"/>
      <c r="E20" s="132"/>
      <c r="F20" s="132"/>
      <c r="G20" s="132"/>
      <c r="H20" s="132"/>
      <c r="I20" s="132"/>
      <c r="J20" s="132"/>
      <c r="K20" s="132"/>
      <c r="L20" s="132"/>
      <c r="M20" s="132"/>
      <c r="N20" s="132"/>
    </row>
    <row r="21" spans="1:15" ht="14.25" customHeight="1">
      <c r="A21" s="94" t="s">
        <v>39</v>
      </c>
    </row>
    <row r="22" spans="1:15" ht="14.25" customHeight="1">
      <c r="B22" s="1352"/>
      <c r="C22" s="1352"/>
      <c r="D22" s="1352"/>
      <c r="E22" s="1352"/>
      <c r="F22" s="1352"/>
      <c r="G22" s="1352"/>
      <c r="H22" s="1352"/>
      <c r="I22" s="1352"/>
      <c r="J22" s="1352"/>
      <c r="K22" s="1352"/>
      <c r="L22" s="1352"/>
      <c r="M22" s="1352"/>
      <c r="N22" s="1352"/>
    </row>
    <row r="23" spans="1:15" ht="14.25" customHeight="1">
      <c r="B23" s="1352"/>
      <c r="C23" s="1352"/>
      <c r="D23" s="1352"/>
      <c r="E23" s="1352"/>
      <c r="F23" s="1352"/>
      <c r="G23" s="1352"/>
      <c r="H23" s="1352"/>
      <c r="I23" s="1352"/>
      <c r="J23" s="1352"/>
      <c r="K23" s="1352"/>
      <c r="L23" s="1352"/>
      <c r="M23" s="1352"/>
      <c r="N23" s="1352"/>
    </row>
    <row r="24" spans="1:15" ht="14.25" customHeight="1">
      <c r="B24" s="1352"/>
      <c r="C24" s="1352"/>
      <c r="D24" s="1352"/>
      <c r="E24" s="1352"/>
      <c r="F24" s="1352"/>
      <c r="G24" s="1352"/>
      <c r="H24" s="1352"/>
      <c r="I24" s="1352"/>
      <c r="J24" s="1352"/>
      <c r="K24" s="1352"/>
      <c r="L24" s="1352"/>
      <c r="M24" s="1352"/>
      <c r="N24" s="1352"/>
    </row>
    <row r="25" spans="1:15" ht="14.25" customHeight="1"/>
    <row r="26" spans="1:15" ht="14.25" customHeight="1">
      <c r="A26" s="94" t="s">
        <v>70</v>
      </c>
      <c r="E26" s="1686" t="s">
        <v>241</v>
      </c>
      <c r="F26" s="1686"/>
      <c r="G26" s="1686"/>
      <c r="H26" s="1686"/>
      <c r="I26" s="94" t="s">
        <v>75</v>
      </c>
    </row>
    <row r="27" spans="1:15" ht="14.25" customHeight="1">
      <c r="G27" s="112"/>
    </row>
    <row r="28" spans="1:15" ht="24" customHeight="1">
      <c r="A28" s="1643" t="s">
        <v>45</v>
      </c>
      <c r="B28" s="1644"/>
      <c r="C28" s="1644"/>
      <c r="D28" s="1644"/>
      <c r="E28" s="1645"/>
      <c r="F28" s="1643" t="s">
        <v>74</v>
      </c>
      <c r="G28" s="1644"/>
      <c r="H28" s="1644"/>
      <c r="I28" s="1645"/>
      <c r="J28" s="1643" t="s">
        <v>76</v>
      </c>
      <c r="K28" s="1644"/>
      <c r="L28" s="1644"/>
      <c r="M28" s="1644"/>
      <c r="N28" s="1644"/>
      <c r="O28" s="1645"/>
    </row>
    <row r="29" spans="1:15" ht="24" customHeight="1">
      <c r="A29" s="981" t="s">
        <v>71</v>
      </c>
      <c r="B29" s="982"/>
      <c r="C29" s="982"/>
      <c r="D29" s="982"/>
      <c r="E29" s="983"/>
      <c r="F29" s="1684"/>
      <c r="G29" s="1685"/>
      <c r="H29" s="1685"/>
      <c r="I29" s="164" t="s">
        <v>75</v>
      </c>
      <c r="J29" s="1684"/>
      <c r="K29" s="1685"/>
      <c r="L29" s="1685"/>
      <c r="M29" s="1685"/>
      <c r="N29" s="1685"/>
      <c r="O29" s="123" t="s">
        <v>75</v>
      </c>
    </row>
    <row r="30" spans="1:15" ht="24" customHeight="1">
      <c r="A30" s="981" t="s">
        <v>72</v>
      </c>
      <c r="B30" s="998"/>
      <c r="C30" s="998"/>
      <c r="D30" s="998"/>
      <c r="E30" s="999"/>
      <c r="F30" s="1684"/>
      <c r="G30" s="1685"/>
      <c r="H30" s="1685"/>
      <c r="I30" s="164" t="s">
        <v>75</v>
      </c>
      <c r="J30" s="1684"/>
      <c r="K30" s="1685"/>
      <c r="L30" s="1685"/>
      <c r="M30" s="1685"/>
      <c r="N30" s="1685"/>
      <c r="O30" s="123" t="s">
        <v>75</v>
      </c>
    </row>
    <row r="31" spans="1:15" ht="24" customHeight="1">
      <c r="A31" s="981" t="s">
        <v>73</v>
      </c>
      <c r="B31" s="998"/>
      <c r="C31" s="998"/>
      <c r="D31" s="998"/>
      <c r="E31" s="999"/>
      <c r="F31" s="1684"/>
      <c r="G31" s="1685"/>
      <c r="H31" s="1685"/>
      <c r="I31" s="164" t="s">
        <v>75</v>
      </c>
      <c r="J31" s="1684"/>
      <c r="K31" s="1685"/>
      <c r="L31" s="1685"/>
      <c r="M31" s="1685"/>
      <c r="N31" s="1685"/>
      <c r="O31" s="123" t="s">
        <v>75</v>
      </c>
    </row>
    <row r="32" spans="1:15" ht="24" customHeight="1">
      <c r="A32" s="1643" t="s">
        <v>46</v>
      </c>
      <c r="B32" s="1644"/>
      <c r="C32" s="1644"/>
      <c r="D32" s="1644"/>
      <c r="E32" s="1645"/>
      <c r="F32" s="1648"/>
      <c r="G32" s="1649"/>
      <c r="H32" s="1649"/>
      <c r="I32" s="164"/>
      <c r="J32" s="1648"/>
      <c r="K32" s="1649"/>
      <c r="L32" s="1649"/>
      <c r="M32" s="1649"/>
      <c r="N32" s="1649"/>
      <c r="O32" s="123"/>
    </row>
    <row r="34" spans="1:16">
      <c r="A34" s="124" t="s">
        <v>1631</v>
      </c>
      <c r="B34" s="124"/>
      <c r="C34" s="124"/>
      <c r="D34" s="124"/>
      <c r="E34" s="124"/>
      <c r="F34" s="124"/>
      <c r="G34" s="124"/>
      <c r="H34" s="124"/>
      <c r="I34" s="124"/>
      <c r="J34" s="124"/>
      <c r="K34" s="124"/>
      <c r="L34" s="124"/>
      <c r="M34" s="124"/>
      <c r="N34" s="124"/>
      <c r="O34" s="124"/>
      <c r="P34" s="124"/>
    </row>
    <row r="35" spans="1:16">
      <c r="A35" s="124" t="s">
        <v>329</v>
      </c>
      <c r="B35" s="124"/>
      <c r="C35" s="124"/>
      <c r="D35" s="124"/>
      <c r="E35" s="124"/>
      <c r="F35" s="124"/>
      <c r="G35" s="124"/>
      <c r="H35" s="124"/>
      <c r="I35" s="124"/>
      <c r="J35" s="124"/>
      <c r="K35" s="124"/>
      <c r="L35" s="124"/>
      <c r="M35" s="124"/>
      <c r="N35" s="124"/>
      <c r="O35" s="124"/>
      <c r="P35" s="124"/>
    </row>
    <row r="36" spans="1:16">
      <c r="A36" s="124"/>
      <c r="B36" s="124"/>
      <c r="C36" s="124"/>
      <c r="D36" s="124"/>
      <c r="E36" s="124"/>
      <c r="F36" s="124"/>
      <c r="G36" s="124"/>
      <c r="H36" s="124"/>
      <c r="I36" s="124"/>
      <c r="J36" s="124"/>
      <c r="K36" s="124"/>
      <c r="L36" s="124"/>
      <c r="M36" s="124"/>
      <c r="N36" s="124"/>
      <c r="O36" s="124"/>
      <c r="P36" s="124"/>
    </row>
    <row r="37" spans="1:16">
      <c r="A37" s="124" t="s">
        <v>1632</v>
      </c>
      <c r="B37" s="124"/>
      <c r="C37" s="124"/>
      <c r="D37" s="124"/>
      <c r="E37" s="124"/>
      <c r="F37" s="124"/>
      <c r="G37" s="124"/>
      <c r="H37" s="124"/>
      <c r="I37" s="124"/>
      <c r="J37" s="124"/>
      <c r="K37" s="124"/>
      <c r="L37" s="124"/>
      <c r="M37" s="124"/>
      <c r="N37" s="124"/>
      <c r="O37" s="124"/>
      <c r="P37" s="124"/>
    </row>
    <row r="38" spans="1:16">
      <c r="A38" s="124" t="s">
        <v>1562</v>
      </c>
      <c r="B38" s="124"/>
      <c r="C38" s="124"/>
      <c r="D38" s="124"/>
      <c r="E38" s="124"/>
      <c r="F38" s="124"/>
      <c r="G38" s="124"/>
      <c r="H38" s="124"/>
      <c r="I38" s="124"/>
      <c r="J38" s="124"/>
      <c r="K38" s="124"/>
      <c r="L38" s="124"/>
      <c r="M38" s="124"/>
      <c r="N38" s="124"/>
      <c r="O38" s="124"/>
      <c r="P38" s="124"/>
    </row>
    <row r="39" spans="1:16">
      <c r="A39" s="124"/>
      <c r="B39" s="124"/>
      <c r="C39" s="124"/>
      <c r="D39" s="124"/>
      <c r="E39" s="124"/>
      <c r="F39" s="124"/>
      <c r="G39" s="124"/>
      <c r="H39" s="124"/>
      <c r="I39" s="124"/>
      <c r="J39" s="124"/>
      <c r="K39" s="124"/>
      <c r="L39" s="124"/>
      <c r="M39" s="124"/>
      <c r="N39" s="124"/>
      <c r="O39" s="124"/>
      <c r="P39" s="124"/>
    </row>
    <row r="40" spans="1:16">
      <c r="A40" s="124" t="s">
        <v>1633</v>
      </c>
      <c r="B40" s="124"/>
      <c r="C40" s="124"/>
      <c r="D40" s="124"/>
      <c r="E40" s="124"/>
      <c r="F40" s="124"/>
      <c r="G40" s="124"/>
      <c r="H40" s="124"/>
      <c r="I40" s="124"/>
      <c r="J40" s="124"/>
      <c r="K40" s="124"/>
      <c r="L40" s="124"/>
      <c r="M40" s="124"/>
      <c r="N40" s="124"/>
      <c r="O40" s="124"/>
      <c r="P40" s="124"/>
    </row>
    <row r="41" spans="1:16">
      <c r="A41" s="124" t="s">
        <v>1564</v>
      </c>
      <c r="B41" s="124"/>
      <c r="C41" s="124"/>
      <c r="D41" s="124"/>
      <c r="E41" s="124"/>
      <c r="F41" s="124"/>
      <c r="G41" s="124"/>
      <c r="H41" s="124"/>
      <c r="I41" s="124"/>
      <c r="J41" s="124"/>
      <c r="K41" s="124"/>
      <c r="L41" s="124"/>
      <c r="M41" s="124"/>
      <c r="N41" s="124"/>
      <c r="O41" s="124"/>
      <c r="P41" s="124"/>
    </row>
    <row r="42" spans="1:16">
      <c r="A42" s="124"/>
      <c r="B42" s="124"/>
      <c r="C42" s="124"/>
      <c r="D42" s="124"/>
      <c r="E42" s="124"/>
      <c r="F42" s="124"/>
      <c r="G42" s="124"/>
      <c r="H42" s="124"/>
      <c r="I42" s="124"/>
      <c r="J42" s="124"/>
      <c r="K42" s="124"/>
      <c r="L42" s="124"/>
      <c r="M42" s="124"/>
      <c r="N42" s="124"/>
      <c r="O42" s="124"/>
      <c r="P42" s="124"/>
    </row>
    <row r="43" spans="1:16">
      <c r="A43" s="124" t="s">
        <v>1565</v>
      </c>
      <c r="B43" s="124"/>
      <c r="C43" s="124"/>
      <c r="D43" s="124"/>
      <c r="E43" s="124"/>
      <c r="F43" s="124"/>
      <c r="G43" s="124"/>
      <c r="H43" s="124"/>
      <c r="I43" s="124"/>
      <c r="J43" s="124"/>
      <c r="K43" s="124"/>
      <c r="L43" s="124"/>
      <c r="M43" s="124"/>
      <c r="N43" s="124"/>
      <c r="O43" s="124"/>
      <c r="P43" s="124"/>
    </row>
    <row r="44" spans="1:16">
      <c r="A44" s="124"/>
      <c r="B44" s="124" t="s">
        <v>1587</v>
      </c>
      <c r="C44" s="124"/>
      <c r="D44" s="124"/>
      <c r="E44" s="124"/>
      <c r="F44" s="124"/>
      <c r="G44" s="124"/>
      <c r="H44" s="124"/>
      <c r="I44" s="124"/>
      <c r="J44" s="124"/>
      <c r="K44" s="124"/>
      <c r="L44" s="124"/>
      <c r="M44" s="124"/>
      <c r="N44" s="124"/>
      <c r="O44" s="124"/>
      <c r="P44" s="124"/>
    </row>
    <row r="45" spans="1:16">
      <c r="A45" s="124"/>
      <c r="B45" s="124" t="s">
        <v>1588</v>
      </c>
      <c r="C45" s="124"/>
      <c r="D45" s="124"/>
      <c r="E45" s="124"/>
      <c r="F45" s="124"/>
      <c r="G45" s="124"/>
      <c r="H45" s="124"/>
      <c r="I45" s="124"/>
      <c r="J45" s="124"/>
      <c r="K45" s="124"/>
      <c r="L45" s="124"/>
      <c r="M45" s="124"/>
      <c r="N45" s="124"/>
      <c r="O45" s="124"/>
      <c r="P45" s="124"/>
    </row>
    <row r="46" spans="1:16">
      <c r="A46" s="124"/>
      <c r="B46" s="124"/>
      <c r="C46" s="124"/>
      <c r="D46" s="124"/>
      <c r="E46" s="124"/>
      <c r="F46" s="124"/>
      <c r="G46" s="124"/>
      <c r="H46" s="124"/>
      <c r="I46" s="124"/>
      <c r="J46" s="124"/>
      <c r="K46" s="124"/>
      <c r="L46" s="124"/>
      <c r="M46" s="124"/>
      <c r="N46" s="124"/>
      <c r="O46" s="124"/>
      <c r="P46" s="124"/>
    </row>
  </sheetData>
  <mergeCells count="21">
    <mergeCell ref="E26:H26"/>
    <mergeCell ref="J28:O28"/>
    <mergeCell ref="A3:P3"/>
    <mergeCell ref="A29:E29"/>
    <mergeCell ref="F29:H29"/>
    <mergeCell ref="J29:N29"/>
    <mergeCell ref="A17:O17"/>
    <mergeCell ref="B22:N24"/>
    <mergeCell ref="F28:I28"/>
    <mergeCell ref="L5:P5"/>
    <mergeCell ref="D19:G19"/>
    <mergeCell ref="A28:E28"/>
    <mergeCell ref="A32:E32"/>
    <mergeCell ref="F32:H32"/>
    <mergeCell ref="J32:N32"/>
    <mergeCell ref="A30:E30"/>
    <mergeCell ref="F30:H30"/>
    <mergeCell ref="A31:E31"/>
    <mergeCell ref="F31:H31"/>
    <mergeCell ref="J31:N31"/>
    <mergeCell ref="J30:N30"/>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theme="8" tint="0.59999389629810485"/>
  </sheetPr>
  <dimension ref="A1:O41"/>
  <sheetViews>
    <sheetView showZeros="0" view="pageBreakPreview" zoomScaleNormal="100" zoomScaleSheetLayoutView="100" workbookViewId="0">
      <selection activeCell="G17" sqref="G17"/>
    </sheetView>
  </sheetViews>
  <sheetFormatPr defaultColWidth="5.90625" defaultRowHeight="14"/>
  <cols>
    <col min="1" max="16384" width="5.90625" style="94"/>
  </cols>
  <sheetData>
    <row r="1" spans="1:15">
      <c r="O1" s="204" t="s">
        <v>707</v>
      </c>
    </row>
    <row r="2" spans="1:15">
      <c r="A2" s="94" t="s">
        <v>269</v>
      </c>
    </row>
    <row r="4" spans="1:15" ht="28">
      <c r="A4" s="955" t="s">
        <v>77</v>
      </c>
      <c r="B4" s="955"/>
      <c r="C4" s="955"/>
      <c r="D4" s="955"/>
      <c r="E4" s="955"/>
      <c r="F4" s="955"/>
      <c r="G4" s="955"/>
      <c r="H4" s="955"/>
      <c r="I4" s="955"/>
      <c r="J4" s="955"/>
      <c r="K4" s="955"/>
      <c r="L4" s="955"/>
      <c r="M4" s="955"/>
      <c r="N4" s="955"/>
      <c r="O4" s="955"/>
    </row>
    <row r="5" spans="1:15" ht="14.25" customHeight="1">
      <c r="A5" s="148"/>
      <c r="B5" s="148"/>
      <c r="C5" s="148"/>
      <c r="D5" s="148"/>
      <c r="E5" s="148"/>
      <c r="F5" s="148"/>
      <c r="G5" s="148"/>
      <c r="H5" s="148"/>
      <c r="I5" s="148"/>
      <c r="J5" s="148"/>
      <c r="K5" s="148"/>
      <c r="L5" s="148"/>
      <c r="M5" s="148"/>
      <c r="N5" s="148"/>
    </row>
    <row r="7" spans="1:15" ht="24" customHeight="1">
      <c r="A7" s="203" t="s">
        <v>1415</v>
      </c>
    </row>
    <row r="8" spans="1:15" ht="24" customHeight="1">
      <c r="A8" s="203" t="s">
        <v>708</v>
      </c>
    </row>
    <row r="9" spans="1:15" ht="24" customHeight="1">
      <c r="A9" s="203"/>
    </row>
    <row r="10" spans="1:15" ht="14.25" customHeight="1"/>
    <row r="11" spans="1:15" ht="14.25" customHeight="1"/>
    <row r="13" spans="1:15" s="203" customFormat="1">
      <c r="A13" s="224" t="s">
        <v>1407</v>
      </c>
    </row>
    <row r="15" spans="1:15">
      <c r="L15" s="984"/>
      <c r="M15" s="984"/>
      <c r="N15" s="984"/>
    </row>
    <row r="17" spans="1:15">
      <c r="G17" s="203" t="s">
        <v>1751</v>
      </c>
      <c r="O17" s="108" t="s">
        <v>386</v>
      </c>
    </row>
    <row r="18" spans="1:15">
      <c r="O18" s="108"/>
    </row>
    <row r="19" spans="1:15">
      <c r="O19" s="108"/>
    </row>
    <row r="20" spans="1:15">
      <c r="O20" s="108"/>
    </row>
    <row r="21" spans="1:15">
      <c r="A21" s="888" t="s">
        <v>451</v>
      </c>
      <c r="B21" s="888"/>
      <c r="C21" s="888"/>
      <c r="D21" s="888"/>
      <c r="E21" s="888"/>
      <c r="F21" s="888"/>
      <c r="G21" s="888"/>
      <c r="H21" s="888"/>
      <c r="I21" s="888"/>
      <c r="J21" s="888"/>
      <c r="K21" s="888"/>
      <c r="L21" s="888"/>
      <c r="M21" s="888"/>
      <c r="N21" s="888"/>
      <c r="O21" s="888"/>
    </row>
    <row r="23" spans="1:15">
      <c r="A23" s="229" t="s">
        <v>314</v>
      </c>
      <c r="B23" s="195" t="str">
        <f>入力シート!C1</f>
        <v>令和8年2月8日執行衆議院小選挙区選出議員選挙</v>
      </c>
      <c r="K23" s="111" t="str">
        <f>入力シート!C2</f>
        <v>青森県第１区</v>
      </c>
    </row>
    <row r="24" spans="1:15">
      <c r="A24" s="229"/>
      <c r="B24" s="203"/>
      <c r="J24" s="168"/>
      <c r="K24" s="168"/>
    </row>
    <row r="25" spans="1:15">
      <c r="A25" s="203"/>
      <c r="B25" s="203"/>
    </row>
    <row r="26" spans="1:15">
      <c r="A26" s="229" t="s">
        <v>1268</v>
      </c>
      <c r="B26" s="94" t="s">
        <v>1269</v>
      </c>
      <c r="E26" s="113">
        <f>入力シート!C20</f>
        <v>0</v>
      </c>
      <c r="F26" s="111"/>
      <c r="G26" s="111">
        <f>入力シート!C22</f>
        <v>0</v>
      </c>
      <c r="H26" s="108"/>
    </row>
    <row r="27" spans="1:15">
      <c r="A27" s="203"/>
      <c r="B27" s="203"/>
      <c r="E27" s="113"/>
      <c r="F27" s="111"/>
      <c r="G27" s="111"/>
      <c r="H27" s="108"/>
    </row>
    <row r="28" spans="1:15">
      <c r="A28" s="203"/>
      <c r="B28" s="203"/>
    </row>
    <row r="29" spans="1:15">
      <c r="A29" s="229" t="s">
        <v>257</v>
      </c>
      <c r="B29" s="203" t="s">
        <v>1272</v>
      </c>
      <c r="E29" s="1687" t="s">
        <v>243</v>
      </c>
      <c r="F29" s="1687"/>
      <c r="G29" s="1687"/>
      <c r="H29" s="94" t="s">
        <v>75</v>
      </c>
    </row>
    <row r="30" spans="1:15" ht="14.25" customHeight="1">
      <c r="F30" s="111"/>
    </row>
    <row r="31" spans="1:15" ht="14.25" customHeight="1">
      <c r="F31" s="111"/>
    </row>
    <row r="32" spans="1:15" ht="14.25" customHeight="1">
      <c r="F32" s="111"/>
    </row>
    <row r="33" spans="1:15">
      <c r="B33" s="109"/>
      <c r="C33" s="116"/>
      <c r="D33" s="116"/>
      <c r="H33" s="111"/>
    </row>
    <row r="34" spans="1:15">
      <c r="A34" s="124" t="s">
        <v>1634</v>
      </c>
      <c r="B34" s="282"/>
      <c r="C34" s="116"/>
      <c r="D34" s="116"/>
      <c r="E34" s="124"/>
      <c r="F34" s="124"/>
      <c r="G34" s="124"/>
      <c r="H34" s="307"/>
      <c r="I34" s="124"/>
      <c r="J34" s="124"/>
      <c r="K34" s="124"/>
      <c r="L34" s="124"/>
      <c r="M34" s="124"/>
      <c r="N34" s="124"/>
      <c r="O34" s="124"/>
    </row>
    <row r="35" spans="1:15">
      <c r="A35" s="124" t="s">
        <v>333</v>
      </c>
      <c r="B35" s="282"/>
      <c r="C35" s="116"/>
      <c r="D35" s="116"/>
      <c r="E35" s="124"/>
      <c r="F35" s="124"/>
      <c r="G35" s="124"/>
      <c r="H35" s="124"/>
      <c r="I35" s="124"/>
      <c r="J35" s="124"/>
      <c r="K35" s="124"/>
      <c r="L35" s="124"/>
      <c r="M35" s="124"/>
      <c r="N35" s="124"/>
      <c r="O35" s="124"/>
    </row>
    <row r="36" spans="1:15">
      <c r="A36" s="124"/>
      <c r="B36" s="282"/>
      <c r="C36" s="116"/>
      <c r="D36" s="116"/>
      <c r="E36" s="124"/>
      <c r="F36" s="124"/>
      <c r="G36" s="307"/>
      <c r="H36" s="124"/>
      <c r="I36" s="124"/>
      <c r="J36" s="124"/>
      <c r="K36" s="124"/>
      <c r="L36" s="124"/>
      <c r="M36" s="124"/>
      <c r="N36" s="124"/>
      <c r="O36" s="124"/>
    </row>
    <row r="37" spans="1:15">
      <c r="A37" s="124" t="s">
        <v>1635</v>
      </c>
      <c r="B37" s="282"/>
      <c r="C37" s="116"/>
      <c r="D37" s="116"/>
      <c r="E37" s="124"/>
      <c r="F37" s="124"/>
      <c r="G37" s="124"/>
      <c r="H37" s="124"/>
      <c r="I37" s="124"/>
      <c r="J37" s="124"/>
      <c r="K37" s="124"/>
      <c r="L37" s="124"/>
      <c r="M37" s="124"/>
      <c r="N37" s="124"/>
      <c r="O37" s="124"/>
    </row>
    <row r="38" spans="1:15">
      <c r="A38" s="124" t="s">
        <v>1636</v>
      </c>
      <c r="B38" s="124"/>
      <c r="C38" s="124"/>
      <c r="D38" s="124"/>
      <c r="E38" s="124"/>
      <c r="F38" s="124"/>
      <c r="G38" s="124"/>
      <c r="H38" s="124"/>
      <c r="I38" s="124"/>
      <c r="J38" s="124"/>
      <c r="K38" s="124"/>
      <c r="L38" s="124"/>
      <c r="M38" s="124"/>
      <c r="N38" s="124"/>
      <c r="O38" s="124"/>
    </row>
    <row r="39" spans="1:15">
      <c r="A39" s="124"/>
      <c r="B39" s="124"/>
      <c r="C39" s="124"/>
      <c r="D39" s="124"/>
      <c r="E39" s="124"/>
      <c r="F39" s="124"/>
      <c r="G39" s="124"/>
      <c r="H39" s="124"/>
      <c r="I39" s="124"/>
      <c r="J39" s="124"/>
      <c r="K39" s="124"/>
      <c r="L39" s="124"/>
      <c r="M39" s="124"/>
      <c r="N39" s="124"/>
      <c r="O39" s="124"/>
    </row>
    <row r="40" spans="1:15">
      <c r="A40" s="124" t="s">
        <v>1637</v>
      </c>
      <c r="B40" s="124"/>
      <c r="C40" s="124"/>
      <c r="D40" s="124"/>
      <c r="E40" s="124"/>
      <c r="F40" s="124"/>
      <c r="G40" s="124"/>
      <c r="H40" s="124"/>
      <c r="I40" s="124"/>
      <c r="J40" s="124"/>
      <c r="K40" s="124"/>
      <c r="L40" s="124"/>
      <c r="M40" s="124"/>
      <c r="N40" s="124"/>
      <c r="O40" s="124"/>
    </row>
    <row r="41" spans="1:15">
      <c r="A41" s="124" t="s">
        <v>245</v>
      </c>
      <c r="B41" s="124"/>
      <c r="C41" s="124"/>
      <c r="D41" s="124"/>
      <c r="E41" s="124"/>
      <c r="F41" s="124"/>
      <c r="G41" s="124"/>
      <c r="H41" s="124"/>
      <c r="I41" s="124"/>
      <c r="J41" s="124"/>
      <c r="K41" s="124"/>
      <c r="L41" s="124"/>
      <c r="M41" s="124"/>
      <c r="N41" s="124"/>
      <c r="O41" s="124"/>
    </row>
  </sheetData>
  <mergeCells count="4">
    <mergeCell ref="L15:N15"/>
    <mergeCell ref="A21:O21"/>
    <mergeCell ref="E29:G29"/>
    <mergeCell ref="A4:O4"/>
  </mergeCells>
  <phoneticPr fontId="3"/>
  <pageMargins left="0.78740157480314965" right="0.39370078740157483"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8" tint="0.59999389629810485"/>
  </sheetPr>
  <dimension ref="A1:P36"/>
  <sheetViews>
    <sheetView showZeros="0" view="pageBreakPreview" topLeftCell="A7" zoomScaleNormal="100" zoomScaleSheetLayoutView="100" workbookViewId="0"/>
  </sheetViews>
  <sheetFormatPr defaultColWidth="5.6328125" defaultRowHeight="14"/>
  <cols>
    <col min="1" max="12" width="5.6328125" style="94"/>
    <col min="13" max="13" width="5.6328125" style="94" customWidth="1"/>
    <col min="14" max="15" width="5.6328125" style="94"/>
    <col min="16" max="16" width="10.6328125" style="94" customWidth="1"/>
    <col min="17" max="16384" width="5.6328125" style="94"/>
  </cols>
  <sheetData>
    <row r="1" spans="1:16">
      <c r="P1" s="204" t="s">
        <v>709</v>
      </c>
    </row>
    <row r="3" spans="1:16" ht="28">
      <c r="A3" s="955" t="s">
        <v>78</v>
      </c>
      <c r="B3" s="955"/>
      <c r="C3" s="955"/>
      <c r="D3" s="955"/>
      <c r="E3" s="955"/>
      <c r="F3" s="955"/>
      <c r="G3" s="955"/>
      <c r="H3" s="955"/>
      <c r="I3" s="955"/>
      <c r="J3" s="955"/>
      <c r="K3" s="955"/>
      <c r="L3" s="955"/>
      <c r="M3" s="955"/>
      <c r="N3" s="955"/>
      <c r="O3" s="955"/>
      <c r="P3" s="955"/>
    </row>
    <row r="5" spans="1:16">
      <c r="A5" s="94" t="s">
        <v>282</v>
      </c>
      <c r="M5" s="152"/>
      <c r="N5" s="152"/>
      <c r="O5" s="152"/>
    </row>
    <row r="6" spans="1:16">
      <c r="M6" s="152"/>
      <c r="N6" s="152"/>
      <c r="O6" s="152"/>
    </row>
    <row r="7" spans="1:16">
      <c r="B7" s="1076" t="s">
        <v>1364</v>
      </c>
      <c r="C7" s="1076"/>
      <c r="D7" s="1076"/>
      <c r="E7" s="1076"/>
      <c r="F7" s="1076"/>
    </row>
    <row r="9" spans="1:16">
      <c r="J9" s="215" t="str">
        <f>入力シート!C1</f>
        <v>令和8年2月8日執行衆議院小選挙区選出議員選挙</v>
      </c>
      <c r="K9" s="202" t="str">
        <f>入力シート!C2</f>
        <v>青森県第１区</v>
      </c>
      <c r="L9" s="111"/>
    </row>
    <row r="11" spans="1:16">
      <c r="I11" s="108" t="s">
        <v>410</v>
      </c>
      <c r="K11" s="113">
        <f>入力シート!C20</f>
        <v>0</v>
      </c>
      <c r="L11" s="111"/>
      <c r="M11" s="111">
        <f>入力シート!C22</f>
        <v>0</v>
      </c>
    </row>
    <row r="12" spans="1:16">
      <c r="I12" s="108"/>
      <c r="K12" s="113"/>
      <c r="L12" s="111"/>
      <c r="M12" s="111"/>
    </row>
    <row r="13" spans="1:16" ht="14.25" customHeight="1">
      <c r="A13" s="888" t="s">
        <v>451</v>
      </c>
      <c r="B13" s="888"/>
      <c r="C13" s="888"/>
      <c r="D13" s="888"/>
      <c r="E13" s="888"/>
      <c r="F13" s="888"/>
      <c r="G13" s="888"/>
      <c r="H13" s="888"/>
      <c r="I13" s="888"/>
      <c r="J13" s="888"/>
      <c r="K13" s="888"/>
      <c r="L13" s="888"/>
      <c r="M13" s="888"/>
      <c r="N13" s="888"/>
      <c r="O13" s="888"/>
      <c r="P13" s="888"/>
    </row>
    <row r="14" spans="1:16" ht="14.25" customHeight="1">
      <c r="A14" s="132"/>
      <c r="B14" s="132"/>
      <c r="C14" s="132"/>
      <c r="D14" s="132"/>
      <c r="E14" s="132"/>
      <c r="F14" s="132"/>
      <c r="G14" s="132"/>
      <c r="H14" s="132"/>
      <c r="I14" s="132"/>
      <c r="J14" s="132"/>
      <c r="K14" s="132"/>
      <c r="L14" s="132"/>
      <c r="M14" s="132"/>
      <c r="N14" s="132"/>
      <c r="O14" s="132"/>
    </row>
    <row r="15" spans="1:16" ht="28.5" customHeight="1">
      <c r="A15" s="1688" t="s">
        <v>79</v>
      </c>
      <c r="B15" s="1689"/>
      <c r="C15" s="1689"/>
      <c r="D15" s="1689"/>
      <c r="E15" s="1690"/>
      <c r="F15" s="1664"/>
      <c r="G15" s="1665"/>
      <c r="H15" s="1665"/>
      <c r="I15" s="1665"/>
      <c r="J15" s="1665"/>
      <c r="K15" s="1665"/>
      <c r="L15" s="1665"/>
      <c r="M15" s="1665"/>
      <c r="N15" s="1665"/>
      <c r="O15" s="1665"/>
      <c r="P15" s="134"/>
    </row>
    <row r="16" spans="1:16" ht="28.5" customHeight="1">
      <c r="A16" s="1697" t="s">
        <v>80</v>
      </c>
      <c r="B16" s="1698"/>
      <c r="C16" s="1698"/>
      <c r="D16" s="1698"/>
      <c r="E16" s="1699"/>
      <c r="F16" s="1667"/>
      <c r="G16" s="1668"/>
      <c r="H16" s="1668"/>
      <c r="I16" s="1668"/>
      <c r="J16" s="1668"/>
      <c r="K16" s="1668"/>
      <c r="L16" s="1668"/>
      <c r="M16" s="1668"/>
      <c r="N16" s="1668"/>
      <c r="O16" s="1668"/>
      <c r="P16" s="141"/>
    </row>
    <row r="17" spans="1:16" ht="28.5" customHeight="1">
      <c r="A17" s="1700" t="s">
        <v>1412</v>
      </c>
      <c r="B17" s="1701"/>
      <c r="C17" s="1701"/>
      <c r="D17" s="1701"/>
      <c r="E17" s="1702"/>
      <c r="F17" s="1670"/>
      <c r="G17" s="1671"/>
      <c r="H17" s="1671"/>
      <c r="I17" s="1671"/>
      <c r="J17" s="1671"/>
      <c r="K17" s="1671"/>
      <c r="L17" s="1671"/>
      <c r="M17" s="1671"/>
      <c r="N17" s="1671"/>
      <c r="O17" s="1671"/>
      <c r="P17" s="143"/>
    </row>
    <row r="18" spans="1:16" ht="28.5" customHeight="1">
      <c r="A18" s="1696" t="s">
        <v>74</v>
      </c>
      <c r="B18" s="998"/>
      <c r="C18" s="998"/>
      <c r="D18" s="998"/>
      <c r="E18" s="999"/>
      <c r="F18" s="1705"/>
      <c r="G18" s="1706"/>
      <c r="H18" s="1706"/>
      <c r="I18" s="1706"/>
      <c r="J18" s="1706"/>
      <c r="K18" s="1706"/>
      <c r="L18" s="1706"/>
      <c r="M18" s="1706"/>
      <c r="N18" s="1706"/>
      <c r="O18" s="1706"/>
      <c r="P18" s="170" t="s">
        <v>75</v>
      </c>
    </row>
    <row r="19" spans="1:16" ht="28.5" customHeight="1">
      <c r="A19" s="1696" t="s">
        <v>82</v>
      </c>
      <c r="B19" s="998"/>
      <c r="C19" s="998"/>
      <c r="D19" s="998"/>
      <c r="E19" s="999"/>
      <c r="F19" s="1703"/>
      <c r="G19" s="1704"/>
      <c r="H19" s="1704"/>
      <c r="I19" s="1704"/>
      <c r="J19" s="1704"/>
      <c r="K19" s="1704"/>
      <c r="L19" s="1704"/>
      <c r="M19" s="1704"/>
      <c r="N19" s="1704"/>
      <c r="O19" s="1704"/>
      <c r="P19" s="156" t="s">
        <v>2</v>
      </c>
    </row>
    <row r="20" spans="1:16" ht="28.5" customHeight="1">
      <c r="A20" s="1782" t="s">
        <v>83</v>
      </c>
      <c r="B20" s="1783"/>
      <c r="C20" s="1783"/>
      <c r="D20" s="1783"/>
      <c r="E20" s="1784"/>
      <c r="F20" s="1691">
        <f>入力シート!E5</f>
        <v>1687</v>
      </c>
      <c r="G20" s="1692"/>
      <c r="H20" s="1692"/>
      <c r="I20" s="1692"/>
      <c r="J20" s="1692"/>
      <c r="K20" s="1692"/>
      <c r="L20" s="1692"/>
      <c r="M20" s="1692"/>
      <c r="N20" s="1692"/>
      <c r="O20" s="1692"/>
      <c r="P20" s="170" t="s">
        <v>93</v>
      </c>
    </row>
    <row r="21" spans="1:16" ht="9" customHeight="1">
      <c r="A21" s="124"/>
      <c r="B21" s="124"/>
      <c r="C21" s="124"/>
      <c r="D21" s="124"/>
      <c r="E21" s="124"/>
      <c r="F21" s="124"/>
      <c r="G21" s="124"/>
      <c r="H21" s="124"/>
      <c r="I21" s="124"/>
      <c r="J21" s="124"/>
      <c r="K21" s="124"/>
      <c r="L21" s="124"/>
      <c r="M21" s="124"/>
      <c r="N21" s="124"/>
      <c r="O21" s="124"/>
      <c r="P21" s="124"/>
    </row>
    <row r="22" spans="1:16">
      <c r="A22" s="124" t="s">
        <v>1638</v>
      </c>
      <c r="B22" s="124"/>
      <c r="C22" s="124"/>
      <c r="D22" s="124"/>
      <c r="E22" s="124"/>
      <c r="F22" s="124"/>
      <c r="G22" s="124"/>
      <c r="H22" s="124"/>
      <c r="I22" s="124"/>
      <c r="J22" s="124"/>
      <c r="K22" s="124"/>
      <c r="L22" s="124"/>
      <c r="M22" s="124"/>
      <c r="N22" s="124"/>
      <c r="O22" s="124"/>
      <c r="P22" s="124"/>
    </row>
    <row r="23" spans="1:16">
      <c r="A23" s="124" t="s">
        <v>1639</v>
      </c>
      <c r="B23" s="124"/>
      <c r="C23" s="124"/>
      <c r="D23" s="124"/>
      <c r="E23" s="124"/>
      <c r="F23" s="124"/>
      <c r="G23" s="124"/>
      <c r="H23" s="124"/>
      <c r="I23" s="124"/>
      <c r="J23" s="124"/>
      <c r="K23" s="124"/>
      <c r="L23" s="124"/>
      <c r="M23" s="124"/>
      <c r="N23" s="124"/>
      <c r="O23" s="124"/>
      <c r="P23" s="124"/>
    </row>
    <row r="24" spans="1:16">
      <c r="A24" s="124" t="s">
        <v>1640</v>
      </c>
      <c r="B24" s="124"/>
      <c r="C24" s="124"/>
      <c r="D24" s="124"/>
      <c r="E24" s="124"/>
      <c r="F24" s="124"/>
      <c r="G24" s="124"/>
      <c r="H24" s="124"/>
      <c r="I24" s="124"/>
      <c r="J24" s="124"/>
      <c r="K24" s="124"/>
      <c r="L24" s="124"/>
      <c r="M24" s="124"/>
      <c r="N24" s="124"/>
      <c r="O24" s="124"/>
      <c r="P24" s="124"/>
    </row>
    <row r="25" spans="1:16">
      <c r="A25" s="124" t="s">
        <v>1641</v>
      </c>
      <c r="B25" s="124"/>
      <c r="C25" s="124"/>
      <c r="D25" s="124"/>
      <c r="E25" s="124"/>
      <c r="F25" s="124"/>
      <c r="G25" s="124"/>
      <c r="H25" s="124"/>
      <c r="I25" s="124"/>
      <c r="J25" s="124"/>
      <c r="K25" s="124"/>
      <c r="L25" s="124"/>
      <c r="M25" s="124"/>
      <c r="N25" s="124"/>
      <c r="O25" s="124"/>
      <c r="P25" s="124"/>
    </row>
    <row r="26" spans="1:16">
      <c r="A26" s="124" t="s">
        <v>1597</v>
      </c>
      <c r="B26" s="124"/>
      <c r="C26" s="124"/>
      <c r="D26" s="124"/>
      <c r="E26" s="124"/>
      <c r="F26" s="124"/>
      <c r="G26" s="124"/>
      <c r="H26" s="124"/>
      <c r="I26" s="124"/>
      <c r="J26" s="124"/>
      <c r="K26" s="124"/>
      <c r="L26" s="124"/>
      <c r="M26" s="124"/>
      <c r="N26" s="124"/>
      <c r="O26" s="124"/>
      <c r="P26" s="124"/>
    </row>
    <row r="27" spans="1:16">
      <c r="A27" s="124" t="s">
        <v>1642</v>
      </c>
      <c r="B27" s="124"/>
      <c r="C27" s="124"/>
      <c r="D27" s="124"/>
      <c r="E27" s="124"/>
      <c r="F27" s="124"/>
      <c r="G27" s="124"/>
      <c r="H27" s="124"/>
      <c r="I27" s="124"/>
      <c r="J27" s="124"/>
      <c r="K27" s="124"/>
      <c r="L27" s="124"/>
      <c r="M27" s="124"/>
      <c r="N27" s="124"/>
      <c r="O27" s="124"/>
      <c r="P27" s="124"/>
    </row>
    <row r="28" spans="1:16">
      <c r="A28" s="124" t="s">
        <v>1643</v>
      </c>
      <c r="B28" s="124"/>
      <c r="C28" s="124"/>
      <c r="D28" s="124"/>
      <c r="E28" s="124"/>
      <c r="F28" s="124"/>
      <c r="G28" s="124"/>
      <c r="H28" s="124"/>
      <c r="I28" s="124"/>
      <c r="J28" s="124"/>
      <c r="K28" s="124"/>
      <c r="L28" s="124"/>
      <c r="M28" s="124"/>
      <c r="N28" s="124"/>
      <c r="O28" s="124"/>
      <c r="P28" s="124"/>
    </row>
    <row r="29" spans="1:16">
      <c r="A29" s="124" t="s">
        <v>1273</v>
      </c>
      <c r="B29" s="124"/>
      <c r="C29" s="124"/>
      <c r="D29" s="124"/>
      <c r="E29" s="124"/>
      <c r="F29" s="124"/>
      <c r="G29" s="124"/>
      <c r="H29" s="124"/>
      <c r="I29" s="124"/>
      <c r="J29" s="124"/>
      <c r="K29" s="124"/>
      <c r="L29" s="124"/>
      <c r="M29" s="1780">
        <f>F20*2</f>
        <v>3374</v>
      </c>
      <c r="N29" s="1780"/>
      <c r="O29" s="124" t="s">
        <v>75</v>
      </c>
      <c r="P29" s="124"/>
    </row>
    <row r="30" spans="1:16">
      <c r="A30" s="124" t="s">
        <v>1416</v>
      </c>
      <c r="B30" s="124"/>
      <c r="C30" s="124"/>
      <c r="D30" s="124"/>
      <c r="E30" s="124"/>
      <c r="F30" s="124"/>
      <c r="G30" s="124"/>
      <c r="H30" s="124"/>
      <c r="I30" s="124"/>
      <c r="J30" s="124"/>
      <c r="K30" s="124"/>
      <c r="L30" s="124"/>
      <c r="M30" s="124"/>
      <c r="N30" s="124"/>
      <c r="O30" s="124"/>
      <c r="P30" s="124"/>
    </row>
    <row r="31" spans="1:16">
      <c r="A31" s="124"/>
      <c r="B31" s="124"/>
      <c r="C31" s="124"/>
      <c r="D31" s="124"/>
      <c r="E31" s="124"/>
      <c r="F31" s="124"/>
      <c r="G31" s="124"/>
      <c r="H31" s="124"/>
      <c r="I31" s="124"/>
      <c r="J31" s="124"/>
      <c r="K31" s="124"/>
      <c r="L31" s="124"/>
      <c r="M31" s="124"/>
      <c r="N31" s="124"/>
      <c r="O31" s="124"/>
      <c r="P31" s="124"/>
    </row>
    <row r="32" spans="1:16">
      <c r="A32" s="124"/>
      <c r="B32" s="124"/>
      <c r="C32" s="124" t="s">
        <v>1759</v>
      </c>
      <c r="D32" s="124"/>
      <c r="E32" s="124"/>
      <c r="F32" s="124"/>
      <c r="G32" s="124"/>
      <c r="H32" s="124"/>
      <c r="I32" s="124"/>
      <c r="J32" s="124"/>
      <c r="K32" s="124"/>
      <c r="L32" s="124"/>
      <c r="M32" s="124"/>
      <c r="N32" s="124"/>
      <c r="O32" s="124"/>
      <c r="P32" s="124"/>
    </row>
    <row r="33" spans="1:16">
      <c r="A33" s="124"/>
      <c r="B33" s="124"/>
      <c r="C33" s="124"/>
      <c r="D33" s="124"/>
      <c r="E33" s="124"/>
      <c r="F33" s="124"/>
      <c r="G33" s="124"/>
      <c r="H33" s="124"/>
      <c r="I33" s="124"/>
      <c r="J33" s="124"/>
      <c r="K33" s="124"/>
      <c r="L33" s="124"/>
      <c r="M33" s="310" t="s">
        <v>711</v>
      </c>
      <c r="N33" s="124"/>
      <c r="O33" s="296">
        <f>ROUNDUP(((F20-500)*30.73+316250+293440)/F20,0)</f>
        <v>384</v>
      </c>
      <c r="P33" s="296" t="s">
        <v>2</v>
      </c>
    </row>
    <row r="34" spans="1:16">
      <c r="A34" s="124"/>
      <c r="B34" s="124"/>
      <c r="C34" s="124"/>
      <c r="D34" s="124"/>
      <c r="E34" s="124"/>
      <c r="F34" s="124" t="s">
        <v>710</v>
      </c>
      <c r="G34" s="124"/>
      <c r="H34" s="124"/>
      <c r="I34" s="124"/>
      <c r="J34" s="124"/>
      <c r="K34" s="124"/>
      <c r="L34" s="124"/>
      <c r="M34" s="124"/>
      <c r="N34" s="124"/>
      <c r="O34" s="124"/>
      <c r="P34" s="124"/>
    </row>
    <row r="35" spans="1:16">
      <c r="A35" s="124"/>
      <c r="B35" s="124"/>
      <c r="C35" s="124"/>
      <c r="D35" s="124"/>
      <c r="E35" s="124"/>
      <c r="F35" s="124"/>
      <c r="G35" s="124"/>
      <c r="H35" s="124"/>
      <c r="I35" s="124"/>
      <c r="J35" s="124" t="s">
        <v>563</v>
      </c>
      <c r="K35" s="124"/>
      <c r="L35" s="124"/>
      <c r="M35" s="124"/>
      <c r="N35" s="124"/>
      <c r="O35" s="124"/>
      <c r="P35" s="124"/>
    </row>
    <row r="36" spans="1:16">
      <c r="A36" s="124"/>
      <c r="B36" s="124" t="s">
        <v>246</v>
      </c>
      <c r="C36" s="307" t="s">
        <v>1274</v>
      </c>
      <c r="D36" s="124"/>
      <c r="E36" s="124"/>
      <c r="F36" s="124"/>
      <c r="G36" s="124"/>
      <c r="H36" s="124"/>
      <c r="I36" s="124"/>
      <c r="J36" s="1781">
        <f>M29*O33</f>
        <v>1295616</v>
      </c>
      <c r="K36" s="1781"/>
      <c r="L36" s="307" t="s">
        <v>1275</v>
      </c>
      <c r="M36" s="124"/>
      <c r="N36" s="124"/>
      <c r="O36" s="124"/>
      <c r="P36" s="124"/>
    </row>
  </sheetData>
  <mergeCells count="15">
    <mergeCell ref="A3:P3"/>
    <mergeCell ref="A13:P13"/>
    <mergeCell ref="A15:E15"/>
    <mergeCell ref="F15:O17"/>
    <mergeCell ref="A16:E16"/>
    <mergeCell ref="A17:E17"/>
    <mergeCell ref="B7:F7"/>
    <mergeCell ref="M29:N29"/>
    <mergeCell ref="J36:K36"/>
    <mergeCell ref="A18:E18"/>
    <mergeCell ref="F18:O18"/>
    <mergeCell ref="A19:E19"/>
    <mergeCell ref="F19:O19"/>
    <mergeCell ref="A20:E20"/>
    <mergeCell ref="F20:O20"/>
  </mergeCells>
  <phoneticPr fontId="3"/>
  <pageMargins left="0.78740157480314965" right="0.35433070866141736" top="0.78740157480314965" bottom="0.78740157480314965" header="0.51181102362204722" footer="0.51181102362204722"/>
  <pageSetup paperSize="9" scale="95" orientation="portrait" blackAndWhite="1" horizontalDpi="200" verticalDpi="200" r:id="rId1"/>
  <headerFooter alignWithMargins="0"/>
  <drawing r:id="rId2"/>
  <legacyDrawing r:id="rId3"/>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8" tint="0.59999389629810485"/>
  </sheetPr>
  <dimension ref="A1:T55"/>
  <sheetViews>
    <sheetView showZeros="0" view="pageBreakPreview" zoomScaleNormal="100" zoomScaleSheetLayoutView="100" workbookViewId="0">
      <selection activeCell="M21" sqref="M21"/>
    </sheetView>
  </sheetViews>
  <sheetFormatPr defaultColWidth="5.90625" defaultRowHeight="14"/>
  <cols>
    <col min="1" max="1" width="2.6328125" style="94" customWidth="1"/>
    <col min="2" max="2" width="4.90625" style="94" customWidth="1"/>
    <col min="3" max="3" width="3.453125" style="94" customWidth="1"/>
    <col min="4" max="4" width="5.90625" style="94" customWidth="1"/>
    <col min="5" max="5" width="3.453125" style="94" customWidth="1"/>
    <col min="6" max="6" width="6.90625" style="94" customWidth="1"/>
    <col min="7" max="7" width="3.453125" style="94" customWidth="1"/>
    <col min="8" max="8" width="4.90625" style="94" customWidth="1"/>
    <col min="9" max="9" width="3.453125" style="94" customWidth="1"/>
    <col min="10" max="10" width="5.90625" style="94" customWidth="1"/>
    <col min="11" max="11" width="3.453125" style="94" customWidth="1"/>
    <col min="12" max="12" width="6.90625" style="94" customWidth="1"/>
    <col min="13" max="13" width="3.453125" style="94" customWidth="1"/>
    <col min="14" max="14" width="4.90625" style="94" customWidth="1"/>
    <col min="15" max="15" width="3.453125" style="94" customWidth="1"/>
    <col min="16" max="16" width="5.90625" style="94" customWidth="1"/>
    <col min="17" max="17" width="3.453125" style="94" customWidth="1"/>
    <col min="18" max="18" width="6.90625" style="94" customWidth="1"/>
    <col min="19" max="19" width="3.453125" style="94" customWidth="1"/>
    <col min="20" max="20" width="3.26953125" style="94" bestFit="1" customWidth="1"/>
    <col min="21" max="21" width="3.453125" style="94" customWidth="1"/>
    <col min="22" max="22" width="5.90625" style="94"/>
    <col min="23" max="23" width="3.453125" style="94" customWidth="1"/>
    <col min="24" max="24" width="5.90625" style="94"/>
    <col min="25" max="25" width="3.453125" style="94" customWidth="1"/>
    <col min="26" max="26" width="5.90625" style="94"/>
    <col min="27" max="27" width="3.453125" style="94" customWidth="1"/>
    <col min="28" max="16384" width="5.90625" style="94"/>
  </cols>
  <sheetData>
    <row r="1" spans="1:20">
      <c r="T1" s="204" t="s">
        <v>712</v>
      </c>
    </row>
    <row r="2" spans="1:20" ht="28">
      <c r="A2" s="955" t="s">
        <v>16</v>
      </c>
      <c r="B2" s="955"/>
      <c r="C2" s="955"/>
      <c r="D2" s="955"/>
      <c r="E2" s="955"/>
      <c r="F2" s="955"/>
      <c r="G2" s="955"/>
      <c r="H2" s="955"/>
      <c r="I2" s="955"/>
      <c r="J2" s="955"/>
      <c r="K2" s="955"/>
      <c r="L2" s="955"/>
      <c r="M2" s="955"/>
      <c r="N2" s="955"/>
      <c r="O2" s="955"/>
      <c r="P2" s="955"/>
      <c r="Q2" s="955"/>
      <c r="R2" s="955"/>
      <c r="S2" s="955"/>
      <c r="T2" s="955"/>
    </row>
    <row r="3" spans="1:20">
      <c r="A3" s="900" t="s">
        <v>85</v>
      </c>
      <c r="B3" s="900"/>
      <c r="C3" s="900"/>
      <c r="D3" s="900"/>
      <c r="E3" s="900"/>
      <c r="F3" s="900"/>
      <c r="G3" s="900"/>
      <c r="H3" s="900"/>
      <c r="I3" s="900"/>
      <c r="J3" s="900"/>
      <c r="K3" s="900"/>
      <c r="L3" s="900"/>
      <c r="M3" s="900"/>
      <c r="N3" s="900"/>
      <c r="O3" s="900"/>
      <c r="P3" s="900"/>
      <c r="Q3" s="900"/>
      <c r="R3" s="900"/>
      <c r="S3" s="900"/>
      <c r="T3" s="900"/>
    </row>
    <row r="4" spans="1:20">
      <c r="M4" s="303"/>
      <c r="N4" s="1708" t="s">
        <v>1383</v>
      </c>
      <c r="O4" s="1709"/>
      <c r="P4" s="1709"/>
      <c r="Q4" s="1709"/>
      <c r="R4" s="1709"/>
      <c r="S4" s="244"/>
      <c r="T4" s="305"/>
    </row>
    <row r="5" spans="1:20">
      <c r="A5" s="94" t="s">
        <v>18</v>
      </c>
      <c r="C5" s="152"/>
      <c r="D5" s="152"/>
      <c r="E5" s="152"/>
    </row>
    <row r="6" spans="1:20">
      <c r="C6" s="152"/>
      <c r="D6" s="152"/>
      <c r="E6" s="152"/>
    </row>
    <row r="7" spans="1:20" ht="21" customHeight="1">
      <c r="C7" s="152"/>
      <c r="D7" s="152"/>
      <c r="E7" s="152"/>
      <c r="F7" s="899" t="s">
        <v>230</v>
      </c>
      <c r="G7" s="899"/>
      <c r="H7" s="899"/>
      <c r="I7" s="899"/>
      <c r="J7" s="899"/>
      <c r="K7" s="1352"/>
      <c r="L7" s="1352"/>
      <c r="M7" s="1352"/>
      <c r="N7" s="1352"/>
      <c r="O7" s="1352"/>
      <c r="P7" s="1352"/>
      <c r="Q7" s="1352"/>
      <c r="R7" s="1352"/>
    </row>
    <row r="8" spans="1:20" ht="21" customHeight="1">
      <c r="C8" s="152"/>
      <c r="D8" s="152"/>
      <c r="E8" s="152"/>
      <c r="F8" s="899" t="s">
        <v>231</v>
      </c>
      <c r="G8" s="899"/>
      <c r="H8" s="899"/>
      <c r="I8" s="899"/>
      <c r="J8" s="899"/>
      <c r="K8" s="1352"/>
      <c r="L8" s="1352"/>
      <c r="M8" s="1352"/>
      <c r="N8" s="1352"/>
      <c r="O8" s="1352"/>
      <c r="P8" s="1352"/>
      <c r="Q8" s="1352"/>
      <c r="R8" s="1352"/>
      <c r="S8" s="900"/>
      <c r="T8" s="888"/>
    </row>
    <row r="9" spans="1:20" ht="21" customHeight="1">
      <c r="C9" s="152"/>
      <c r="D9" s="152"/>
      <c r="E9" s="152"/>
      <c r="F9" s="899" t="s">
        <v>232</v>
      </c>
      <c r="G9" s="899"/>
      <c r="H9" s="899"/>
      <c r="I9" s="899"/>
      <c r="J9" s="899"/>
      <c r="K9" s="1352"/>
      <c r="L9" s="1352"/>
      <c r="M9" s="1352"/>
      <c r="N9" s="1352"/>
      <c r="O9" s="1352"/>
      <c r="P9" s="1352"/>
      <c r="Q9" s="1352"/>
      <c r="R9" s="1352"/>
    </row>
    <row r="10" spans="1:20" ht="21" customHeight="1">
      <c r="C10" s="152"/>
      <c r="D10" s="152"/>
      <c r="E10" s="152"/>
      <c r="F10" s="899" t="s">
        <v>19</v>
      </c>
      <c r="G10" s="899"/>
      <c r="H10" s="899"/>
      <c r="I10" s="899"/>
      <c r="J10" s="899"/>
      <c r="K10" s="1353"/>
      <c r="L10" s="1353"/>
      <c r="M10" s="1353"/>
      <c r="N10" s="1353"/>
      <c r="O10" s="1353"/>
      <c r="P10" s="1353"/>
      <c r="Q10" s="1353"/>
      <c r="R10" s="1353"/>
    </row>
    <row r="11" spans="1:20">
      <c r="C11" s="152"/>
      <c r="D11" s="152"/>
      <c r="E11" s="152"/>
    </row>
    <row r="12" spans="1:20">
      <c r="A12" s="203" t="s">
        <v>1276</v>
      </c>
      <c r="B12" s="203"/>
      <c r="C12" s="152"/>
      <c r="D12" s="152"/>
      <c r="E12" s="152"/>
    </row>
    <row r="13" spans="1:20" ht="9" customHeight="1">
      <c r="C13" s="152"/>
      <c r="D13" s="152"/>
      <c r="E13" s="152"/>
    </row>
    <row r="14" spans="1:20">
      <c r="A14" s="888" t="s">
        <v>451</v>
      </c>
      <c r="B14" s="888"/>
      <c r="C14" s="888"/>
      <c r="D14" s="888"/>
      <c r="E14" s="888"/>
      <c r="F14" s="888"/>
      <c r="G14" s="888"/>
      <c r="H14" s="888"/>
      <c r="I14" s="888"/>
      <c r="J14" s="888"/>
      <c r="K14" s="888"/>
      <c r="L14" s="888"/>
      <c r="M14" s="888"/>
      <c r="N14" s="888"/>
      <c r="O14" s="888"/>
      <c r="P14" s="888"/>
    </row>
    <row r="15" spans="1:20" ht="9" customHeight="1">
      <c r="C15" s="152"/>
      <c r="D15" s="152"/>
      <c r="E15" s="152"/>
    </row>
    <row r="16" spans="1:20" ht="19">
      <c r="A16" s="94" t="s">
        <v>20</v>
      </c>
      <c r="C16" s="152"/>
      <c r="D16" s="152"/>
      <c r="E16" s="1730">
        <f>R38</f>
        <v>0</v>
      </c>
      <c r="F16" s="1730"/>
      <c r="G16" s="1730"/>
      <c r="H16" s="1730"/>
      <c r="I16" s="1730"/>
      <c r="J16" s="115" t="s">
        <v>2</v>
      </c>
    </row>
    <row r="17" spans="1:20" ht="9" customHeight="1">
      <c r="C17" s="152"/>
      <c r="D17" s="152"/>
      <c r="E17" s="152"/>
    </row>
    <row r="18" spans="1:20">
      <c r="A18" s="94" t="s">
        <v>21</v>
      </c>
      <c r="C18" s="152"/>
      <c r="D18" s="152"/>
      <c r="E18" s="152"/>
    </row>
    <row r="19" spans="1:20" ht="15" customHeight="1">
      <c r="A19" s="203" t="s">
        <v>698</v>
      </c>
      <c r="B19" s="203"/>
      <c r="C19" s="152"/>
      <c r="D19" s="152"/>
      <c r="E19" s="152"/>
    </row>
    <row r="20" spans="1:20" ht="9" customHeight="1"/>
    <row r="21" spans="1:20">
      <c r="A21" s="161" t="s">
        <v>257</v>
      </c>
      <c r="B21" s="195" t="str">
        <f>入力シート!C1</f>
        <v>令和8年2月8日執行衆議院小選挙区選出議員選挙</v>
      </c>
      <c r="M21" s="195" t="str">
        <f>入力シート!C2</f>
        <v>青森県第１区</v>
      </c>
    </row>
    <row r="22" spans="1:20" ht="9" customHeight="1"/>
    <row r="23" spans="1:20" ht="15" customHeight="1">
      <c r="A23" s="94" t="s">
        <v>23</v>
      </c>
      <c r="F23" s="1731">
        <f>入力シート!C20</f>
        <v>0</v>
      </c>
      <c r="G23" s="1731"/>
      <c r="H23" s="1731"/>
      <c r="J23" s="992">
        <f>入力シート!C22</f>
        <v>0</v>
      </c>
      <c r="K23" s="992"/>
      <c r="L23" s="992"/>
    </row>
    <row r="24" spans="1:20" ht="9" customHeight="1">
      <c r="G24" s="111"/>
    </row>
    <row r="25" spans="1:20">
      <c r="A25" s="94" t="s">
        <v>222</v>
      </c>
      <c r="F25" s="162"/>
      <c r="G25" s="111"/>
      <c r="J25" s="162"/>
    </row>
    <row r="26" spans="1:20" ht="18" customHeight="1">
      <c r="B26" s="981" t="s">
        <v>223</v>
      </c>
      <c r="C26" s="982"/>
      <c r="D26" s="982"/>
      <c r="E26" s="983"/>
      <c r="F26" s="1368"/>
      <c r="G26" s="1369"/>
      <c r="H26" s="1369"/>
      <c r="I26" s="1369"/>
      <c r="J26" s="1369"/>
      <c r="K26" s="1370"/>
      <c r="L26" s="981" t="s">
        <v>227</v>
      </c>
      <c r="M26" s="982"/>
      <c r="N26" s="982"/>
      <c r="O26" s="1710"/>
      <c r="P26" s="1711"/>
      <c r="Q26" s="1711"/>
      <c r="R26" s="1711"/>
      <c r="S26" s="1711"/>
      <c r="T26" s="1712"/>
    </row>
    <row r="27" spans="1:20" ht="18" customHeight="1">
      <c r="B27" s="981" t="s">
        <v>224</v>
      </c>
      <c r="C27" s="982"/>
      <c r="D27" s="982"/>
      <c r="E27" s="983"/>
      <c r="F27" s="1384"/>
      <c r="G27" s="1385"/>
      <c r="H27" s="1385"/>
      <c r="I27" s="1385"/>
      <c r="J27" s="1385"/>
      <c r="K27" s="1386"/>
      <c r="L27" s="981" t="s">
        <v>228</v>
      </c>
      <c r="M27" s="982"/>
      <c r="N27" s="982"/>
      <c r="O27" s="1710"/>
      <c r="P27" s="1711"/>
      <c r="Q27" s="1711"/>
      <c r="R27" s="1711"/>
      <c r="S27" s="1711"/>
      <c r="T27" s="1712"/>
    </row>
    <row r="28" spans="1:20" ht="18" customHeight="1">
      <c r="B28" s="981" t="s">
        <v>225</v>
      </c>
      <c r="C28" s="982"/>
      <c r="D28" s="982"/>
      <c r="E28" s="983"/>
      <c r="F28" s="1368"/>
      <c r="G28" s="1369"/>
      <c r="H28" s="1369"/>
      <c r="I28" s="1369"/>
      <c r="J28" s="1369"/>
      <c r="K28" s="1370"/>
      <c r="L28" s="981" t="s">
        <v>229</v>
      </c>
      <c r="M28" s="982"/>
      <c r="N28" s="982"/>
      <c r="O28" s="1710"/>
      <c r="P28" s="1711"/>
      <c r="Q28" s="1711"/>
      <c r="R28" s="1711"/>
      <c r="S28" s="1711"/>
      <c r="T28" s="1712"/>
    </row>
    <row r="29" spans="1:20" ht="18" customHeight="1">
      <c r="B29" s="1707" t="s">
        <v>175</v>
      </c>
      <c r="C29" s="1375"/>
      <c r="D29" s="1375"/>
      <c r="E29" s="1376"/>
      <c r="F29" s="1377"/>
      <c r="G29" s="1378"/>
      <c r="H29" s="1378"/>
      <c r="I29" s="1378"/>
      <c r="J29" s="1378"/>
      <c r="K29" s="1378"/>
      <c r="L29" s="1378"/>
      <c r="M29" s="1378"/>
      <c r="N29" s="1378"/>
      <c r="O29" s="1378"/>
      <c r="P29" s="1378"/>
      <c r="Q29" s="1378"/>
      <c r="R29" s="1378"/>
      <c r="S29" s="1378"/>
      <c r="T29" s="1717"/>
    </row>
    <row r="30" spans="1:20" ht="18" customHeight="1">
      <c r="B30" s="1562" t="s">
        <v>226</v>
      </c>
      <c r="C30" s="1563"/>
      <c r="D30" s="1563"/>
      <c r="E30" s="1564"/>
      <c r="F30" s="1718"/>
      <c r="G30" s="1719"/>
      <c r="H30" s="1719"/>
      <c r="I30" s="1719"/>
      <c r="J30" s="1719"/>
      <c r="K30" s="1719"/>
      <c r="L30" s="1719"/>
      <c r="M30" s="1719"/>
      <c r="N30" s="1719"/>
      <c r="O30" s="1719"/>
      <c r="P30" s="1719"/>
      <c r="Q30" s="1719"/>
      <c r="R30" s="1719"/>
      <c r="S30" s="1719"/>
      <c r="T30" s="1720"/>
    </row>
    <row r="31" spans="1:20" ht="8.25" customHeight="1">
      <c r="F31" s="162"/>
      <c r="G31" s="111"/>
    </row>
    <row r="32" spans="1:20" ht="21" customHeight="1">
      <c r="B32" s="203" t="s">
        <v>699</v>
      </c>
      <c r="F32" s="308"/>
      <c r="G32" s="307"/>
      <c r="H32" s="1696" t="s">
        <v>713</v>
      </c>
      <c r="I32" s="998"/>
      <c r="J32" s="998"/>
      <c r="K32" s="998"/>
      <c r="L32" s="998"/>
      <c r="M32" s="998"/>
      <c r="N32" s="998"/>
      <c r="O32" s="999"/>
      <c r="P32" s="1785">
        <f>入力シート!E5</f>
        <v>1687</v>
      </c>
      <c r="Q32" s="1786"/>
      <c r="R32" s="1786"/>
      <c r="S32" s="170" t="s">
        <v>93</v>
      </c>
      <c r="T32" s="309"/>
    </row>
    <row r="33" spans="1:20" ht="33" customHeight="1">
      <c r="B33" s="1721" t="s">
        <v>82</v>
      </c>
      <c r="C33" s="1721"/>
      <c r="D33" s="1721"/>
      <c r="E33" s="1721"/>
      <c r="F33" s="1721"/>
      <c r="G33" s="1721"/>
      <c r="H33" s="1721" t="s">
        <v>94</v>
      </c>
      <c r="I33" s="1721"/>
      <c r="J33" s="1721"/>
      <c r="K33" s="1721"/>
      <c r="L33" s="1721"/>
      <c r="M33" s="1721"/>
      <c r="N33" s="1721" t="s">
        <v>95</v>
      </c>
      <c r="O33" s="1721"/>
      <c r="P33" s="1721"/>
      <c r="Q33" s="1721"/>
      <c r="R33" s="1721"/>
      <c r="S33" s="1721"/>
      <c r="T33" s="302" t="s">
        <v>531</v>
      </c>
    </row>
    <row r="34" spans="1:20">
      <c r="B34" s="1538" t="s">
        <v>86</v>
      </c>
      <c r="C34" s="1428"/>
      <c r="D34" s="1538" t="s">
        <v>87</v>
      </c>
      <c r="E34" s="1429"/>
      <c r="F34" s="1428" t="s">
        <v>88</v>
      </c>
      <c r="G34" s="1429"/>
      <c r="H34" s="1538" t="s">
        <v>86</v>
      </c>
      <c r="I34" s="1428"/>
      <c r="J34" s="1538" t="s">
        <v>87</v>
      </c>
      <c r="K34" s="1429"/>
      <c r="L34" s="1428" t="s">
        <v>88</v>
      </c>
      <c r="M34" s="1429"/>
      <c r="N34" s="1538" t="s">
        <v>86</v>
      </c>
      <c r="O34" s="1428"/>
      <c r="P34" s="1538" t="s">
        <v>87</v>
      </c>
      <c r="Q34" s="1429"/>
      <c r="R34" s="1428" t="s">
        <v>88</v>
      </c>
      <c r="S34" s="1429"/>
      <c r="T34" s="1505"/>
    </row>
    <row r="35" spans="1:20">
      <c r="B35" s="173" t="s">
        <v>89</v>
      </c>
      <c r="C35" s="172"/>
      <c r="D35" s="173" t="s">
        <v>90</v>
      </c>
      <c r="E35" s="174"/>
      <c r="F35" s="116" t="s">
        <v>91</v>
      </c>
      <c r="G35" s="174"/>
      <c r="H35" s="173" t="s">
        <v>98</v>
      </c>
      <c r="I35" s="172"/>
      <c r="J35" s="173" t="s">
        <v>99</v>
      </c>
      <c r="K35" s="174"/>
      <c r="L35" s="116" t="s">
        <v>100</v>
      </c>
      <c r="M35" s="174"/>
      <c r="N35" s="173" t="s">
        <v>102</v>
      </c>
      <c r="O35" s="172"/>
      <c r="P35" s="173" t="s">
        <v>96</v>
      </c>
      <c r="Q35" s="174"/>
      <c r="R35" s="116" t="s">
        <v>103</v>
      </c>
      <c r="S35" s="174"/>
      <c r="T35" s="1506"/>
    </row>
    <row r="36" spans="1:20">
      <c r="B36" s="175"/>
      <c r="C36" s="176"/>
      <c r="D36" s="175"/>
      <c r="E36" s="177"/>
      <c r="F36" s="176" t="s">
        <v>92</v>
      </c>
      <c r="G36" s="178"/>
      <c r="H36" s="175"/>
      <c r="I36" s="176"/>
      <c r="J36" s="175"/>
      <c r="K36" s="177"/>
      <c r="L36" s="176" t="s">
        <v>101</v>
      </c>
      <c r="M36" s="178"/>
      <c r="N36" s="175"/>
      <c r="O36" s="176"/>
      <c r="P36" s="175"/>
      <c r="Q36" s="177"/>
      <c r="R36" s="176" t="s">
        <v>97</v>
      </c>
      <c r="S36" s="178"/>
      <c r="T36" s="1506"/>
    </row>
    <row r="37" spans="1:20">
      <c r="B37" s="154"/>
      <c r="C37" s="180" t="s">
        <v>2</v>
      </c>
      <c r="D37" s="179"/>
      <c r="E37" s="179" t="s">
        <v>75</v>
      </c>
      <c r="F37" s="181"/>
      <c r="G37" s="180" t="s">
        <v>2</v>
      </c>
      <c r="H37" s="179"/>
      <c r="I37" s="179" t="s">
        <v>2</v>
      </c>
      <c r="J37" s="181"/>
      <c r="K37" s="180" t="s">
        <v>75</v>
      </c>
      <c r="L37" s="179"/>
      <c r="M37" s="179" t="s">
        <v>2</v>
      </c>
      <c r="N37" s="181"/>
      <c r="O37" s="180" t="s">
        <v>2</v>
      </c>
      <c r="P37" s="179"/>
      <c r="Q37" s="179" t="s">
        <v>75</v>
      </c>
      <c r="R37" s="181"/>
      <c r="S37" s="180" t="s">
        <v>2</v>
      </c>
      <c r="T37" s="1506"/>
    </row>
    <row r="38" spans="1:20" ht="21" customHeight="1">
      <c r="B38" s="1787"/>
      <c r="C38" s="1788"/>
      <c r="D38" s="1789"/>
      <c r="E38" s="1790"/>
      <c r="F38" s="1791">
        <f>B38*D38</f>
        <v>0</v>
      </c>
      <c r="G38" s="1792"/>
      <c r="H38" s="1791">
        <f>入力シート!E4</f>
        <v>384</v>
      </c>
      <c r="I38" s="1792"/>
      <c r="J38" s="1793">
        <f>IF(D38&gt;=P32*2,P32*2,D38)</f>
        <v>0</v>
      </c>
      <c r="K38" s="1794"/>
      <c r="L38" s="1791">
        <f>H38*J38</f>
        <v>0</v>
      </c>
      <c r="M38" s="1792"/>
      <c r="N38" s="1791">
        <f>IF(B38&gt;H38,(H38),(B38))</f>
        <v>0</v>
      </c>
      <c r="O38" s="1792"/>
      <c r="P38" s="1795">
        <f>IF(D38&gt;J38,(J38),(D38))</f>
        <v>0</v>
      </c>
      <c r="Q38" s="1796"/>
      <c r="R38" s="1791">
        <f>N38*P38</f>
        <v>0</v>
      </c>
      <c r="S38" s="1792"/>
      <c r="T38" s="1507"/>
    </row>
    <row r="39" spans="1:20" ht="9" customHeight="1">
      <c r="B39" s="297"/>
      <c r="C39" s="297"/>
      <c r="D39" s="300"/>
      <c r="E39" s="300"/>
      <c r="F39" s="297"/>
      <c r="G39" s="297"/>
      <c r="H39" s="298"/>
      <c r="I39" s="298"/>
      <c r="J39" s="299"/>
      <c r="K39" s="299"/>
      <c r="L39" s="297"/>
      <c r="M39" s="297"/>
      <c r="N39" s="297"/>
      <c r="O39" s="297"/>
      <c r="P39" s="300"/>
      <c r="Q39" s="300"/>
      <c r="R39" s="297"/>
      <c r="S39" s="297"/>
    </row>
    <row r="40" spans="1:20" ht="14.25" customHeight="1">
      <c r="A40" s="124" t="s">
        <v>715</v>
      </c>
      <c r="B40" s="296"/>
      <c r="C40" s="296"/>
      <c r="D40" s="306"/>
      <c r="E40" s="306"/>
      <c r="F40" s="296"/>
      <c r="G40" s="296"/>
      <c r="H40" s="296"/>
      <c r="I40" s="296"/>
      <c r="J40" s="301"/>
      <c r="K40" s="301"/>
      <c r="L40" s="296"/>
      <c r="M40" s="296"/>
      <c r="N40" s="296"/>
      <c r="O40" s="296"/>
      <c r="P40" s="306"/>
      <c r="Q40" s="306"/>
      <c r="R40" s="296"/>
      <c r="S40" s="296"/>
      <c r="T40" s="124"/>
    </row>
    <row r="41" spans="1:20" ht="14.25" customHeight="1">
      <c r="A41" s="124" t="s">
        <v>717</v>
      </c>
      <c r="B41" s="124"/>
      <c r="C41" s="124"/>
      <c r="D41" s="124"/>
      <c r="E41" s="124"/>
      <c r="F41" s="124"/>
      <c r="G41" s="124"/>
      <c r="H41" s="124"/>
      <c r="I41" s="124"/>
      <c r="J41" s="124"/>
      <c r="K41" s="124"/>
      <c r="L41" s="124"/>
      <c r="M41" s="124"/>
      <c r="N41" s="124"/>
      <c r="O41" s="124"/>
      <c r="P41" s="124"/>
      <c r="Q41" s="124"/>
      <c r="R41" s="124"/>
      <c r="S41" s="124"/>
      <c r="T41" s="124"/>
    </row>
    <row r="42" spans="1:20" ht="14.25" customHeight="1">
      <c r="A42" s="124" t="s">
        <v>716</v>
      </c>
      <c r="B42" s="124"/>
      <c r="C42" s="124"/>
      <c r="D42" s="124"/>
      <c r="E42" s="124"/>
      <c r="F42" s="124"/>
      <c r="G42" s="124"/>
      <c r="H42" s="124"/>
      <c r="I42" s="124"/>
      <c r="J42" s="124"/>
      <c r="K42" s="124"/>
      <c r="L42" s="124"/>
      <c r="M42" s="124"/>
      <c r="N42" s="124"/>
      <c r="O42" s="124"/>
      <c r="P42" s="124"/>
      <c r="Q42" s="124"/>
      <c r="R42" s="124"/>
      <c r="S42" s="124"/>
      <c r="T42" s="124"/>
    </row>
    <row r="43" spans="1:20" ht="14.25" customHeight="1">
      <c r="A43" s="124" t="s">
        <v>718</v>
      </c>
      <c r="B43" s="124"/>
      <c r="C43" s="124"/>
      <c r="D43" s="124"/>
      <c r="E43" s="124"/>
      <c r="F43" s="124"/>
      <c r="G43" s="124"/>
      <c r="H43" s="124"/>
      <c r="I43" s="124"/>
      <c r="J43" s="124"/>
      <c r="K43" s="124"/>
      <c r="L43" s="124"/>
      <c r="M43" s="124"/>
      <c r="N43" s="124"/>
      <c r="O43" s="124"/>
      <c r="P43" s="124"/>
      <c r="Q43" s="124"/>
      <c r="R43" s="124"/>
      <c r="S43" s="124"/>
      <c r="T43" s="124"/>
    </row>
    <row r="44" spans="1:20" ht="14.25" customHeight="1">
      <c r="A44" s="124" t="s">
        <v>1417</v>
      </c>
      <c r="B44" s="124"/>
      <c r="C44" s="124"/>
      <c r="D44" s="124"/>
      <c r="E44" s="124"/>
      <c r="F44" s="124"/>
      <c r="G44" s="124"/>
      <c r="H44" s="124"/>
      <c r="I44" s="124"/>
      <c r="J44" s="124"/>
      <c r="K44" s="124"/>
      <c r="L44" s="124"/>
      <c r="M44" s="124"/>
      <c r="N44" s="124"/>
      <c r="O44" s="124"/>
      <c r="P44" s="124"/>
      <c r="Q44" s="124"/>
      <c r="R44" s="124"/>
      <c r="S44" s="124"/>
      <c r="T44" s="124"/>
    </row>
    <row r="45" spans="1:20" ht="14.25" customHeight="1">
      <c r="A45" s="124"/>
      <c r="B45" s="124"/>
      <c r="C45" s="124" t="s">
        <v>1759</v>
      </c>
      <c r="D45" s="124"/>
      <c r="E45" s="124"/>
      <c r="F45" s="124"/>
      <c r="G45" s="124"/>
      <c r="H45" s="124"/>
      <c r="I45" s="124"/>
      <c r="J45" s="124"/>
      <c r="K45" s="124"/>
      <c r="L45" s="124"/>
      <c r="M45" s="124"/>
      <c r="N45" s="124"/>
      <c r="O45" s="124"/>
      <c r="P45" s="124"/>
      <c r="Q45" s="124"/>
      <c r="R45" s="124"/>
      <c r="S45" s="124"/>
      <c r="T45" s="124"/>
    </row>
    <row r="46" spans="1:20" ht="14.25" customHeight="1">
      <c r="A46" s="124"/>
      <c r="B46" s="124"/>
      <c r="C46" s="124"/>
      <c r="D46" s="124"/>
      <c r="E46" s="124"/>
      <c r="F46" s="124"/>
      <c r="G46" s="124"/>
      <c r="H46" s="124"/>
      <c r="I46" s="124"/>
      <c r="J46" s="124"/>
      <c r="K46" s="124"/>
      <c r="L46" s="124"/>
      <c r="M46" s="124"/>
      <c r="N46" s="124"/>
      <c r="O46" s="310" t="s">
        <v>1725</v>
      </c>
      <c r="P46" s="124"/>
      <c r="Q46" s="310"/>
      <c r="R46" s="310"/>
      <c r="S46" s="124"/>
      <c r="T46" s="124"/>
    </row>
    <row r="47" spans="1:20" ht="14.25" customHeight="1">
      <c r="A47" s="124"/>
      <c r="B47" s="124"/>
      <c r="C47" s="124"/>
      <c r="D47" s="124"/>
      <c r="E47" s="124"/>
      <c r="F47" s="124"/>
      <c r="G47" s="124" t="s">
        <v>722</v>
      </c>
      <c r="H47" s="124"/>
      <c r="I47" s="124"/>
      <c r="J47" s="124"/>
      <c r="K47" s="124"/>
      <c r="L47" s="124"/>
      <c r="M47" s="124"/>
      <c r="N47" s="124"/>
      <c r="O47" s="124" t="s">
        <v>723</v>
      </c>
      <c r="P47" s="124"/>
      <c r="Q47" s="124"/>
      <c r="R47" s="124"/>
      <c r="S47" s="124"/>
      <c r="T47" s="124"/>
    </row>
    <row r="48" spans="1:20" ht="14.25" customHeight="1">
      <c r="A48" s="124" t="s">
        <v>719</v>
      </c>
      <c r="B48" s="124"/>
      <c r="C48" s="124"/>
      <c r="D48" s="124"/>
      <c r="E48" s="124"/>
      <c r="F48" s="124"/>
      <c r="G48" s="307"/>
      <c r="H48" s="124"/>
      <c r="I48" s="124"/>
      <c r="J48" s="124"/>
      <c r="K48" s="124"/>
      <c r="L48" s="124"/>
      <c r="M48" s="124"/>
      <c r="N48" s="124"/>
      <c r="O48" s="124"/>
      <c r="P48" s="124"/>
      <c r="Q48" s="124"/>
      <c r="R48" s="124"/>
      <c r="S48" s="124"/>
      <c r="T48" s="124"/>
    </row>
    <row r="49" spans="1:20" ht="14.25" customHeight="1">
      <c r="A49" s="124" t="s">
        <v>720</v>
      </c>
      <c r="B49" s="124"/>
      <c r="C49" s="172"/>
      <c r="D49" s="172"/>
      <c r="E49" s="172"/>
      <c r="F49" s="172"/>
      <c r="G49" s="172"/>
      <c r="H49" s="172"/>
      <c r="I49" s="172"/>
      <c r="J49" s="172"/>
      <c r="K49" s="172"/>
      <c r="L49" s="172"/>
      <c r="M49" s="172"/>
      <c r="N49" s="172"/>
      <c r="O49" s="172"/>
      <c r="P49" s="172"/>
      <c r="Q49" s="124"/>
      <c r="R49" s="124"/>
      <c r="S49" s="124"/>
      <c r="T49" s="124"/>
    </row>
    <row r="50" spans="1:20">
      <c r="A50" s="124" t="s">
        <v>721</v>
      </c>
      <c r="B50" s="124"/>
      <c r="C50" s="124"/>
      <c r="D50" s="124"/>
      <c r="E50" s="124"/>
      <c r="F50" s="124"/>
      <c r="G50" s="124"/>
      <c r="H50" s="124"/>
      <c r="I50" s="124"/>
      <c r="J50" s="124"/>
      <c r="K50" s="124"/>
      <c r="L50" s="124"/>
      <c r="M50" s="124"/>
      <c r="N50" s="124"/>
      <c r="O50" s="124"/>
      <c r="P50" s="124"/>
      <c r="Q50" s="124"/>
      <c r="R50" s="124"/>
      <c r="S50" s="124"/>
      <c r="T50" s="124"/>
    </row>
    <row r="51" spans="1:20">
      <c r="A51" s="124" t="s">
        <v>714</v>
      </c>
      <c r="B51" s="124"/>
      <c r="C51" s="124"/>
      <c r="D51" s="124"/>
      <c r="E51" s="124"/>
      <c r="F51" s="124"/>
      <c r="G51" s="124"/>
      <c r="H51" s="124"/>
      <c r="I51" s="124"/>
      <c r="J51" s="124"/>
      <c r="K51" s="124"/>
      <c r="L51" s="124"/>
      <c r="M51" s="124"/>
      <c r="N51" s="124"/>
      <c r="O51" s="124"/>
      <c r="P51" s="124"/>
      <c r="Q51" s="124"/>
      <c r="R51" s="124"/>
      <c r="S51" s="124"/>
      <c r="T51" s="124"/>
    </row>
    <row r="52" spans="1:20">
      <c r="A52" s="1770" t="s">
        <v>1459</v>
      </c>
      <c r="B52" s="1771"/>
      <c r="C52" s="1771"/>
      <c r="D52" s="1771"/>
      <c r="E52" s="1771"/>
      <c r="F52" s="1771"/>
      <c r="G52" s="1771"/>
      <c r="H52" s="1771"/>
      <c r="I52" s="1771"/>
      <c r="J52" s="1771"/>
      <c r="K52" s="1771"/>
      <c r="L52" s="1771"/>
      <c r="M52" s="1771"/>
      <c r="N52" s="1771"/>
      <c r="O52" s="1771"/>
      <c r="P52" s="1771"/>
      <c r="Q52" s="1771"/>
      <c r="R52" s="1771"/>
      <c r="S52" s="1771"/>
      <c r="T52" s="1771"/>
    </row>
    <row r="53" spans="1:20">
      <c r="A53" s="1770" t="s">
        <v>1460</v>
      </c>
      <c r="B53" s="1771"/>
      <c r="C53" s="1771"/>
      <c r="D53" s="1771"/>
      <c r="E53" s="1771"/>
      <c r="F53" s="1771"/>
      <c r="G53" s="1771"/>
      <c r="H53" s="1771"/>
      <c r="I53" s="1771"/>
      <c r="J53" s="1771"/>
      <c r="K53" s="1771"/>
      <c r="L53" s="1771"/>
      <c r="M53" s="1771"/>
      <c r="N53" s="1771"/>
      <c r="O53" s="1771"/>
      <c r="P53" s="1771"/>
      <c r="Q53" s="1771"/>
      <c r="R53" s="1771"/>
      <c r="S53" s="1771"/>
      <c r="T53" s="1771"/>
    </row>
    <row r="54" spans="1:20">
      <c r="A54" s="1770" t="s">
        <v>1461</v>
      </c>
      <c r="B54" s="1771"/>
      <c r="C54" s="1771"/>
      <c r="D54" s="1771"/>
      <c r="E54" s="1771"/>
      <c r="F54" s="1771"/>
      <c r="G54" s="1771"/>
      <c r="H54" s="1771"/>
      <c r="I54" s="1771"/>
      <c r="J54" s="1771"/>
      <c r="K54" s="1771"/>
      <c r="L54" s="1771"/>
      <c r="M54" s="1771"/>
      <c r="N54" s="1771"/>
      <c r="O54" s="1771"/>
      <c r="P54" s="1771"/>
      <c r="Q54" s="1771"/>
      <c r="R54" s="1771"/>
      <c r="S54" s="1771"/>
      <c r="T54" s="1771"/>
    </row>
    <row r="55" spans="1:20">
      <c r="A55" s="1770" t="s">
        <v>1462</v>
      </c>
      <c r="B55" s="1771"/>
      <c r="C55" s="1771"/>
      <c r="D55" s="1771"/>
      <c r="E55" s="1771"/>
      <c r="F55" s="1771"/>
      <c r="G55" s="1771"/>
      <c r="H55" s="1771"/>
      <c r="I55" s="1771"/>
      <c r="J55" s="1771"/>
      <c r="K55" s="1771"/>
      <c r="L55" s="1771"/>
      <c r="M55" s="1771"/>
      <c r="N55" s="1771"/>
      <c r="O55" s="1771"/>
      <c r="P55" s="1771"/>
      <c r="Q55" s="1771"/>
      <c r="R55" s="1771"/>
      <c r="S55" s="1771"/>
      <c r="T55" s="1771"/>
    </row>
  </sheetData>
  <mergeCells count="58">
    <mergeCell ref="A2:T2"/>
    <mergeCell ref="A3:T3"/>
    <mergeCell ref="F7:J7"/>
    <mergeCell ref="K7:R9"/>
    <mergeCell ref="F8:J8"/>
    <mergeCell ref="S8:T8"/>
    <mergeCell ref="F9:J9"/>
    <mergeCell ref="N4:R4"/>
    <mergeCell ref="F10:J10"/>
    <mergeCell ref="K10:R10"/>
    <mergeCell ref="A14:P14"/>
    <mergeCell ref="E16:I16"/>
    <mergeCell ref="F23:H23"/>
    <mergeCell ref="J23:L23"/>
    <mergeCell ref="B26:E26"/>
    <mergeCell ref="F26:K26"/>
    <mergeCell ref="L26:N26"/>
    <mergeCell ref="O26:T26"/>
    <mergeCell ref="B27:E27"/>
    <mergeCell ref="F27:K27"/>
    <mergeCell ref="L27:N27"/>
    <mergeCell ref="O27:T27"/>
    <mergeCell ref="B28:E28"/>
    <mergeCell ref="F28:K28"/>
    <mergeCell ref="L28:N28"/>
    <mergeCell ref="O28:T28"/>
    <mergeCell ref="B29:E29"/>
    <mergeCell ref="F29:T29"/>
    <mergeCell ref="B30:E30"/>
    <mergeCell ref="F30:T30"/>
    <mergeCell ref="B33:G33"/>
    <mergeCell ref="H33:M33"/>
    <mergeCell ref="N33:S33"/>
    <mergeCell ref="L38:M38"/>
    <mergeCell ref="N38:O38"/>
    <mergeCell ref="P38:Q38"/>
    <mergeCell ref="R38:S38"/>
    <mergeCell ref="B34:C34"/>
    <mergeCell ref="D34:E34"/>
    <mergeCell ref="F34:G34"/>
    <mergeCell ref="H34:I34"/>
    <mergeCell ref="J34:K34"/>
    <mergeCell ref="A52:T52"/>
    <mergeCell ref="A53:T53"/>
    <mergeCell ref="A54:T54"/>
    <mergeCell ref="A55:T55"/>
    <mergeCell ref="P32:R32"/>
    <mergeCell ref="H32:O32"/>
    <mergeCell ref="L34:M34"/>
    <mergeCell ref="N34:O34"/>
    <mergeCell ref="P34:Q34"/>
    <mergeCell ref="R34:S34"/>
    <mergeCell ref="T34:T38"/>
    <mergeCell ref="B38:C38"/>
    <mergeCell ref="D38:E38"/>
    <mergeCell ref="F38:G38"/>
    <mergeCell ref="H38:I38"/>
    <mergeCell ref="J38:K38"/>
  </mergeCells>
  <phoneticPr fontId="3"/>
  <pageMargins left="0.78740157480314965" right="0.15748031496062992" top="0.59055118110236227" bottom="0.59055118110236227" header="0.51181102362204722" footer="0.51181102362204722"/>
  <pageSetup paperSize="9" scale="96" orientation="portrait" blackAndWhite="1" horizontalDpi="200" verticalDpi="200" r:id="rId1"/>
  <headerFooter alignWithMargins="0"/>
  <colBreaks count="1" manualBreakCount="1">
    <brk id="25" max="42"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3"/>
  <sheetViews>
    <sheetView showZeros="0" view="pageBreakPreview" zoomScaleNormal="100" zoomScaleSheetLayoutView="100" workbookViewId="0">
      <selection activeCell="A2" sqref="A2:R3"/>
    </sheetView>
  </sheetViews>
  <sheetFormatPr defaultColWidth="9" defaultRowHeight="14"/>
  <cols>
    <col min="1" max="1" width="9.6328125" style="94" customWidth="1"/>
    <col min="2" max="3" width="4.36328125" style="94" customWidth="1"/>
    <col min="4" max="10" width="9.6328125" style="94" customWidth="1"/>
    <col min="11" max="12" width="4.36328125" style="94" customWidth="1"/>
    <col min="13" max="16384" width="9" style="94"/>
  </cols>
  <sheetData>
    <row r="1" spans="1:12">
      <c r="A1" s="203"/>
      <c r="B1" s="203"/>
      <c r="C1" s="203"/>
      <c r="J1" s="204" t="s">
        <v>429</v>
      </c>
    </row>
    <row r="6" spans="1:12" ht="28">
      <c r="A6" s="892" t="s">
        <v>404</v>
      </c>
      <c r="B6" s="864"/>
      <c r="C6" s="864"/>
      <c r="D6" s="864"/>
      <c r="E6" s="864"/>
      <c r="F6" s="864"/>
      <c r="G6" s="864"/>
      <c r="H6" s="864"/>
      <c r="I6" s="864"/>
      <c r="J6" s="864"/>
      <c r="K6" s="135"/>
    </row>
    <row r="7" spans="1:12" ht="14.25" customHeight="1">
      <c r="A7" s="135"/>
      <c r="B7" s="135"/>
      <c r="C7" s="135"/>
      <c r="D7" s="135"/>
      <c r="E7" s="135"/>
      <c r="F7" s="135"/>
      <c r="G7" s="135"/>
      <c r="H7" s="135"/>
      <c r="I7" s="135"/>
      <c r="J7" s="135"/>
      <c r="K7" s="135"/>
    </row>
    <row r="8" spans="1:12" ht="14.25" customHeight="1">
      <c r="A8" s="135"/>
      <c r="B8" s="135"/>
      <c r="C8" s="135"/>
      <c r="D8" s="135"/>
      <c r="E8" s="135"/>
      <c r="F8" s="135"/>
      <c r="G8" s="135"/>
      <c r="H8" s="135"/>
      <c r="I8" s="135"/>
      <c r="J8" s="135"/>
      <c r="K8" s="135"/>
    </row>
    <row r="9" spans="1:12" ht="14.25" customHeight="1">
      <c r="A9" s="135"/>
      <c r="B9" s="135"/>
      <c r="C9" s="135"/>
      <c r="D9" s="135"/>
      <c r="E9" s="135"/>
      <c r="F9" s="135"/>
      <c r="G9" s="135"/>
      <c r="H9" s="135"/>
      <c r="I9" s="135"/>
      <c r="J9" s="135"/>
      <c r="K9" s="135"/>
    </row>
    <row r="10" spans="1:12" ht="14.25" customHeight="1">
      <c r="A10" s="135"/>
      <c r="B10" s="135"/>
      <c r="C10" s="135"/>
      <c r="D10" s="135"/>
      <c r="E10" s="135"/>
      <c r="F10" s="135"/>
      <c r="G10" s="135"/>
      <c r="H10" s="135"/>
      <c r="I10" s="135"/>
      <c r="J10" s="135"/>
      <c r="K10" s="135"/>
    </row>
    <row r="11" spans="1:12" ht="14.25" customHeight="1">
      <c r="A11" s="135"/>
      <c r="B11" s="135"/>
      <c r="C11" s="135"/>
      <c r="D11" s="135"/>
      <c r="E11" s="135"/>
      <c r="F11" s="135"/>
      <c r="G11" s="135"/>
      <c r="H11" s="135"/>
      <c r="I11" s="135"/>
      <c r="J11" s="135"/>
      <c r="K11" s="135"/>
    </row>
    <row r="16" spans="1:12" ht="21" customHeight="1">
      <c r="A16" s="900" t="s">
        <v>1655</v>
      </c>
      <c r="B16" s="900"/>
      <c r="C16" s="900"/>
      <c r="D16" s="900"/>
      <c r="E16" s="917">
        <f>入力シート!G1</f>
        <v>46061</v>
      </c>
      <c r="F16" s="888"/>
      <c r="G16" s="915" t="s">
        <v>1656</v>
      </c>
      <c r="H16" s="916"/>
      <c r="I16" s="916"/>
      <c r="J16" s="916"/>
      <c r="L16" s="203"/>
    </row>
    <row r="17" spans="1:17" ht="21" customHeight="1">
      <c r="A17" s="778" t="str">
        <f>入力シート!C2</f>
        <v>青森県第１区</v>
      </c>
      <c r="B17" s="778"/>
      <c r="C17" s="203" t="s">
        <v>944</v>
      </c>
    </row>
    <row r="18" spans="1:17" ht="21" customHeight="1">
      <c r="A18" s="203"/>
      <c r="B18" s="203"/>
      <c r="C18" s="203"/>
    </row>
    <row r="19" spans="1:17" ht="21" customHeight="1">
      <c r="A19" s="203"/>
      <c r="B19" s="203"/>
      <c r="C19" s="203"/>
    </row>
    <row r="20" spans="1:17" ht="21" customHeight="1"/>
    <row r="24" spans="1:17">
      <c r="D24" s="898">
        <f>入力シート!C4</f>
        <v>46049</v>
      </c>
      <c r="E24" s="899"/>
    </row>
    <row r="25" spans="1:17">
      <c r="D25" s="109"/>
      <c r="E25" s="110"/>
    </row>
    <row r="26" spans="1:17">
      <c r="D26" s="109"/>
      <c r="E26" s="110"/>
    </row>
    <row r="28" spans="1:17">
      <c r="A28" s="124"/>
      <c r="B28" s="207" t="s">
        <v>611</v>
      </c>
      <c r="C28" s="203"/>
      <c r="G28" s="778">
        <f>入力シート!C9</f>
        <v>0</v>
      </c>
      <c r="H28" s="778"/>
      <c r="I28" s="778"/>
      <c r="J28" s="778"/>
      <c r="K28" s="124"/>
      <c r="L28" s="124"/>
      <c r="M28" s="124"/>
      <c r="N28" s="124"/>
      <c r="O28" s="124"/>
      <c r="P28" s="124"/>
      <c r="Q28" s="124"/>
    </row>
    <row r="29" spans="1:17">
      <c r="A29" s="124"/>
      <c r="B29" s="203"/>
      <c r="C29" s="203"/>
      <c r="D29" s="124"/>
      <c r="E29" s="124"/>
      <c r="F29" s="270"/>
      <c r="G29" s="270"/>
      <c r="H29" s="270"/>
      <c r="I29" s="270"/>
      <c r="J29" s="270"/>
      <c r="K29" s="124"/>
      <c r="L29" s="124"/>
      <c r="M29" s="124"/>
      <c r="N29" s="124"/>
      <c r="O29" s="124"/>
      <c r="P29" s="124"/>
      <c r="Q29" s="124"/>
    </row>
    <row r="30" spans="1:17">
      <c r="A30" s="124"/>
      <c r="B30" s="203"/>
      <c r="C30" s="203"/>
      <c r="D30" s="258" t="s">
        <v>573</v>
      </c>
      <c r="F30" s="797">
        <f>入力シート!C12</f>
        <v>0</v>
      </c>
      <c r="G30" s="797"/>
      <c r="H30" s="797"/>
      <c r="I30" s="797"/>
      <c r="J30" s="797"/>
      <c r="K30" s="124"/>
      <c r="L30" s="124"/>
      <c r="M30" s="124"/>
      <c r="N30" s="124"/>
      <c r="O30" s="124"/>
      <c r="P30" s="124"/>
      <c r="Q30" s="124"/>
    </row>
    <row r="31" spans="1:17">
      <c r="A31" s="124"/>
      <c r="B31" s="203"/>
      <c r="C31" s="203"/>
      <c r="D31" s="124"/>
      <c r="E31" s="124"/>
      <c r="F31" s="270"/>
      <c r="G31" s="270"/>
      <c r="H31" s="271"/>
      <c r="I31" s="270"/>
      <c r="J31" s="270"/>
      <c r="K31" s="124"/>
      <c r="L31" s="124"/>
      <c r="M31" s="124"/>
      <c r="N31" s="116"/>
      <c r="O31" s="116"/>
      <c r="P31" s="124"/>
      <c r="Q31" s="124"/>
    </row>
    <row r="32" spans="1:17">
      <c r="A32" s="124"/>
      <c r="B32" s="203"/>
      <c r="C32" s="203"/>
      <c r="D32" s="258" t="s">
        <v>1365</v>
      </c>
      <c r="F32" s="811">
        <f>入力シート!C15</f>
        <v>0</v>
      </c>
      <c r="G32" s="811"/>
      <c r="H32" s="811"/>
      <c r="I32" s="270"/>
      <c r="J32" s="124"/>
      <c r="L32" s="124"/>
      <c r="M32" s="124"/>
      <c r="N32" s="116"/>
      <c r="O32" s="116"/>
      <c r="P32" s="273"/>
    </row>
    <row r="33" spans="8:9">
      <c r="H33" s="111"/>
      <c r="I33" s="111"/>
    </row>
  </sheetData>
  <mergeCells count="9">
    <mergeCell ref="G28:J28"/>
    <mergeCell ref="F30:J30"/>
    <mergeCell ref="F32:H32"/>
    <mergeCell ref="A6:J6"/>
    <mergeCell ref="A16:D16"/>
    <mergeCell ref="G16:J16"/>
    <mergeCell ref="E16:F16"/>
    <mergeCell ref="D24:E24"/>
    <mergeCell ref="A17:B17"/>
  </mergeCells>
  <phoneticPr fontId="3"/>
  <pageMargins left="0.78740157480314965" right="0.59055118110236227" top="0.78740157480314965" bottom="0.78740157480314965" header="0.51181102362204722" footer="0.51181102362204722"/>
  <pageSetup paperSize="9" orientation="portrait" horizontalDpi="200" verticalDpi="200" r:id="rId1"/>
  <headerFooter alignWithMargins="0"/>
  <legacyDrawing r:id="rId2"/>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8" tint="0.59999389629810485"/>
  </sheetPr>
  <dimension ref="A1:P54"/>
  <sheetViews>
    <sheetView showZeros="0" view="pageBreakPreview" zoomScaleNormal="100" zoomScaleSheetLayoutView="100" workbookViewId="0">
      <selection activeCell="H21" sqref="H21:L21"/>
    </sheetView>
  </sheetViews>
  <sheetFormatPr defaultColWidth="5.90625" defaultRowHeight="14"/>
  <cols>
    <col min="1" max="16384" width="5.90625" style="94"/>
  </cols>
  <sheetData>
    <row r="1" spans="1:16">
      <c r="P1" s="108" t="s">
        <v>130</v>
      </c>
    </row>
    <row r="2" spans="1:16">
      <c r="P2" s="108"/>
    </row>
    <row r="3" spans="1:16">
      <c r="N3" s="137"/>
      <c r="O3" s="134"/>
      <c r="P3" s="108"/>
    </row>
    <row r="4" spans="1:16">
      <c r="N4" s="1479" t="s">
        <v>131</v>
      </c>
      <c r="O4" s="1480"/>
      <c r="P4" s="108"/>
    </row>
    <row r="5" spans="1:16">
      <c r="N5" s="1479" t="s">
        <v>132</v>
      </c>
      <c r="O5" s="1480"/>
      <c r="P5" s="108"/>
    </row>
    <row r="6" spans="1:16">
      <c r="N6" s="142"/>
      <c r="O6" s="143"/>
    </row>
    <row r="7" spans="1:16" ht="28">
      <c r="A7" s="955" t="s">
        <v>109</v>
      </c>
      <c r="B7" s="955"/>
      <c r="C7" s="955"/>
      <c r="D7" s="955"/>
      <c r="E7" s="955"/>
      <c r="F7" s="955"/>
      <c r="G7" s="955"/>
      <c r="H7" s="955"/>
      <c r="I7" s="955"/>
      <c r="J7" s="955"/>
      <c r="K7" s="955"/>
      <c r="L7" s="955"/>
      <c r="M7" s="955"/>
      <c r="N7" s="955"/>
      <c r="O7" s="955"/>
      <c r="P7" s="955"/>
    </row>
    <row r="10" spans="1:16">
      <c r="A10" s="203" t="s">
        <v>570</v>
      </c>
      <c r="G10" s="214" t="str">
        <f>入力シート!C2</f>
        <v>青森県第１区</v>
      </c>
      <c r="I10" s="203" t="s">
        <v>410</v>
      </c>
      <c r="K10" s="215">
        <f>入力シート!C20</f>
        <v>0</v>
      </c>
      <c r="L10" s="195">
        <f>入力シート!C22</f>
        <v>0</v>
      </c>
      <c r="N10" s="203" t="s">
        <v>787</v>
      </c>
    </row>
    <row r="11" spans="1:16">
      <c r="A11" s="203" t="s">
        <v>788</v>
      </c>
      <c r="C11" s="244"/>
      <c r="D11" s="244"/>
      <c r="E11" s="244"/>
      <c r="F11" s="244"/>
      <c r="G11" s="244"/>
    </row>
    <row r="12" spans="1:16">
      <c r="A12" s="203" t="s">
        <v>789</v>
      </c>
    </row>
    <row r="14" spans="1:16">
      <c r="A14" s="94" t="s">
        <v>110</v>
      </c>
    </row>
    <row r="15" spans="1:16">
      <c r="A15" s="94" t="s">
        <v>111</v>
      </c>
    </row>
    <row r="17" spans="1:12">
      <c r="A17" s="94" t="s">
        <v>112</v>
      </c>
      <c r="E17" s="244"/>
      <c r="F17" s="244"/>
      <c r="G17" s="244"/>
      <c r="H17" s="244"/>
      <c r="I17" s="244"/>
      <c r="J17" s="244"/>
      <c r="K17" s="244"/>
      <c r="L17" s="244"/>
    </row>
    <row r="19" spans="1:12">
      <c r="A19" s="94" t="s">
        <v>113</v>
      </c>
    </row>
    <row r="21" spans="1:12">
      <c r="A21" s="94" t="s">
        <v>114</v>
      </c>
    </row>
    <row r="22" spans="1:12">
      <c r="A22" s="212" t="s">
        <v>1418</v>
      </c>
      <c r="B22" s="102"/>
      <c r="C22" s="102"/>
      <c r="D22" s="102"/>
      <c r="E22" s="102"/>
      <c r="F22" s="102"/>
      <c r="G22" s="102"/>
      <c r="H22" s="102"/>
    </row>
    <row r="23" spans="1:12">
      <c r="A23" s="212" t="s">
        <v>1419</v>
      </c>
      <c r="B23" s="102"/>
      <c r="C23" s="102"/>
      <c r="D23" s="102"/>
      <c r="E23" s="102"/>
      <c r="F23" s="102"/>
      <c r="G23" s="102"/>
      <c r="H23" s="102"/>
    </row>
    <row r="25" spans="1:12">
      <c r="A25" s="102" t="s">
        <v>115</v>
      </c>
      <c r="B25" s="102"/>
      <c r="C25" s="102"/>
      <c r="D25" s="102"/>
      <c r="E25" s="102"/>
      <c r="F25" s="102"/>
      <c r="G25" s="102"/>
      <c r="H25" s="102"/>
      <c r="I25" s="102"/>
      <c r="J25" s="102"/>
      <c r="K25" s="102"/>
      <c r="L25" s="102"/>
    </row>
    <row r="27" spans="1:12">
      <c r="A27" s="94" t="s">
        <v>116</v>
      </c>
    </row>
    <row r="28" spans="1:12">
      <c r="A28" s="94" t="s">
        <v>120</v>
      </c>
    </row>
    <row r="29" spans="1:12">
      <c r="A29" s="94" t="s">
        <v>121</v>
      </c>
    </row>
    <row r="31" spans="1:12">
      <c r="A31" s="94" t="s">
        <v>117</v>
      </c>
    </row>
    <row r="32" spans="1:12">
      <c r="A32" s="94" t="s">
        <v>122</v>
      </c>
    </row>
    <row r="33" spans="1:11">
      <c r="A33" s="94" t="s">
        <v>123</v>
      </c>
    </row>
    <row r="34" spans="1:11">
      <c r="A34" s="94" t="s">
        <v>124</v>
      </c>
    </row>
    <row r="35" spans="1:11">
      <c r="A35" s="94" t="s">
        <v>125</v>
      </c>
    </row>
    <row r="36" spans="1:11">
      <c r="A36" s="94" t="s">
        <v>126</v>
      </c>
    </row>
    <row r="37" spans="1:11">
      <c r="A37" s="94" t="s">
        <v>133</v>
      </c>
    </row>
    <row r="39" spans="1:11">
      <c r="A39" s="212" t="s">
        <v>1420</v>
      </c>
      <c r="B39" s="102"/>
      <c r="C39" s="102"/>
      <c r="D39" s="102"/>
      <c r="E39" s="102"/>
    </row>
    <row r="41" spans="1:11">
      <c r="A41" s="94" t="s">
        <v>118</v>
      </c>
      <c r="E41" s="111">
        <f>入力シート!C34</f>
        <v>0</v>
      </c>
    </row>
    <row r="43" spans="1:11">
      <c r="B43" s="920" t="s">
        <v>790</v>
      </c>
      <c r="C43" s="920"/>
      <c r="D43" s="920"/>
      <c r="E43" s="920"/>
      <c r="F43" s="920"/>
      <c r="G43" s="920"/>
      <c r="I43" s="214" t="str">
        <f>入力シート!C2</f>
        <v>青森県第１区</v>
      </c>
      <c r="K43" s="203" t="s">
        <v>410</v>
      </c>
    </row>
    <row r="45" spans="1:11">
      <c r="C45" s="94" t="s">
        <v>129</v>
      </c>
      <c r="F45" s="113">
        <f>入力シート!C20</f>
        <v>0</v>
      </c>
      <c r="G45" s="111"/>
      <c r="H45" s="111">
        <f>入力シート!C22</f>
        <v>0</v>
      </c>
      <c r="J45" s="108" t="s">
        <v>386</v>
      </c>
    </row>
    <row r="46" spans="1:11">
      <c r="F46" s="108"/>
      <c r="J46" s="108"/>
    </row>
    <row r="47" spans="1:11">
      <c r="F47" s="108"/>
      <c r="J47" s="108"/>
    </row>
    <row r="49" spans="1:10">
      <c r="A49" s="94" t="s">
        <v>119</v>
      </c>
      <c r="E49" s="102"/>
      <c r="F49" s="102"/>
      <c r="G49" s="102"/>
      <c r="H49" s="102"/>
      <c r="I49" s="102"/>
    </row>
    <row r="50" spans="1:10">
      <c r="E50" s="102"/>
      <c r="F50" s="102"/>
      <c r="G50" s="102"/>
      <c r="H50" s="102"/>
      <c r="I50" s="102"/>
    </row>
    <row r="51" spans="1:10">
      <c r="C51" s="94" t="s">
        <v>128</v>
      </c>
      <c r="E51" s="102"/>
      <c r="F51" s="102"/>
      <c r="G51" s="102"/>
      <c r="H51" s="102"/>
      <c r="I51" s="102"/>
      <c r="J51" s="108" t="s">
        <v>386</v>
      </c>
    </row>
    <row r="52" spans="1:10">
      <c r="E52" s="102"/>
      <c r="F52" s="102"/>
      <c r="G52" s="102"/>
      <c r="H52" s="102"/>
      <c r="I52" s="102"/>
      <c r="J52" s="108"/>
    </row>
    <row r="53" spans="1:10">
      <c r="E53" s="102"/>
      <c r="F53" s="102"/>
      <c r="G53" s="102"/>
      <c r="H53" s="102"/>
      <c r="I53" s="102"/>
    </row>
    <row r="54" spans="1:10">
      <c r="C54" s="94" t="s">
        <v>127</v>
      </c>
      <c r="E54" s="102"/>
      <c r="F54" s="102"/>
      <c r="G54" s="102"/>
      <c r="H54" s="102"/>
      <c r="I54" s="102"/>
      <c r="J54" s="108" t="s">
        <v>386</v>
      </c>
    </row>
  </sheetData>
  <mergeCells count="4">
    <mergeCell ref="A7:P7"/>
    <mergeCell ref="N4:O4"/>
    <mergeCell ref="N5:O5"/>
    <mergeCell ref="B43:G43"/>
  </mergeCells>
  <phoneticPr fontId="3"/>
  <pageMargins left="0.70866141732283472" right="0.31496062992125984" top="0.74803149606299213" bottom="0.74803149606299213" header="0.31496062992125984" footer="0.31496062992125984"/>
  <pageSetup paperSize="9" orientation="portrait" blackAndWhite="1" r:id="rId1"/>
  <drawing r:id="rId2"/>
  <legacyDrawing r:id="rId3"/>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8" tint="0.59999389629810485"/>
  </sheetPr>
  <dimension ref="A1:P54"/>
  <sheetViews>
    <sheetView showZeros="0" view="pageBreakPreview" topLeftCell="A22" zoomScaleNormal="100" zoomScaleSheetLayoutView="100" workbookViewId="0">
      <selection activeCell="H21" sqref="H21:L21"/>
    </sheetView>
  </sheetViews>
  <sheetFormatPr defaultColWidth="5.90625" defaultRowHeight="14"/>
  <cols>
    <col min="1" max="16384" width="5.90625" style="94"/>
  </cols>
  <sheetData>
    <row r="1" spans="1:16">
      <c r="P1" s="108" t="s">
        <v>212</v>
      </c>
    </row>
    <row r="2" spans="1:16">
      <c r="P2" s="108"/>
    </row>
    <row r="3" spans="1:16">
      <c r="P3" s="108"/>
    </row>
    <row r="4" spans="1:16">
      <c r="N4" s="888"/>
      <c r="O4" s="888"/>
      <c r="P4" s="108"/>
    </row>
    <row r="5" spans="1:16">
      <c r="N5" s="888"/>
      <c r="O5" s="888"/>
      <c r="P5" s="108"/>
    </row>
    <row r="7" spans="1:16" ht="28">
      <c r="A7" s="955" t="s">
        <v>134</v>
      </c>
      <c r="B7" s="955"/>
      <c r="C7" s="955"/>
      <c r="D7" s="955"/>
      <c r="E7" s="955"/>
      <c r="F7" s="955"/>
      <c r="G7" s="955"/>
      <c r="H7" s="955"/>
      <c r="I7" s="955"/>
      <c r="J7" s="955"/>
      <c r="K7" s="955"/>
      <c r="L7" s="955"/>
      <c r="M7" s="955"/>
      <c r="N7" s="955"/>
      <c r="O7" s="955"/>
      <c r="P7" s="955"/>
    </row>
    <row r="10" spans="1:16">
      <c r="A10" s="203" t="s">
        <v>570</v>
      </c>
      <c r="G10" s="214" t="str">
        <f>入力シート!C2</f>
        <v>青森県第１区</v>
      </c>
      <c r="I10" s="203" t="s">
        <v>410</v>
      </c>
      <c r="K10" s="215">
        <f>入力シート!C20</f>
        <v>0</v>
      </c>
      <c r="L10" s="202">
        <f>入力シート!C22</f>
        <v>0</v>
      </c>
      <c r="N10" s="203" t="s">
        <v>787</v>
      </c>
    </row>
    <row r="11" spans="1:16">
      <c r="A11" s="203" t="s">
        <v>791</v>
      </c>
      <c r="C11" s="244"/>
      <c r="D11" s="244"/>
      <c r="E11" s="244"/>
      <c r="F11" s="244"/>
      <c r="G11" s="244"/>
    </row>
    <row r="12" spans="1:16">
      <c r="A12" s="203" t="s">
        <v>137</v>
      </c>
    </row>
    <row r="14" spans="1:16">
      <c r="A14" s="94" t="s">
        <v>110</v>
      </c>
    </row>
    <row r="15" spans="1:16">
      <c r="A15" s="94" t="s">
        <v>111</v>
      </c>
    </row>
    <row r="17" spans="1:12">
      <c r="A17" s="94" t="s">
        <v>112</v>
      </c>
      <c r="E17" s="244"/>
      <c r="F17" s="244"/>
      <c r="G17" s="244"/>
      <c r="H17" s="244"/>
      <c r="I17" s="244"/>
      <c r="J17" s="244"/>
      <c r="K17" s="244"/>
      <c r="L17" s="244"/>
    </row>
    <row r="19" spans="1:12">
      <c r="A19" s="94" t="s">
        <v>113</v>
      </c>
    </row>
    <row r="21" spans="1:12">
      <c r="A21" s="94" t="s">
        <v>114</v>
      </c>
    </row>
    <row r="22" spans="1:12">
      <c r="A22" s="203" t="s">
        <v>1418</v>
      </c>
      <c r="B22" s="102"/>
      <c r="C22" s="102"/>
      <c r="D22" s="102"/>
      <c r="E22" s="102"/>
      <c r="F22" s="102"/>
      <c r="G22" s="102"/>
      <c r="H22" s="102"/>
    </row>
    <row r="23" spans="1:12">
      <c r="A23" s="203" t="s">
        <v>1419</v>
      </c>
      <c r="B23" s="102"/>
      <c r="C23" s="102"/>
      <c r="D23" s="102"/>
      <c r="E23" s="102"/>
      <c r="F23" s="102"/>
      <c r="G23" s="102"/>
      <c r="H23" s="102"/>
    </row>
    <row r="25" spans="1:12">
      <c r="A25" s="94" t="s">
        <v>115</v>
      </c>
      <c r="D25" s="102"/>
      <c r="E25" s="102"/>
      <c r="F25" s="102"/>
      <c r="G25" s="102"/>
      <c r="H25" s="102"/>
      <c r="I25" s="102"/>
      <c r="J25" s="102"/>
      <c r="K25" s="102"/>
      <c r="L25" s="102"/>
    </row>
    <row r="27" spans="1:12">
      <c r="A27" s="94" t="s">
        <v>116</v>
      </c>
    </row>
    <row r="28" spans="1:12">
      <c r="A28" s="94" t="s">
        <v>120</v>
      </c>
    </row>
    <row r="29" spans="1:12">
      <c r="A29" s="94" t="s">
        <v>121</v>
      </c>
    </row>
    <row r="31" spans="1:12">
      <c r="A31" s="94" t="s">
        <v>117</v>
      </c>
    </row>
    <row r="32" spans="1:12">
      <c r="A32" s="94" t="s">
        <v>122</v>
      </c>
    </row>
    <row r="33" spans="1:11">
      <c r="A33" s="94" t="s">
        <v>123</v>
      </c>
    </row>
    <row r="34" spans="1:11">
      <c r="A34" s="94" t="s">
        <v>124</v>
      </c>
    </row>
    <row r="35" spans="1:11">
      <c r="A35" s="94" t="s">
        <v>125</v>
      </c>
    </row>
    <row r="36" spans="1:11">
      <c r="A36" s="94" t="s">
        <v>126</v>
      </c>
    </row>
    <row r="37" spans="1:11">
      <c r="A37" s="94" t="s">
        <v>133</v>
      </c>
    </row>
    <row r="39" spans="1:11">
      <c r="A39" s="212" t="s">
        <v>1420</v>
      </c>
      <c r="B39" s="102"/>
      <c r="C39" s="102"/>
      <c r="D39" s="102"/>
      <c r="E39" s="102"/>
      <c r="F39" s="102"/>
      <c r="G39" s="102"/>
      <c r="H39" s="102"/>
    </row>
    <row r="41" spans="1:11">
      <c r="A41" s="94" t="s">
        <v>118</v>
      </c>
      <c r="E41" s="111">
        <f>入力シート!C34</f>
        <v>0</v>
      </c>
    </row>
    <row r="43" spans="1:11">
      <c r="B43" s="920" t="s">
        <v>790</v>
      </c>
      <c r="C43" s="920"/>
      <c r="D43" s="920"/>
      <c r="E43" s="920"/>
      <c r="F43" s="920"/>
      <c r="G43" s="920"/>
      <c r="I43" s="214" t="str">
        <f>入力シート!C2</f>
        <v>青森県第１区</v>
      </c>
      <c r="K43" s="203" t="s">
        <v>410</v>
      </c>
    </row>
    <row r="45" spans="1:11">
      <c r="C45" s="94" t="s">
        <v>129</v>
      </c>
      <c r="F45" s="113">
        <f>入力シート!C20</f>
        <v>0</v>
      </c>
      <c r="G45" s="111"/>
      <c r="H45" s="111">
        <f>入力シート!C22</f>
        <v>0</v>
      </c>
      <c r="J45" s="108" t="s">
        <v>386</v>
      </c>
    </row>
    <row r="46" spans="1:11">
      <c r="F46" s="108"/>
      <c r="J46" s="108"/>
    </row>
    <row r="47" spans="1:11">
      <c r="F47" s="108"/>
      <c r="J47" s="108"/>
    </row>
    <row r="49" spans="1:10">
      <c r="A49" s="94" t="s">
        <v>119</v>
      </c>
      <c r="E49" s="102"/>
      <c r="F49" s="102"/>
      <c r="G49" s="102"/>
      <c r="H49" s="102"/>
      <c r="I49" s="102"/>
    </row>
    <row r="50" spans="1:10">
      <c r="E50" s="102"/>
      <c r="F50" s="102"/>
      <c r="G50" s="102"/>
      <c r="H50" s="102"/>
      <c r="I50" s="102"/>
    </row>
    <row r="51" spans="1:10">
      <c r="C51" s="94" t="s">
        <v>128</v>
      </c>
      <c r="E51" s="102"/>
      <c r="F51" s="102"/>
      <c r="G51" s="102"/>
      <c r="H51" s="102"/>
      <c r="I51" s="102"/>
      <c r="J51" s="108" t="s">
        <v>386</v>
      </c>
    </row>
    <row r="52" spans="1:10">
      <c r="E52" s="102"/>
      <c r="F52" s="102"/>
      <c r="G52" s="102"/>
      <c r="H52" s="102"/>
      <c r="I52" s="102"/>
      <c r="J52" s="108"/>
    </row>
    <row r="53" spans="1:10">
      <c r="E53" s="102"/>
      <c r="F53" s="102"/>
      <c r="G53" s="102"/>
      <c r="H53" s="102"/>
      <c r="I53" s="102"/>
    </row>
    <row r="54" spans="1:10">
      <c r="C54" s="94" t="s">
        <v>127</v>
      </c>
      <c r="E54" s="102"/>
      <c r="F54" s="102"/>
      <c r="G54" s="102"/>
      <c r="H54" s="102"/>
      <c r="I54" s="102"/>
      <c r="J54" s="108" t="s">
        <v>386</v>
      </c>
    </row>
  </sheetData>
  <mergeCells count="4">
    <mergeCell ref="N4:O4"/>
    <mergeCell ref="N5:O5"/>
    <mergeCell ref="A7:P7"/>
    <mergeCell ref="B43:G43"/>
  </mergeCells>
  <phoneticPr fontId="3"/>
  <pageMargins left="0.70866141732283472" right="0.31496062992125984" top="0.74803149606299213" bottom="0.74803149606299213" header="0.31496062992125984" footer="0.31496062992125984"/>
  <pageSetup paperSize="9" orientation="portrait" blackAndWhite="1" r:id="rId1"/>
  <legacyDrawing r:id="rId2"/>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8" tint="0.59999389629810485"/>
  </sheetPr>
  <dimension ref="A1:P51"/>
  <sheetViews>
    <sheetView showZeros="0" view="pageBreakPreview" zoomScaleNormal="100" zoomScaleSheetLayoutView="100" workbookViewId="0">
      <selection activeCell="H21" sqref="H21:L21"/>
    </sheetView>
  </sheetViews>
  <sheetFormatPr defaultColWidth="5.90625" defaultRowHeight="14"/>
  <cols>
    <col min="1" max="16384" width="5.90625" style="94"/>
  </cols>
  <sheetData>
    <row r="1" spans="1:16">
      <c r="P1" s="108" t="s">
        <v>213</v>
      </c>
    </row>
    <row r="2" spans="1:16">
      <c r="P2" s="108"/>
    </row>
    <row r="3" spans="1:16">
      <c r="P3" s="108"/>
    </row>
    <row r="4" spans="1:16">
      <c r="N4" s="888"/>
      <c r="O4" s="888"/>
      <c r="P4" s="108"/>
    </row>
    <row r="5" spans="1:16">
      <c r="N5" s="888"/>
      <c r="O5" s="888"/>
      <c r="P5" s="108"/>
    </row>
    <row r="7" spans="1:16" ht="28">
      <c r="A7" s="955" t="s">
        <v>136</v>
      </c>
      <c r="B7" s="955"/>
      <c r="C7" s="955"/>
      <c r="D7" s="955"/>
      <c r="E7" s="955"/>
      <c r="F7" s="955"/>
      <c r="G7" s="955"/>
      <c r="H7" s="955"/>
      <c r="I7" s="955"/>
      <c r="J7" s="955"/>
      <c r="K7" s="955"/>
      <c r="L7" s="955"/>
      <c r="M7" s="955"/>
      <c r="N7" s="955"/>
      <c r="O7" s="955"/>
      <c r="P7" s="955"/>
    </row>
    <row r="10" spans="1:16">
      <c r="A10" s="203" t="s">
        <v>570</v>
      </c>
      <c r="G10" s="214" t="str">
        <f>入力シート!C2</f>
        <v>青森県第１区</v>
      </c>
      <c r="I10" s="203" t="s">
        <v>410</v>
      </c>
      <c r="K10" s="215">
        <f>入力シート!C20</f>
        <v>0</v>
      </c>
      <c r="L10" s="195">
        <f>入力シート!C22</f>
        <v>0</v>
      </c>
      <c r="N10" s="203" t="s">
        <v>787</v>
      </c>
    </row>
    <row r="11" spans="1:16">
      <c r="A11" s="203" t="s">
        <v>792</v>
      </c>
      <c r="C11" s="102"/>
      <c r="D11" s="102"/>
      <c r="E11" s="244"/>
      <c r="F11" s="244"/>
      <c r="G11" s="244"/>
      <c r="H11" s="244"/>
    </row>
    <row r="12" spans="1:16">
      <c r="A12" s="203" t="s">
        <v>793</v>
      </c>
    </row>
    <row r="14" spans="1:16">
      <c r="A14" s="94" t="s">
        <v>138</v>
      </c>
    </row>
    <row r="15" spans="1:16">
      <c r="A15" s="212" t="s">
        <v>1421</v>
      </c>
      <c r="B15" s="102"/>
      <c r="C15" s="102"/>
      <c r="D15" s="102"/>
      <c r="E15" s="102"/>
      <c r="F15" s="102"/>
      <c r="G15" s="102"/>
      <c r="H15" s="102"/>
      <c r="I15" s="102"/>
      <c r="J15" s="102"/>
    </row>
    <row r="17" spans="1:12">
      <c r="A17" s="94" t="s">
        <v>139</v>
      </c>
    </row>
    <row r="18" spans="1:12">
      <c r="A18" s="94" t="s">
        <v>140</v>
      </c>
      <c r="D18" s="102"/>
      <c r="E18" s="102"/>
      <c r="F18" s="102"/>
      <c r="G18" s="102"/>
      <c r="H18" s="102"/>
      <c r="I18" s="102"/>
      <c r="J18" s="102"/>
      <c r="K18" s="102"/>
    </row>
    <row r="19" spans="1:12">
      <c r="D19" s="102"/>
      <c r="E19" s="102"/>
      <c r="F19" s="102"/>
      <c r="G19" s="102"/>
      <c r="H19" s="102"/>
      <c r="I19" s="102"/>
      <c r="J19" s="102"/>
      <c r="K19" s="102"/>
    </row>
    <row r="20" spans="1:12">
      <c r="A20" s="94" t="s">
        <v>141</v>
      </c>
      <c r="D20" s="102"/>
      <c r="E20" s="102"/>
      <c r="F20" s="102"/>
      <c r="G20" s="102"/>
      <c r="H20" s="102"/>
      <c r="I20" s="102"/>
      <c r="J20" s="102"/>
      <c r="K20" s="102"/>
    </row>
    <row r="22" spans="1:12">
      <c r="A22" s="94" t="s">
        <v>142</v>
      </c>
      <c r="G22" s="102"/>
      <c r="H22" s="102"/>
      <c r="I22" s="102"/>
      <c r="J22" s="102"/>
      <c r="K22" s="102"/>
      <c r="L22" s="102"/>
    </row>
    <row r="24" spans="1:12">
      <c r="A24" s="94" t="s">
        <v>143</v>
      </c>
    </row>
    <row r="25" spans="1:12">
      <c r="A25" s="94" t="s">
        <v>145</v>
      </c>
      <c r="F25" s="102"/>
    </row>
    <row r="26" spans="1:12">
      <c r="A26" s="94" t="s">
        <v>146</v>
      </c>
    </row>
    <row r="28" spans="1:12">
      <c r="A28" s="94" t="s">
        <v>144</v>
      </c>
    </row>
    <row r="29" spans="1:12">
      <c r="A29" s="94" t="s">
        <v>122</v>
      </c>
    </row>
    <row r="30" spans="1:12">
      <c r="A30" s="94" t="s">
        <v>123</v>
      </c>
    </row>
    <row r="31" spans="1:12">
      <c r="A31" s="94" t="s">
        <v>124</v>
      </c>
    </row>
    <row r="32" spans="1:12">
      <c r="A32" s="94" t="s">
        <v>125</v>
      </c>
    </row>
    <row r="33" spans="1:11">
      <c r="A33" s="94" t="s">
        <v>126</v>
      </c>
    </row>
    <row r="34" spans="1:11">
      <c r="A34" s="94" t="s">
        <v>133</v>
      </c>
    </row>
    <row r="36" spans="1:11">
      <c r="A36" s="212" t="s">
        <v>1420</v>
      </c>
      <c r="B36" s="102"/>
      <c r="C36" s="102"/>
      <c r="D36" s="102"/>
      <c r="E36" s="102"/>
    </row>
    <row r="38" spans="1:11">
      <c r="A38" s="94" t="s">
        <v>118</v>
      </c>
      <c r="E38" s="111">
        <f>入力シート!C34</f>
        <v>0</v>
      </c>
    </row>
    <row r="40" spans="1:11">
      <c r="B40" s="920" t="s">
        <v>790</v>
      </c>
      <c r="C40" s="920"/>
      <c r="D40" s="920"/>
      <c r="E40" s="920"/>
      <c r="F40" s="920"/>
      <c r="G40" s="920"/>
      <c r="I40" s="214" t="str">
        <f>入力シート!C2</f>
        <v>青森県第１区</v>
      </c>
      <c r="K40" s="203" t="s">
        <v>410</v>
      </c>
    </row>
    <row r="42" spans="1:11">
      <c r="C42" s="94" t="s">
        <v>129</v>
      </c>
      <c r="F42" s="113">
        <f>入力シート!C20</f>
        <v>0</v>
      </c>
      <c r="G42" s="111"/>
      <c r="H42" s="111">
        <f>入力シート!C22</f>
        <v>0</v>
      </c>
      <c r="J42" s="108" t="s">
        <v>386</v>
      </c>
    </row>
    <row r="43" spans="1:11">
      <c r="F43" s="108"/>
      <c r="J43" s="108"/>
    </row>
    <row r="44" spans="1:11">
      <c r="F44" s="108"/>
      <c r="J44" s="108"/>
    </row>
    <row r="46" spans="1:11">
      <c r="A46" s="94" t="s">
        <v>119</v>
      </c>
      <c r="E46" s="102"/>
      <c r="F46" s="102"/>
      <c r="G46" s="102"/>
      <c r="H46" s="102"/>
      <c r="I46" s="102"/>
    </row>
    <row r="47" spans="1:11">
      <c r="E47" s="102"/>
      <c r="F47" s="102"/>
      <c r="G47" s="102"/>
      <c r="H47" s="102"/>
      <c r="I47" s="102"/>
    </row>
    <row r="48" spans="1:11">
      <c r="C48" s="94" t="s">
        <v>128</v>
      </c>
      <c r="E48" s="102"/>
      <c r="F48" s="102"/>
      <c r="G48" s="102"/>
      <c r="H48" s="102"/>
      <c r="I48" s="102"/>
      <c r="J48" s="108" t="s">
        <v>386</v>
      </c>
    </row>
    <row r="49" spans="3:10">
      <c r="E49" s="102"/>
      <c r="F49" s="102"/>
      <c r="G49" s="102"/>
      <c r="H49" s="102"/>
      <c r="I49" s="102"/>
      <c r="J49" s="108"/>
    </row>
    <row r="50" spans="3:10">
      <c r="E50" s="102"/>
      <c r="F50" s="102"/>
      <c r="G50" s="102"/>
      <c r="H50" s="102"/>
      <c r="I50" s="102"/>
    </row>
    <row r="51" spans="3:10">
      <c r="C51" s="94" t="s">
        <v>127</v>
      </c>
      <c r="E51" s="102"/>
      <c r="F51" s="102"/>
      <c r="G51" s="102"/>
      <c r="H51" s="102"/>
      <c r="I51" s="102"/>
      <c r="J51" s="108" t="s">
        <v>386</v>
      </c>
    </row>
  </sheetData>
  <mergeCells count="4">
    <mergeCell ref="N4:O4"/>
    <mergeCell ref="N5:O5"/>
    <mergeCell ref="A7:P7"/>
    <mergeCell ref="B40:G40"/>
  </mergeCells>
  <phoneticPr fontId="3"/>
  <pageMargins left="0.70866141732283472" right="0.31496062992125984" top="0.74803149606299213" bottom="0.74803149606299213" header="0.31496062992125984" footer="0.31496062992125984"/>
  <pageSetup paperSize="9" orientation="portrait" blackAndWhite="1" r:id="rId1"/>
  <legacyDrawing r:id="rId2"/>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8" tint="0.59999389629810485"/>
  </sheetPr>
  <dimension ref="A1:P47"/>
  <sheetViews>
    <sheetView showZeros="0" view="pageBreakPreview" topLeftCell="A4" zoomScaleNormal="100" zoomScaleSheetLayoutView="100" workbookViewId="0">
      <selection activeCell="H21" sqref="H21:L21"/>
    </sheetView>
  </sheetViews>
  <sheetFormatPr defaultColWidth="5.90625" defaultRowHeight="14"/>
  <cols>
    <col min="1" max="16384" width="5.90625" style="94"/>
  </cols>
  <sheetData>
    <row r="1" spans="1:16">
      <c r="P1" s="108" t="s">
        <v>214</v>
      </c>
    </row>
    <row r="2" spans="1:16">
      <c r="P2" s="108"/>
    </row>
    <row r="3" spans="1:16">
      <c r="N3" s="137"/>
      <c r="O3" s="134"/>
      <c r="P3" s="108"/>
    </row>
    <row r="4" spans="1:16">
      <c r="N4" s="1479" t="s">
        <v>131</v>
      </c>
      <c r="O4" s="1480"/>
      <c r="P4" s="108"/>
    </row>
    <row r="5" spans="1:16">
      <c r="N5" s="1479" t="s">
        <v>132</v>
      </c>
      <c r="O5" s="1480"/>
      <c r="P5" s="108"/>
    </row>
    <row r="6" spans="1:16">
      <c r="N6" s="142"/>
      <c r="O6" s="143"/>
    </row>
    <row r="7" spans="1:16" ht="28">
      <c r="A7" s="955" t="s">
        <v>147</v>
      </c>
      <c r="B7" s="955"/>
      <c r="C7" s="955"/>
      <c r="D7" s="955"/>
      <c r="E7" s="955"/>
      <c r="F7" s="955"/>
      <c r="G7" s="955"/>
      <c r="H7" s="955"/>
      <c r="I7" s="955"/>
      <c r="J7" s="955"/>
      <c r="K7" s="955"/>
      <c r="L7" s="955"/>
      <c r="M7" s="955"/>
      <c r="N7" s="955"/>
      <c r="O7" s="955"/>
      <c r="P7" s="955"/>
    </row>
    <row r="10" spans="1:16">
      <c r="A10" s="203" t="s">
        <v>570</v>
      </c>
      <c r="G10" s="214" t="str">
        <f>入力シート!C2</f>
        <v>青森県第１区</v>
      </c>
      <c r="I10" s="203" t="s">
        <v>410</v>
      </c>
      <c r="K10" s="215">
        <f>入力シート!C20</f>
        <v>0</v>
      </c>
      <c r="L10" s="195">
        <f>入力シート!C22</f>
        <v>0</v>
      </c>
      <c r="N10" s="203" t="s">
        <v>787</v>
      </c>
    </row>
    <row r="11" spans="1:16">
      <c r="A11" s="203" t="s">
        <v>794</v>
      </c>
      <c r="C11" s="102"/>
      <c r="D11" s="102"/>
      <c r="E11" s="244"/>
      <c r="F11" s="244"/>
      <c r="G11" s="244"/>
      <c r="H11" s="244"/>
    </row>
    <row r="12" spans="1:16">
      <c r="A12" s="203" t="s">
        <v>795</v>
      </c>
    </row>
    <row r="14" spans="1:16">
      <c r="A14" s="94" t="s">
        <v>148</v>
      </c>
    </row>
    <row r="15" spans="1:16">
      <c r="A15" s="203" t="s">
        <v>1422</v>
      </c>
      <c r="B15" s="102"/>
      <c r="C15" s="102"/>
      <c r="D15" s="102"/>
      <c r="E15" s="102"/>
      <c r="F15" s="102"/>
      <c r="G15" s="102"/>
      <c r="H15" s="102"/>
    </row>
    <row r="16" spans="1:16">
      <c r="A16" s="203" t="s">
        <v>1423</v>
      </c>
      <c r="B16" s="102"/>
      <c r="C16" s="102"/>
      <c r="D16" s="102"/>
      <c r="E16" s="102"/>
      <c r="F16" s="102"/>
      <c r="G16" s="102"/>
      <c r="H16" s="102"/>
    </row>
    <row r="17" spans="1:12">
      <c r="A17" s="94" t="s">
        <v>149</v>
      </c>
      <c r="B17" s="102"/>
      <c r="C17" s="102"/>
      <c r="D17" s="102"/>
      <c r="E17" s="102"/>
      <c r="F17" s="102"/>
      <c r="G17" s="102"/>
      <c r="H17" s="102"/>
    </row>
    <row r="19" spans="1:12">
      <c r="A19" s="94" t="s">
        <v>150</v>
      </c>
      <c r="D19" s="102"/>
      <c r="E19" s="102"/>
    </row>
    <row r="20" spans="1:12">
      <c r="A20" s="94" t="s">
        <v>151</v>
      </c>
      <c r="D20" s="102"/>
      <c r="E20" s="102"/>
    </row>
    <row r="22" spans="1:12">
      <c r="A22" s="94" t="s">
        <v>152</v>
      </c>
      <c r="F22" s="102"/>
      <c r="G22" s="102"/>
      <c r="H22" s="102"/>
      <c r="I22" s="102"/>
      <c r="J22" s="102"/>
      <c r="K22" s="102"/>
      <c r="L22" s="102"/>
    </row>
    <row r="25" spans="1:12">
      <c r="A25" s="94" t="s">
        <v>153</v>
      </c>
    </row>
    <row r="26" spans="1:12">
      <c r="A26" s="94" t="s">
        <v>122</v>
      </c>
    </row>
    <row r="27" spans="1:12">
      <c r="A27" s="94" t="s">
        <v>123</v>
      </c>
    </row>
    <row r="28" spans="1:12">
      <c r="A28" s="94" t="s">
        <v>124</v>
      </c>
    </row>
    <row r="29" spans="1:12">
      <c r="A29" s="94" t="s">
        <v>125</v>
      </c>
    </row>
    <row r="30" spans="1:12">
      <c r="A30" s="94" t="s">
        <v>126</v>
      </c>
    </row>
    <row r="31" spans="1:12">
      <c r="A31" s="94" t="s">
        <v>133</v>
      </c>
    </row>
    <row r="33" spans="1:11">
      <c r="A33" s="212" t="s">
        <v>1424</v>
      </c>
      <c r="B33" s="102"/>
      <c r="C33" s="102"/>
      <c r="D33" s="102"/>
      <c r="E33" s="102"/>
    </row>
    <row r="35" spans="1:11">
      <c r="A35" s="94" t="s">
        <v>118</v>
      </c>
      <c r="E35" s="111">
        <f>入力シート!C34</f>
        <v>0</v>
      </c>
    </row>
    <row r="37" spans="1:11">
      <c r="B37" s="920" t="s">
        <v>790</v>
      </c>
      <c r="C37" s="920"/>
      <c r="D37" s="920"/>
      <c r="E37" s="920"/>
      <c r="F37" s="920"/>
      <c r="G37" s="920"/>
      <c r="I37" s="214" t="str">
        <f>入力シート!C2</f>
        <v>青森県第１区</v>
      </c>
      <c r="K37" s="203" t="s">
        <v>410</v>
      </c>
    </row>
    <row r="39" spans="1:11">
      <c r="B39" s="94" t="s">
        <v>155</v>
      </c>
      <c r="F39" s="113">
        <f>入力シート!C20</f>
        <v>0</v>
      </c>
      <c r="G39" s="111"/>
      <c r="H39" s="111">
        <f>入力シート!C22</f>
        <v>0</v>
      </c>
      <c r="J39" s="108" t="s">
        <v>386</v>
      </c>
    </row>
    <row r="40" spans="1:11">
      <c r="F40" s="108"/>
      <c r="J40" s="108"/>
    </row>
    <row r="41" spans="1:11">
      <c r="F41" s="108"/>
      <c r="J41" s="108"/>
    </row>
    <row r="43" spans="1:11">
      <c r="A43" s="94" t="s">
        <v>119</v>
      </c>
      <c r="E43" s="102"/>
      <c r="F43" s="102"/>
      <c r="G43" s="102"/>
      <c r="H43" s="102"/>
      <c r="I43" s="102"/>
    </row>
    <row r="44" spans="1:11">
      <c r="E44" s="102"/>
      <c r="F44" s="102"/>
      <c r="G44" s="102"/>
      <c r="H44" s="102"/>
      <c r="I44" s="102"/>
    </row>
    <row r="45" spans="1:11">
      <c r="E45" s="102"/>
      <c r="F45" s="102"/>
      <c r="G45" s="102"/>
      <c r="H45" s="102"/>
      <c r="I45" s="102"/>
    </row>
    <row r="46" spans="1:11">
      <c r="B46" s="94" t="s">
        <v>154</v>
      </c>
      <c r="E46" s="102"/>
      <c r="F46" s="102"/>
      <c r="G46" s="102"/>
      <c r="H46" s="102"/>
      <c r="I46" s="102"/>
      <c r="J46" s="108" t="s">
        <v>386</v>
      </c>
    </row>
    <row r="47" spans="1:11">
      <c r="J47" s="108"/>
    </row>
  </sheetData>
  <mergeCells count="4">
    <mergeCell ref="N4:O4"/>
    <mergeCell ref="N5:O5"/>
    <mergeCell ref="A7:P7"/>
    <mergeCell ref="B37:G37"/>
  </mergeCells>
  <phoneticPr fontId="3"/>
  <pageMargins left="0.70866141732283472" right="0.31496062992125984" top="0.74803149606299213" bottom="0.74803149606299213" header="0.31496062992125984" footer="0.31496062992125984"/>
  <pageSetup paperSize="9" orientation="portrait" blackAndWhite="1" r:id="rId1"/>
  <drawing r:id="rId2"/>
  <legacyDrawing r:id="rId3"/>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theme="8" tint="0.59999389629810485"/>
  </sheetPr>
  <dimension ref="A1:P46"/>
  <sheetViews>
    <sheetView showZeros="0" view="pageBreakPreview" zoomScaleNormal="100" zoomScaleSheetLayoutView="100" workbookViewId="0">
      <selection activeCell="H21" sqref="H21:L21"/>
    </sheetView>
  </sheetViews>
  <sheetFormatPr defaultColWidth="5.90625" defaultRowHeight="14"/>
  <cols>
    <col min="1" max="16384" width="5.90625" style="94"/>
  </cols>
  <sheetData>
    <row r="1" spans="1:16">
      <c r="P1" s="108" t="s">
        <v>185</v>
      </c>
    </row>
    <row r="2" spans="1:16">
      <c r="P2" s="108"/>
    </row>
    <row r="3" spans="1:16">
      <c r="N3" s="137"/>
      <c r="O3" s="134"/>
      <c r="P3" s="108"/>
    </row>
    <row r="4" spans="1:16">
      <c r="N4" s="1479" t="s">
        <v>131</v>
      </c>
      <c r="O4" s="1480"/>
      <c r="P4" s="108"/>
    </row>
    <row r="5" spans="1:16">
      <c r="N5" s="1479" t="s">
        <v>132</v>
      </c>
      <c r="O5" s="1480"/>
      <c r="P5" s="108"/>
    </row>
    <row r="6" spans="1:16">
      <c r="N6" s="142"/>
      <c r="O6" s="143"/>
    </row>
    <row r="7" spans="1:16" ht="28">
      <c r="A7" s="955" t="s">
        <v>797</v>
      </c>
      <c r="B7" s="955"/>
      <c r="C7" s="955"/>
      <c r="D7" s="955"/>
      <c r="E7" s="955"/>
      <c r="F7" s="955"/>
      <c r="G7" s="955"/>
      <c r="H7" s="955"/>
      <c r="I7" s="955"/>
      <c r="J7" s="955"/>
      <c r="K7" s="955"/>
      <c r="L7" s="955"/>
      <c r="M7" s="955"/>
      <c r="N7" s="955"/>
      <c r="O7" s="955"/>
      <c r="P7" s="955"/>
    </row>
    <row r="10" spans="1:16" ht="18" customHeight="1">
      <c r="A10" s="203" t="s">
        <v>570</v>
      </c>
      <c r="G10" s="214" t="str">
        <f>入力シート!C2</f>
        <v>青森県第１区</v>
      </c>
      <c r="I10" s="203" t="s">
        <v>410</v>
      </c>
      <c r="K10" s="215">
        <f>入力シート!C20</f>
        <v>0</v>
      </c>
      <c r="L10" s="195">
        <f>入力シート!C22</f>
        <v>0</v>
      </c>
      <c r="N10" s="203" t="s">
        <v>787</v>
      </c>
    </row>
    <row r="11" spans="1:16" ht="18" customHeight="1">
      <c r="A11" s="203" t="s">
        <v>798</v>
      </c>
      <c r="C11" s="102"/>
      <c r="D11" s="102"/>
      <c r="E11" s="244"/>
      <c r="F11" s="244"/>
      <c r="G11" s="244"/>
      <c r="H11" s="244"/>
    </row>
    <row r="12" spans="1:16">
      <c r="A12" s="203" t="s">
        <v>799</v>
      </c>
    </row>
    <row r="14" spans="1:16">
      <c r="A14" s="94" t="s">
        <v>181</v>
      </c>
    </row>
    <row r="15" spans="1:16">
      <c r="A15" s="203" t="s">
        <v>800</v>
      </c>
    </row>
    <row r="17" spans="1:8">
      <c r="A17" s="94" t="s">
        <v>150</v>
      </c>
      <c r="D17" s="102"/>
      <c r="E17" s="102"/>
    </row>
    <row r="18" spans="1:8">
      <c r="A18" s="94" t="s">
        <v>183</v>
      </c>
      <c r="C18" s="102"/>
      <c r="D18" s="102"/>
      <c r="E18" s="102"/>
      <c r="F18" s="102"/>
      <c r="G18" s="102"/>
    </row>
    <row r="20" spans="1:8">
      <c r="A20" s="94" t="s">
        <v>184</v>
      </c>
    </row>
    <row r="21" spans="1:8">
      <c r="A21" s="212" t="s">
        <v>1425</v>
      </c>
      <c r="B21" s="102"/>
      <c r="C21" s="102"/>
      <c r="D21" s="102"/>
      <c r="E21" s="102"/>
    </row>
    <row r="23" spans="1:8">
      <c r="A23" s="94" t="s">
        <v>153</v>
      </c>
    </row>
    <row r="24" spans="1:8">
      <c r="A24" s="94" t="s">
        <v>122</v>
      </c>
    </row>
    <row r="25" spans="1:8">
      <c r="A25" s="94" t="s">
        <v>123</v>
      </c>
    </row>
    <row r="26" spans="1:8">
      <c r="A26" s="94" t="s">
        <v>124</v>
      </c>
    </row>
    <row r="27" spans="1:8">
      <c r="A27" s="94" t="s">
        <v>125</v>
      </c>
    </row>
    <row r="28" spans="1:8">
      <c r="A28" s="94" t="s">
        <v>126</v>
      </c>
    </row>
    <row r="29" spans="1:8">
      <c r="A29" s="94" t="s">
        <v>133</v>
      </c>
    </row>
    <row r="31" spans="1:8">
      <c r="A31" s="212" t="s">
        <v>1420</v>
      </c>
      <c r="B31" s="102"/>
      <c r="C31" s="102"/>
      <c r="D31" s="102"/>
      <c r="E31" s="102"/>
      <c r="F31" s="102"/>
      <c r="G31" s="102"/>
      <c r="H31" s="102"/>
    </row>
    <row r="33" spans="1:11">
      <c r="A33" s="94" t="s">
        <v>118</v>
      </c>
      <c r="E33" s="111">
        <f>入力シート!C34</f>
        <v>0</v>
      </c>
    </row>
    <row r="35" spans="1:11">
      <c r="B35" s="920" t="s">
        <v>790</v>
      </c>
      <c r="C35" s="920"/>
      <c r="D35" s="920"/>
      <c r="E35" s="920"/>
      <c r="F35" s="920"/>
      <c r="G35" s="920"/>
      <c r="I35" s="214" t="str">
        <f>入力シート!C2</f>
        <v>青森県第１区</v>
      </c>
      <c r="K35" s="203" t="s">
        <v>410</v>
      </c>
    </row>
    <row r="37" spans="1:11">
      <c r="C37" s="94" t="s">
        <v>129</v>
      </c>
      <c r="F37" s="113">
        <f>入力シート!C20</f>
        <v>0</v>
      </c>
      <c r="G37" s="111"/>
      <c r="H37" s="111">
        <f>入力シート!C22</f>
        <v>0</v>
      </c>
      <c r="J37" s="108" t="s">
        <v>386</v>
      </c>
    </row>
    <row r="38" spans="1:11">
      <c r="F38" s="108"/>
      <c r="J38" s="108"/>
    </row>
    <row r="39" spans="1:11">
      <c r="F39" s="108"/>
      <c r="J39" s="108"/>
    </row>
    <row r="41" spans="1:11">
      <c r="A41" s="94" t="s">
        <v>119</v>
      </c>
      <c r="E41" s="102"/>
      <c r="F41" s="102"/>
      <c r="G41" s="102"/>
      <c r="H41" s="102"/>
      <c r="I41" s="102"/>
    </row>
    <row r="42" spans="1:11">
      <c r="E42" s="102"/>
      <c r="F42" s="102"/>
      <c r="G42" s="102"/>
      <c r="H42" s="102"/>
      <c r="I42" s="102"/>
    </row>
    <row r="43" spans="1:11">
      <c r="C43" s="94" t="s">
        <v>128</v>
      </c>
      <c r="E43" s="102"/>
      <c r="F43" s="102"/>
      <c r="G43" s="102"/>
      <c r="H43" s="102"/>
      <c r="I43" s="102"/>
      <c r="J43" s="108" t="s">
        <v>386</v>
      </c>
    </row>
    <row r="44" spans="1:11">
      <c r="E44" s="102"/>
      <c r="F44" s="102"/>
      <c r="G44" s="102"/>
      <c r="H44" s="102"/>
      <c r="I44" s="102"/>
      <c r="J44" s="108"/>
    </row>
    <row r="45" spans="1:11">
      <c r="E45" s="102"/>
      <c r="F45" s="102"/>
      <c r="G45" s="102"/>
      <c r="H45" s="102"/>
      <c r="I45" s="102"/>
    </row>
    <row r="46" spans="1:11">
      <c r="C46" s="94" t="s">
        <v>127</v>
      </c>
      <c r="E46" s="102"/>
      <c r="F46" s="102"/>
      <c r="G46" s="102"/>
      <c r="H46" s="102"/>
      <c r="I46" s="102"/>
      <c r="J46" s="108" t="s">
        <v>386</v>
      </c>
    </row>
  </sheetData>
  <mergeCells count="4">
    <mergeCell ref="N4:O4"/>
    <mergeCell ref="N5:O5"/>
    <mergeCell ref="A7:P7"/>
    <mergeCell ref="B35:G35"/>
  </mergeCells>
  <phoneticPr fontId="3"/>
  <pageMargins left="0.70866141732283472" right="0.31496062992125984" top="0.74803149606299213" bottom="0.74803149606299213" header="0.31496062992125984" footer="0.31496062992125984"/>
  <pageSetup paperSize="9" orientation="portrait" blackAndWhite="1" r:id="rId1"/>
  <drawing r:id="rId2"/>
  <legacyDrawing r:id="rId3"/>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theme="8" tint="0.59999389629810485"/>
  </sheetPr>
  <dimension ref="A1:P46"/>
  <sheetViews>
    <sheetView showZeros="0" view="pageBreakPreview" zoomScaleNormal="100" zoomScaleSheetLayoutView="100" workbookViewId="0">
      <selection activeCell="H21" sqref="H21:L21"/>
    </sheetView>
  </sheetViews>
  <sheetFormatPr defaultColWidth="5.90625" defaultRowHeight="14"/>
  <cols>
    <col min="1" max="16384" width="5.90625" style="203"/>
  </cols>
  <sheetData>
    <row r="1" spans="1:16">
      <c r="P1" s="204" t="s">
        <v>268</v>
      </c>
    </row>
    <row r="2" spans="1:16">
      <c r="P2" s="204"/>
    </row>
    <row r="3" spans="1:16">
      <c r="N3" s="218"/>
      <c r="O3" s="220"/>
      <c r="P3" s="204"/>
    </row>
    <row r="4" spans="1:16">
      <c r="N4" s="1756" t="s">
        <v>131</v>
      </c>
      <c r="O4" s="1757"/>
      <c r="P4" s="204"/>
    </row>
    <row r="5" spans="1:16">
      <c r="N5" s="1756" t="s">
        <v>132</v>
      </c>
      <c r="O5" s="1757"/>
      <c r="P5" s="204"/>
    </row>
    <row r="6" spans="1:16">
      <c r="N6" s="221"/>
      <c r="O6" s="223"/>
    </row>
    <row r="7" spans="1:16" ht="28">
      <c r="A7" s="955" t="s">
        <v>266</v>
      </c>
      <c r="B7" s="955"/>
      <c r="C7" s="955"/>
      <c r="D7" s="955"/>
      <c r="E7" s="955"/>
      <c r="F7" s="955"/>
      <c r="G7" s="955"/>
      <c r="H7" s="955"/>
      <c r="I7" s="955"/>
      <c r="J7" s="955"/>
      <c r="K7" s="955"/>
      <c r="L7" s="955"/>
      <c r="M7" s="955"/>
      <c r="N7" s="955"/>
      <c r="O7" s="955"/>
      <c r="P7" s="955"/>
    </row>
    <row r="10" spans="1:16" ht="18" customHeight="1">
      <c r="A10" s="203" t="s">
        <v>570</v>
      </c>
      <c r="B10" s="94"/>
      <c r="C10" s="94"/>
      <c r="D10" s="94"/>
      <c r="E10" s="94"/>
      <c r="F10" s="94"/>
      <c r="G10" s="214" t="str">
        <f>入力シート!C2</f>
        <v>青森県第１区</v>
      </c>
      <c r="I10" s="203" t="s">
        <v>410</v>
      </c>
      <c r="J10" s="94"/>
      <c r="K10" s="215">
        <f>入力シート!C20</f>
        <v>0</v>
      </c>
      <c r="L10" s="195">
        <f>入力シート!C22</f>
        <v>0</v>
      </c>
      <c r="M10" s="94"/>
      <c r="N10" s="203" t="s">
        <v>787</v>
      </c>
      <c r="O10" s="94"/>
      <c r="P10" s="94"/>
    </row>
    <row r="11" spans="1:16" ht="18" customHeight="1">
      <c r="A11" s="203" t="s">
        <v>798</v>
      </c>
      <c r="B11" s="94"/>
      <c r="C11" s="102"/>
      <c r="D11" s="102"/>
      <c r="E11" s="244"/>
      <c r="F11" s="244"/>
      <c r="G11" s="244"/>
      <c r="H11" s="244"/>
      <c r="I11" s="94"/>
      <c r="J11" s="94"/>
      <c r="K11" s="94"/>
      <c r="L11" s="94"/>
      <c r="M11" s="94"/>
      <c r="N11" s="94"/>
      <c r="O11" s="94"/>
      <c r="P11" s="94"/>
    </row>
    <row r="12" spans="1:16">
      <c r="A12" s="203" t="s">
        <v>799</v>
      </c>
      <c r="B12" s="94"/>
      <c r="C12" s="94"/>
      <c r="D12" s="94"/>
      <c r="E12" s="94"/>
      <c r="F12" s="94"/>
      <c r="G12" s="94"/>
      <c r="H12" s="94"/>
      <c r="I12" s="94"/>
      <c r="J12" s="94"/>
      <c r="K12" s="94"/>
      <c r="L12" s="94"/>
      <c r="M12" s="94"/>
      <c r="N12" s="94"/>
      <c r="O12" s="94"/>
      <c r="P12" s="94"/>
    </row>
    <row r="14" spans="1:16">
      <c r="A14" s="203" t="s">
        <v>181</v>
      </c>
    </row>
    <row r="15" spans="1:16">
      <c r="A15" s="203" t="s">
        <v>267</v>
      </c>
    </row>
    <row r="17" spans="1:8">
      <c r="A17" s="203" t="s">
        <v>150</v>
      </c>
      <c r="D17" s="212"/>
      <c r="E17" s="212"/>
    </row>
    <row r="18" spans="1:8">
      <c r="A18" s="203" t="s">
        <v>183</v>
      </c>
      <c r="C18" s="212"/>
      <c r="D18" s="212"/>
      <c r="E18" s="212"/>
      <c r="F18" s="212"/>
      <c r="G18" s="212"/>
    </row>
    <row r="20" spans="1:8">
      <c r="A20" s="203" t="s">
        <v>184</v>
      </c>
    </row>
    <row r="21" spans="1:8">
      <c r="A21" s="212" t="s">
        <v>1425</v>
      </c>
      <c r="B21" s="212"/>
      <c r="C21" s="212"/>
      <c r="D21" s="212"/>
      <c r="E21" s="212"/>
    </row>
    <row r="23" spans="1:8">
      <c r="A23" s="203" t="s">
        <v>259</v>
      </c>
    </row>
    <row r="24" spans="1:8">
      <c r="A24" s="203" t="s">
        <v>260</v>
      </c>
    </row>
    <row r="25" spans="1:8">
      <c r="A25" s="203" t="s">
        <v>261</v>
      </c>
    </row>
    <row r="26" spans="1:8">
      <c r="A26" s="203" t="s">
        <v>262</v>
      </c>
    </row>
    <row r="27" spans="1:8">
      <c r="A27" s="203" t="s">
        <v>263</v>
      </c>
    </row>
    <row r="28" spans="1:8">
      <c r="A28" s="203" t="s">
        <v>264</v>
      </c>
    </row>
    <row r="29" spans="1:8">
      <c r="A29" s="203" t="s">
        <v>265</v>
      </c>
    </row>
    <row r="31" spans="1:8">
      <c r="A31" s="212" t="s">
        <v>1420</v>
      </c>
      <c r="B31" s="212"/>
      <c r="C31" s="212"/>
      <c r="D31" s="212"/>
      <c r="E31" s="212"/>
      <c r="F31" s="212"/>
      <c r="G31" s="212"/>
      <c r="H31" s="212"/>
    </row>
    <row r="33" spans="1:16">
      <c r="A33" s="203" t="s">
        <v>118</v>
      </c>
      <c r="E33" s="195">
        <f>入力シート!C34</f>
        <v>0</v>
      </c>
    </row>
    <row r="35" spans="1:16">
      <c r="A35" s="94"/>
      <c r="B35" s="920" t="s">
        <v>790</v>
      </c>
      <c r="C35" s="920"/>
      <c r="D35" s="920"/>
      <c r="E35" s="920"/>
      <c r="F35" s="920"/>
      <c r="G35" s="920"/>
      <c r="H35" s="94"/>
      <c r="I35" s="214" t="str">
        <f>入力シート!C2</f>
        <v>青森県第１区</v>
      </c>
      <c r="K35" s="203" t="s">
        <v>410</v>
      </c>
      <c r="L35" s="94"/>
      <c r="M35" s="94"/>
      <c r="N35" s="94"/>
      <c r="O35" s="94"/>
      <c r="P35" s="94"/>
    </row>
    <row r="37" spans="1:16">
      <c r="C37" s="203" t="s">
        <v>129</v>
      </c>
      <c r="F37" s="215">
        <f>入力シート!C20</f>
        <v>0</v>
      </c>
      <c r="G37" s="195"/>
      <c r="H37" s="195">
        <f>入力シート!C22</f>
        <v>0</v>
      </c>
      <c r="J37" s="204" t="s">
        <v>386</v>
      </c>
    </row>
    <row r="38" spans="1:16">
      <c r="F38" s="204"/>
      <c r="J38" s="204"/>
    </row>
    <row r="39" spans="1:16">
      <c r="F39" s="204"/>
      <c r="J39" s="204"/>
    </row>
    <row r="41" spans="1:16">
      <c r="A41" s="203" t="s">
        <v>119</v>
      </c>
      <c r="E41" s="212"/>
      <c r="F41" s="212"/>
      <c r="G41" s="212"/>
      <c r="H41" s="212"/>
      <c r="I41" s="212"/>
    </row>
    <row r="42" spans="1:16">
      <c r="E42" s="212"/>
      <c r="F42" s="212"/>
      <c r="G42" s="212"/>
      <c r="H42" s="212"/>
      <c r="I42" s="212"/>
    </row>
    <row r="43" spans="1:16">
      <c r="C43" s="203" t="s">
        <v>128</v>
      </c>
      <c r="E43" s="212"/>
      <c r="F43" s="212"/>
      <c r="G43" s="212"/>
      <c r="H43" s="212"/>
      <c r="I43" s="212"/>
      <c r="J43" s="204" t="s">
        <v>386</v>
      </c>
    </row>
    <row r="44" spans="1:16">
      <c r="E44" s="212"/>
      <c r="F44" s="212"/>
      <c r="G44" s="212"/>
      <c r="H44" s="212"/>
      <c r="I44" s="212"/>
      <c r="J44" s="204"/>
    </row>
    <row r="45" spans="1:16">
      <c r="E45" s="212"/>
      <c r="F45" s="212"/>
      <c r="G45" s="212"/>
      <c r="H45" s="212"/>
      <c r="I45" s="212"/>
    </row>
    <row r="46" spans="1:16">
      <c r="C46" s="203" t="s">
        <v>127</v>
      </c>
      <c r="E46" s="212"/>
      <c r="F46" s="212"/>
      <c r="G46" s="212"/>
      <c r="H46" s="212"/>
      <c r="I46" s="212"/>
      <c r="J46" s="204" t="s">
        <v>386</v>
      </c>
    </row>
  </sheetData>
  <mergeCells count="4">
    <mergeCell ref="N4:O4"/>
    <mergeCell ref="N5:O5"/>
    <mergeCell ref="A7:P7"/>
    <mergeCell ref="B35:G35"/>
  </mergeCells>
  <phoneticPr fontId="3"/>
  <pageMargins left="0.70866141732283472" right="0.31496062992125984" top="0.74803149606299213" bottom="0.74803149606299213" header="0.31496062992125984" footer="0.31496062992125984"/>
  <pageSetup paperSize="9" orientation="portrait" blackAndWhite="1" r:id="rId1"/>
  <headerFooter alignWithMargins="0"/>
  <drawing r:id="rId2"/>
  <legacyDrawing r:id="rId3"/>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8" tint="0.59999389629810485"/>
  </sheetPr>
  <dimension ref="A1:P46"/>
  <sheetViews>
    <sheetView showZeros="0" view="pageBreakPreview" topLeftCell="A4" zoomScaleNormal="100" zoomScaleSheetLayoutView="100" workbookViewId="0">
      <selection activeCell="H21" sqref="H21:L21"/>
    </sheetView>
  </sheetViews>
  <sheetFormatPr defaultColWidth="5.90625" defaultRowHeight="14"/>
  <cols>
    <col min="1" max="16384" width="5.90625" style="203"/>
  </cols>
  <sheetData>
    <row r="1" spans="1:16">
      <c r="P1" s="204" t="s">
        <v>801</v>
      </c>
    </row>
    <row r="2" spans="1:16">
      <c r="P2" s="204"/>
    </row>
    <row r="3" spans="1:16">
      <c r="N3" s="218"/>
      <c r="O3" s="220"/>
      <c r="P3" s="204"/>
    </row>
    <row r="4" spans="1:16">
      <c r="N4" s="1756" t="s">
        <v>131</v>
      </c>
      <c r="O4" s="1757"/>
      <c r="P4" s="204"/>
    </row>
    <row r="5" spans="1:16">
      <c r="N5" s="1756" t="s">
        <v>132</v>
      </c>
      <c r="O5" s="1757"/>
      <c r="P5" s="204"/>
    </row>
    <row r="6" spans="1:16">
      <c r="N6" s="221"/>
      <c r="O6" s="223"/>
    </row>
    <row r="7" spans="1:16" ht="28">
      <c r="A7" s="955" t="s">
        <v>804</v>
      </c>
      <c r="B7" s="955"/>
      <c r="C7" s="955"/>
      <c r="D7" s="955"/>
      <c r="E7" s="955"/>
      <c r="F7" s="955"/>
      <c r="G7" s="955"/>
      <c r="H7" s="955"/>
      <c r="I7" s="955"/>
      <c r="J7" s="955"/>
      <c r="K7" s="955"/>
      <c r="L7" s="955"/>
      <c r="M7" s="955"/>
      <c r="N7" s="955"/>
      <c r="O7" s="955"/>
      <c r="P7" s="955"/>
    </row>
    <row r="10" spans="1:16" ht="18" customHeight="1">
      <c r="A10" s="203" t="s">
        <v>570</v>
      </c>
      <c r="B10" s="94"/>
      <c r="C10" s="94"/>
      <c r="D10" s="94"/>
      <c r="E10" s="94"/>
      <c r="F10" s="94"/>
      <c r="G10" s="214" t="str">
        <f>入力シート!C2</f>
        <v>青森県第１区</v>
      </c>
      <c r="I10" s="203" t="s">
        <v>410</v>
      </c>
      <c r="J10" s="94"/>
      <c r="K10" s="215">
        <f>入力シート!C20</f>
        <v>0</v>
      </c>
      <c r="L10" s="195">
        <f>入力シート!C22</f>
        <v>0</v>
      </c>
      <c r="M10" s="94"/>
      <c r="N10" s="203" t="s">
        <v>787</v>
      </c>
      <c r="O10" s="94"/>
      <c r="P10" s="94"/>
    </row>
    <row r="11" spans="1:16" ht="18" customHeight="1">
      <c r="A11" s="203" t="s">
        <v>802</v>
      </c>
      <c r="B11" s="94"/>
      <c r="C11" s="102"/>
      <c r="D11" s="102"/>
      <c r="E11" s="244"/>
      <c r="F11" s="244"/>
      <c r="G11" s="244"/>
      <c r="H11" s="244"/>
      <c r="I11" s="94"/>
      <c r="J11" s="94"/>
      <c r="K11" s="94"/>
      <c r="L11" s="94"/>
      <c r="M11" s="94"/>
      <c r="N11" s="94"/>
      <c r="O11" s="94"/>
      <c r="P11" s="94"/>
    </row>
    <row r="12" spans="1:16">
      <c r="A12" s="203" t="s">
        <v>803</v>
      </c>
      <c r="B12" s="94"/>
      <c r="C12" s="94"/>
      <c r="D12" s="94"/>
      <c r="E12" s="94"/>
      <c r="F12" s="94"/>
      <c r="G12" s="94"/>
      <c r="H12" s="94"/>
      <c r="I12" s="94"/>
      <c r="J12" s="94"/>
      <c r="K12" s="94"/>
      <c r="L12" s="94"/>
      <c r="M12" s="94"/>
      <c r="N12" s="94"/>
      <c r="O12" s="94"/>
      <c r="P12" s="94"/>
    </row>
    <row r="14" spans="1:16">
      <c r="A14" s="203" t="s">
        <v>181</v>
      </c>
    </row>
    <row r="15" spans="1:16">
      <c r="A15" s="203" t="s">
        <v>805</v>
      </c>
    </row>
    <row r="17" spans="1:8">
      <c r="A17" s="203" t="s">
        <v>150</v>
      </c>
      <c r="D17" s="212"/>
      <c r="E17" s="212"/>
    </row>
    <row r="18" spans="1:8">
      <c r="A18" s="203" t="s">
        <v>1277</v>
      </c>
      <c r="C18" s="212"/>
      <c r="D18" s="212"/>
      <c r="E18" s="212"/>
      <c r="F18" s="212"/>
      <c r="G18" s="212"/>
    </row>
    <row r="20" spans="1:8">
      <c r="A20" s="203" t="s">
        <v>184</v>
      </c>
    </row>
    <row r="21" spans="1:8">
      <c r="A21" s="212" t="s">
        <v>1425</v>
      </c>
      <c r="B21" s="212"/>
      <c r="C21" s="212"/>
      <c r="D21" s="212"/>
      <c r="E21" s="212"/>
    </row>
    <row r="23" spans="1:8">
      <c r="A23" s="203" t="s">
        <v>153</v>
      </c>
    </row>
    <row r="24" spans="1:8">
      <c r="A24" s="203" t="s">
        <v>122</v>
      </c>
    </row>
    <row r="25" spans="1:8">
      <c r="A25" s="203" t="s">
        <v>123</v>
      </c>
    </row>
    <row r="26" spans="1:8">
      <c r="A26" s="203" t="s">
        <v>124</v>
      </c>
    </row>
    <row r="27" spans="1:8">
      <c r="A27" s="203" t="s">
        <v>125</v>
      </c>
    </row>
    <row r="28" spans="1:8">
      <c r="A28" s="203" t="s">
        <v>126</v>
      </c>
    </row>
    <row r="29" spans="1:8">
      <c r="A29" s="203" t="s">
        <v>133</v>
      </c>
    </row>
    <row r="31" spans="1:8">
      <c r="A31" s="212" t="s">
        <v>1420</v>
      </c>
      <c r="B31" s="212"/>
      <c r="C31" s="212"/>
      <c r="D31" s="212"/>
      <c r="E31" s="212"/>
      <c r="F31" s="212"/>
      <c r="G31" s="212"/>
      <c r="H31" s="212"/>
    </row>
    <row r="33" spans="1:16">
      <c r="A33" s="203" t="s">
        <v>118</v>
      </c>
      <c r="E33" s="195">
        <f>入力シート!C34</f>
        <v>0</v>
      </c>
    </row>
    <row r="35" spans="1:16">
      <c r="A35" s="94"/>
      <c r="B35" s="920" t="s">
        <v>790</v>
      </c>
      <c r="C35" s="920"/>
      <c r="D35" s="920"/>
      <c r="E35" s="920"/>
      <c r="F35" s="920"/>
      <c r="G35" s="920"/>
      <c r="H35" s="94"/>
      <c r="I35" s="214" t="str">
        <f>入力シート!C2</f>
        <v>青森県第１区</v>
      </c>
      <c r="K35" s="203" t="s">
        <v>410</v>
      </c>
      <c r="L35" s="94"/>
      <c r="M35" s="94"/>
      <c r="N35" s="94"/>
      <c r="O35" s="94"/>
      <c r="P35" s="94"/>
    </row>
    <row r="37" spans="1:16">
      <c r="C37" s="203" t="s">
        <v>129</v>
      </c>
      <c r="F37" s="215">
        <f>入力シート!C20</f>
        <v>0</v>
      </c>
      <c r="G37" s="195"/>
      <c r="H37" s="195">
        <f>入力シート!C22</f>
        <v>0</v>
      </c>
      <c r="J37" s="204" t="s">
        <v>386</v>
      </c>
    </row>
    <row r="38" spans="1:16">
      <c r="F38" s="204"/>
      <c r="J38" s="204"/>
    </row>
    <row r="39" spans="1:16">
      <c r="F39" s="204"/>
      <c r="J39" s="204"/>
    </row>
    <row r="41" spans="1:16">
      <c r="A41" s="203" t="s">
        <v>119</v>
      </c>
      <c r="E41" s="212"/>
      <c r="F41" s="212"/>
      <c r="G41" s="212"/>
      <c r="H41" s="212"/>
      <c r="I41" s="212"/>
    </row>
    <row r="42" spans="1:16">
      <c r="E42" s="212"/>
      <c r="F42" s="212"/>
      <c r="G42" s="212"/>
      <c r="H42" s="212"/>
      <c r="I42" s="212"/>
    </row>
    <row r="43" spans="1:16">
      <c r="C43" s="203" t="s">
        <v>128</v>
      </c>
      <c r="E43" s="212"/>
      <c r="F43" s="212"/>
      <c r="G43" s="212"/>
      <c r="H43" s="212"/>
      <c r="I43" s="212"/>
      <c r="J43" s="204" t="s">
        <v>386</v>
      </c>
    </row>
    <row r="44" spans="1:16">
      <c r="E44" s="212"/>
      <c r="F44" s="212"/>
      <c r="G44" s="212"/>
      <c r="H44" s="212"/>
      <c r="I44" s="212"/>
      <c r="J44" s="204"/>
    </row>
    <row r="45" spans="1:16">
      <c r="E45" s="212"/>
      <c r="F45" s="212"/>
      <c r="G45" s="212"/>
      <c r="H45" s="212"/>
      <c r="I45" s="212"/>
    </row>
    <row r="46" spans="1:16">
      <c r="C46" s="203" t="s">
        <v>127</v>
      </c>
      <c r="E46" s="212"/>
      <c r="F46" s="212"/>
      <c r="G46" s="212"/>
      <c r="H46" s="212"/>
      <c r="I46" s="212"/>
      <c r="J46" s="204" t="s">
        <v>386</v>
      </c>
    </row>
  </sheetData>
  <mergeCells count="4">
    <mergeCell ref="N4:O4"/>
    <mergeCell ref="N5:O5"/>
    <mergeCell ref="A7:P7"/>
    <mergeCell ref="B35:G35"/>
  </mergeCells>
  <phoneticPr fontId="3"/>
  <pageMargins left="0.70866141732283472" right="0.31496062992125984" top="0.74803149606299213" bottom="0.74803149606299213" header="0.31496062992125984" footer="0.31496062992125984"/>
  <pageSetup paperSize="9" orientation="portrait" blackAndWhite="1" r:id="rId1"/>
  <headerFooter alignWithMargins="0"/>
  <drawing r:id="rId2"/>
  <legacyDrawing r:id="rId3"/>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theme="8" tint="0.59999389629810485"/>
  </sheetPr>
  <dimension ref="A1:P46"/>
  <sheetViews>
    <sheetView showZeros="0" view="pageBreakPreview" topLeftCell="A13" zoomScaleNormal="100" zoomScaleSheetLayoutView="100" workbookViewId="0">
      <selection activeCell="H21" sqref="H21:L21"/>
    </sheetView>
  </sheetViews>
  <sheetFormatPr defaultColWidth="5.90625" defaultRowHeight="14"/>
  <cols>
    <col min="1" max="16384" width="5.90625" style="203"/>
  </cols>
  <sheetData>
    <row r="1" spans="1:16">
      <c r="P1" s="204" t="s">
        <v>796</v>
      </c>
    </row>
    <row r="2" spans="1:16">
      <c r="P2" s="204"/>
    </row>
    <row r="3" spans="1:16">
      <c r="N3" s="218"/>
      <c r="O3" s="220"/>
      <c r="P3" s="204"/>
    </row>
    <row r="4" spans="1:16">
      <c r="N4" s="1756" t="s">
        <v>131</v>
      </c>
      <c r="O4" s="1757"/>
      <c r="P4" s="204"/>
    </row>
    <row r="5" spans="1:16">
      <c r="N5" s="1756" t="s">
        <v>132</v>
      </c>
      <c r="O5" s="1757"/>
      <c r="P5" s="204"/>
    </row>
    <row r="6" spans="1:16">
      <c r="N6" s="221"/>
      <c r="O6" s="223"/>
    </row>
    <row r="7" spans="1:16" ht="25.5">
      <c r="A7" s="1797" t="s">
        <v>807</v>
      </c>
      <c r="B7" s="1797"/>
      <c r="C7" s="1797"/>
      <c r="D7" s="1797"/>
      <c r="E7" s="1797"/>
      <c r="F7" s="1797"/>
      <c r="G7" s="1797"/>
      <c r="H7" s="1797"/>
      <c r="I7" s="1797"/>
      <c r="J7" s="1797"/>
      <c r="K7" s="1797"/>
      <c r="L7" s="1797"/>
      <c r="M7" s="1797"/>
      <c r="N7" s="1797"/>
      <c r="O7" s="1797"/>
      <c r="P7" s="1797"/>
    </row>
    <row r="10" spans="1:16" ht="18" customHeight="1">
      <c r="A10" s="203" t="s">
        <v>570</v>
      </c>
      <c r="B10" s="94"/>
      <c r="C10" s="94"/>
      <c r="D10" s="94"/>
      <c r="E10" s="94"/>
      <c r="F10" s="94"/>
      <c r="G10" s="214" t="str">
        <f>入力シート!C2</f>
        <v>青森県第１区</v>
      </c>
      <c r="I10" s="203" t="s">
        <v>410</v>
      </c>
      <c r="J10" s="94"/>
      <c r="K10" s="215">
        <f>入力シート!C20</f>
        <v>0</v>
      </c>
      <c r="L10" s="195">
        <f>入力シート!C22</f>
        <v>0</v>
      </c>
      <c r="M10" s="94"/>
      <c r="N10" s="203" t="s">
        <v>787</v>
      </c>
      <c r="O10" s="94"/>
      <c r="P10" s="94"/>
    </row>
    <row r="11" spans="1:16" ht="18" customHeight="1">
      <c r="A11" s="203" t="s">
        <v>802</v>
      </c>
      <c r="B11" s="94"/>
      <c r="C11" s="102"/>
      <c r="D11" s="102"/>
      <c r="E11" s="244"/>
      <c r="F11" s="244"/>
      <c r="G11" s="244"/>
      <c r="H11" s="244"/>
      <c r="I11" s="94"/>
      <c r="J11" s="94"/>
      <c r="K11" s="94"/>
      <c r="L11" s="94"/>
      <c r="M11" s="94"/>
      <c r="N11" s="94"/>
      <c r="O11" s="94"/>
      <c r="P11" s="94"/>
    </row>
    <row r="12" spans="1:16">
      <c r="A12" s="203" t="s">
        <v>803</v>
      </c>
      <c r="B12" s="94"/>
      <c r="C12" s="94"/>
      <c r="D12" s="94"/>
      <c r="E12" s="94"/>
      <c r="F12" s="94"/>
      <c r="G12" s="94"/>
      <c r="H12" s="94"/>
      <c r="I12" s="94"/>
      <c r="J12" s="94"/>
      <c r="K12" s="94"/>
      <c r="L12" s="94"/>
      <c r="M12" s="94"/>
      <c r="N12" s="94"/>
      <c r="O12" s="94"/>
      <c r="P12" s="94"/>
    </row>
    <row r="14" spans="1:16">
      <c r="A14" s="203" t="s">
        <v>181</v>
      </c>
    </row>
    <row r="15" spans="1:16">
      <c r="A15" s="203" t="s">
        <v>808</v>
      </c>
    </row>
    <row r="17" spans="1:8">
      <c r="A17" s="203" t="s">
        <v>150</v>
      </c>
      <c r="D17" s="212"/>
      <c r="E17" s="212"/>
    </row>
    <row r="18" spans="1:8">
      <c r="A18" s="203" t="s">
        <v>1277</v>
      </c>
      <c r="C18" s="212"/>
      <c r="D18" s="212"/>
      <c r="E18" s="212"/>
      <c r="F18" s="212"/>
      <c r="G18" s="212"/>
    </row>
    <row r="20" spans="1:8">
      <c r="A20" s="203" t="s">
        <v>184</v>
      </c>
    </row>
    <row r="21" spans="1:8">
      <c r="A21" s="212" t="s">
        <v>1425</v>
      </c>
      <c r="B21" s="212"/>
      <c r="C21" s="212"/>
      <c r="D21" s="212"/>
      <c r="E21" s="212"/>
    </row>
    <row r="23" spans="1:8">
      <c r="A23" s="203" t="s">
        <v>153</v>
      </c>
    </row>
    <row r="24" spans="1:8">
      <c r="A24" s="203" t="s">
        <v>122</v>
      </c>
    </row>
    <row r="25" spans="1:8">
      <c r="A25" s="203" t="s">
        <v>123</v>
      </c>
    </row>
    <row r="26" spans="1:8">
      <c r="A26" s="203" t="s">
        <v>124</v>
      </c>
    </row>
    <row r="27" spans="1:8">
      <c r="A27" s="203" t="s">
        <v>125</v>
      </c>
    </row>
    <row r="28" spans="1:8">
      <c r="A28" s="203" t="s">
        <v>126</v>
      </c>
    </row>
    <row r="29" spans="1:8">
      <c r="A29" s="203" t="s">
        <v>133</v>
      </c>
    </row>
    <row r="31" spans="1:8">
      <c r="A31" s="212" t="s">
        <v>1420</v>
      </c>
      <c r="B31" s="212"/>
      <c r="C31" s="212"/>
      <c r="D31" s="212"/>
      <c r="E31" s="212"/>
      <c r="F31" s="212"/>
      <c r="G31" s="212"/>
      <c r="H31" s="212"/>
    </row>
    <row r="33" spans="1:16">
      <c r="A33" s="203" t="s">
        <v>118</v>
      </c>
      <c r="E33" s="195">
        <f>入力シート!C34</f>
        <v>0</v>
      </c>
    </row>
    <row r="35" spans="1:16">
      <c r="A35" s="94"/>
      <c r="B35" s="920" t="s">
        <v>790</v>
      </c>
      <c r="C35" s="920"/>
      <c r="D35" s="920"/>
      <c r="E35" s="920"/>
      <c r="F35" s="920"/>
      <c r="G35" s="920"/>
      <c r="H35" s="94"/>
      <c r="I35" s="214" t="str">
        <f>入力シート!C2</f>
        <v>青森県第１区</v>
      </c>
      <c r="K35" s="203" t="s">
        <v>410</v>
      </c>
      <c r="L35" s="94"/>
      <c r="M35" s="94"/>
      <c r="N35" s="94"/>
      <c r="O35" s="94"/>
      <c r="P35" s="94"/>
    </row>
    <row r="37" spans="1:16">
      <c r="C37" s="203" t="s">
        <v>129</v>
      </c>
      <c r="F37" s="215">
        <f>入力シート!C20</f>
        <v>0</v>
      </c>
      <c r="G37" s="195"/>
      <c r="H37" s="195">
        <f>入力シート!C22</f>
        <v>0</v>
      </c>
      <c r="J37" s="204" t="s">
        <v>386</v>
      </c>
    </row>
    <row r="38" spans="1:16">
      <c r="F38" s="204"/>
      <c r="J38" s="204"/>
    </row>
    <row r="39" spans="1:16">
      <c r="F39" s="204"/>
      <c r="J39" s="204"/>
    </row>
    <row r="41" spans="1:16">
      <c r="A41" s="203" t="s">
        <v>119</v>
      </c>
      <c r="E41" s="212"/>
      <c r="F41" s="212"/>
      <c r="G41" s="212"/>
      <c r="H41" s="212"/>
      <c r="I41" s="212"/>
    </row>
    <row r="42" spans="1:16">
      <c r="E42" s="212"/>
      <c r="F42" s="212"/>
      <c r="G42" s="212"/>
      <c r="H42" s="212"/>
      <c r="I42" s="212"/>
    </row>
    <row r="43" spans="1:16">
      <c r="C43" s="203" t="s">
        <v>128</v>
      </c>
      <c r="E43" s="212"/>
      <c r="F43" s="212"/>
      <c r="G43" s="212"/>
      <c r="H43" s="212"/>
      <c r="I43" s="212"/>
      <c r="J43" s="204" t="s">
        <v>386</v>
      </c>
    </row>
    <row r="44" spans="1:16">
      <c r="E44" s="212"/>
      <c r="F44" s="212"/>
      <c r="G44" s="212"/>
      <c r="H44" s="212"/>
      <c r="I44" s="212"/>
      <c r="J44" s="204"/>
    </row>
    <row r="45" spans="1:16">
      <c r="E45" s="212"/>
      <c r="F45" s="212"/>
      <c r="G45" s="212"/>
      <c r="H45" s="212"/>
      <c r="I45" s="212"/>
    </row>
    <row r="46" spans="1:16">
      <c r="C46" s="203" t="s">
        <v>127</v>
      </c>
      <c r="E46" s="212"/>
      <c r="F46" s="212"/>
      <c r="G46" s="212"/>
      <c r="H46" s="212"/>
      <c r="I46" s="212"/>
      <c r="J46" s="204" t="s">
        <v>386</v>
      </c>
    </row>
  </sheetData>
  <mergeCells count="4">
    <mergeCell ref="N4:O4"/>
    <mergeCell ref="N5:O5"/>
    <mergeCell ref="A7:P7"/>
    <mergeCell ref="B35:G35"/>
  </mergeCells>
  <phoneticPr fontId="3"/>
  <pageMargins left="0.70866141732283472" right="0.31496062992125984" top="0.74803149606299213" bottom="0.74803149606299213" header="0.31496062992125984" footer="0.31496062992125984"/>
  <pageSetup paperSize="9" orientation="portrait" blackAndWhite="1" r:id="rId1"/>
  <headerFooter alignWithMargins="0"/>
  <drawing r:id="rId2"/>
  <legacyDrawing r:id="rId3"/>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theme="8" tint="0.59999389629810485"/>
  </sheetPr>
  <dimension ref="A1:P46"/>
  <sheetViews>
    <sheetView showZeros="0" view="pageBreakPreview" topLeftCell="A28" zoomScaleNormal="100" zoomScaleSheetLayoutView="100" workbookViewId="0">
      <selection activeCell="H21" sqref="H21:L21"/>
    </sheetView>
  </sheetViews>
  <sheetFormatPr defaultColWidth="5.90625" defaultRowHeight="14"/>
  <cols>
    <col min="1" max="16384" width="5.90625" style="203"/>
  </cols>
  <sheetData>
    <row r="1" spans="1:16">
      <c r="P1" s="204" t="s">
        <v>809</v>
      </c>
    </row>
    <row r="2" spans="1:16">
      <c r="P2" s="204"/>
    </row>
    <row r="3" spans="1:16">
      <c r="N3" s="218"/>
      <c r="O3" s="220"/>
      <c r="P3" s="204"/>
    </row>
    <row r="4" spans="1:16">
      <c r="N4" s="1756" t="s">
        <v>131</v>
      </c>
      <c r="O4" s="1757"/>
      <c r="P4" s="204"/>
    </row>
    <row r="5" spans="1:16">
      <c r="N5" s="1756" t="s">
        <v>132</v>
      </c>
      <c r="O5" s="1757"/>
      <c r="P5" s="204"/>
    </row>
    <row r="6" spans="1:16">
      <c r="N6" s="221"/>
      <c r="O6" s="223"/>
    </row>
    <row r="7" spans="1:16" ht="28">
      <c r="A7" s="955" t="s">
        <v>810</v>
      </c>
      <c r="B7" s="955"/>
      <c r="C7" s="955"/>
      <c r="D7" s="955"/>
      <c r="E7" s="955"/>
      <c r="F7" s="955"/>
      <c r="G7" s="955"/>
      <c r="H7" s="955"/>
      <c r="I7" s="955"/>
      <c r="J7" s="955"/>
      <c r="K7" s="955"/>
      <c r="L7" s="955"/>
      <c r="M7" s="955"/>
      <c r="N7" s="955"/>
      <c r="O7" s="955"/>
      <c r="P7" s="955"/>
    </row>
    <row r="10" spans="1:16" ht="18" customHeight="1">
      <c r="A10" s="203" t="s">
        <v>570</v>
      </c>
      <c r="B10" s="94"/>
      <c r="C10" s="94"/>
      <c r="D10" s="94"/>
      <c r="E10" s="94"/>
      <c r="F10" s="94"/>
      <c r="G10" s="214" t="str">
        <f>入力シート!C2</f>
        <v>青森県第１区</v>
      </c>
      <c r="I10" s="203" t="s">
        <v>410</v>
      </c>
      <c r="J10" s="94"/>
      <c r="K10" s="215">
        <f>入力シート!C20</f>
        <v>0</v>
      </c>
      <c r="L10" s="195">
        <f>入力シート!C22</f>
        <v>0</v>
      </c>
      <c r="M10" s="94"/>
      <c r="N10" s="203" t="s">
        <v>787</v>
      </c>
      <c r="O10" s="94"/>
      <c r="P10" s="94"/>
    </row>
    <row r="11" spans="1:16" ht="18" customHeight="1">
      <c r="A11" s="203" t="s">
        <v>802</v>
      </c>
      <c r="B11" s="94"/>
      <c r="C11" s="102"/>
      <c r="D11" s="102"/>
      <c r="E11" s="244"/>
      <c r="F11" s="244"/>
      <c r="G11" s="244"/>
      <c r="H11" s="244"/>
      <c r="I11" s="94"/>
      <c r="J11" s="94"/>
      <c r="K11" s="94"/>
      <c r="L11" s="94"/>
      <c r="M11" s="94"/>
      <c r="N11" s="94"/>
      <c r="O11" s="94"/>
      <c r="P11" s="94"/>
    </row>
    <row r="12" spans="1:16">
      <c r="A12" s="203" t="s">
        <v>803</v>
      </c>
      <c r="B12" s="94"/>
      <c r="C12" s="94"/>
      <c r="D12" s="94"/>
      <c r="E12" s="94"/>
      <c r="F12" s="94"/>
      <c r="G12" s="94"/>
      <c r="H12" s="94"/>
      <c r="I12" s="94"/>
      <c r="J12" s="94"/>
      <c r="K12" s="94"/>
      <c r="L12" s="94"/>
      <c r="M12" s="94"/>
      <c r="N12" s="94"/>
      <c r="O12" s="94"/>
      <c r="P12" s="94"/>
    </row>
    <row r="14" spans="1:16">
      <c r="A14" s="203" t="s">
        <v>181</v>
      </c>
    </row>
    <row r="15" spans="1:16">
      <c r="A15" s="203" t="s">
        <v>811</v>
      </c>
    </row>
    <row r="17" spans="1:8">
      <c r="A17" s="203" t="s">
        <v>150</v>
      </c>
      <c r="D17" s="212"/>
      <c r="E17" s="212"/>
    </row>
    <row r="18" spans="1:8">
      <c r="A18" s="203" t="s">
        <v>1277</v>
      </c>
      <c r="C18" s="212"/>
      <c r="D18" s="212"/>
      <c r="E18" s="212"/>
      <c r="F18" s="212"/>
      <c r="G18" s="212"/>
    </row>
    <row r="20" spans="1:8">
      <c r="A20" s="203" t="s">
        <v>184</v>
      </c>
    </row>
    <row r="21" spans="1:8">
      <c r="A21" s="212" t="s">
        <v>1425</v>
      </c>
      <c r="B21" s="212"/>
      <c r="C21" s="212"/>
      <c r="D21" s="212"/>
      <c r="E21" s="212"/>
    </row>
    <row r="23" spans="1:8">
      <c r="A23" s="203" t="s">
        <v>153</v>
      </c>
    </row>
    <row r="24" spans="1:8">
      <c r="A24" s="203" t="s">
        <v>122</v>
      </c>
    </row>
    <row r="25" spans="1:8">
      <c r="A25" s="203" t="s">
        <v>123</v>
      </c>
    </row>
    <row r="26" spans="1:8">
      <c r="A26" s="203" t="s">
        <v>124</v>
      </c>
    </row>
    <row r="27" spans="1:8">
      <c r="A27" s="203" t="s">
        <v>125</v>
      </c>
    </row>
    <row r="28" spans="1:8">
      <c r="A28" s="203" t="s">
        <v>126</v>
      </c>
    </row>
    <row r="29" spans="1:8">
      <c r="A29" s="203" t="s">
        <v>133</v>
      </c>
    </row>
    <row r="31" spans="1:8">
      <c r="A31" s="212" t="s">
        <v>1420</v>
      </c>
      <c r="B31" s="212"/>
      <c r="C31" s="212"/>
      <c r="D31" s="212"/>
      <c r="E31" s="212"/>
      <c r="F31" s="212"/>
      <c r="G31" s="212"/>
      <c r="H31" s="212"/>
    </row>
    <row r="33" spans="1:16">
      <c r="A33" s="203" t="s">
        <v>118</v>
      </c>
      <c r="E33" s="195">
        <f>入力シート!C34</f>
        <v>0</v>
      </c>
    </row>
    <row r="35" spans="1:16">
      <c r="A35" s="94"/>
      <c r="B35" s="920" t="s">
        <v>790</v>
      </c>
      <c r="C35" s="920"/>
      <c r="D35" s="920"/>
      <c r="E35" s="920"/>
      <c r="F35" s="920"/>
      <c r="G35" s="920"/>
      <c r="H35" s="94"/>
      <c r="I35" s="214" t="str">
        <f>入力シート!C2</f>
        <v>青森県第１区</v>
      </c>
      <c r="K35" s="203" t="s">
        <v>410</v>
      </c>
      <c r="L35" s="94"/>
      <c r="M35" s="94"/>
      <c r="N35" s="94"/>
      <c r="O35" s="94"/>
      <c r="P35" s="94"/>
    </row>
    <row r="37" spans="1:16">
      <c r="C37" s="203" t="s">
        <v>129</v>
      </c>
      <c r="F37" s="215">
        <f>入力シート!C20</f>
        <v>0</v>
      </c>
      <c r="G37" s="195"/>
      <c r="H37" s="195">
        <f>入力シート!C22</f>
        <v>0</v>
      </c>
      <c r="J37" s="204" t="s">
        <v>386</v>
      </c>
    </row>
    <row r="38" spans="1:16">
      <c r="F38" s="204"/>
      <c r="J38" s="204"/>
    </row>
    <row r="39" spans="1:16">
      <c r="F39" s="204"/>
      <c r="J39" s="204"/>
    </row>
    <row r="41" spans="1:16">
      <c r="A41" s="203" t="s">
        <v>119</v>
      </c>
      <c r="E41" s="212"/>
      <c r="F41" s="212"/>
      <c r="G41" s="212"/>
      <c r="H41" s="212"/>
      <c r="I41" s="212"/>
    </row>
    <row r="42" spans="1:16">
      <c r="E42" s="212"/>
      <c r="F42" s="212"/>
      <c r="G42" s="212"/>
      <c r="H42" s="212"/>
      <c r="I42" s="212"/>
    </row>
    <row r="43" spans="1:16">
      <c r="C43" s="203" t="s">
        <v>128</v>
      </c>
      <c r="E43" s="212"/>
      <c r="F43" s="212"/>
      <c r="G43" s="212"/>
      <c r="H43" s="212"/>
      <c r="I43" s="212"/>
      <c r="J43" s="204" t="s">
        <v>386</v>
      </c>
    </row>
    <row r="44" spans="1:16">
      <c r="E44" s="212"/>
      <c r="F44" s="212"/>
      <c r="G44" s="212"/>
      <c r="H44" s="212"/>
      <c r="I44" s="212"/>
      <c r="J44" s="204"/>
    </row>
    <row r="45" spans="1:16">
      <c r="E45" s="212"/>
      <c r="F45" s="212"/>
      <c r="G45" s="212"/>
      <c r="H45" s="212"/>
      <c r="I45" s="212"/>
    </row>
    <row r="46" spans="1:16">
      <c r="C46" s="203" t="s">
        <v>127</v>
      </c>
      <c r="E46" s="212"/>
      <c r="F46" s="212"/>
      <c r="G46" s="212"/>
      <c r="H46" s="212"/>
      <c r="I46" s="212"/>
      <c r="J46" s="204" t="s">
        <v>386</v>
      </c>
    </row>
  </sheetData>
  <mergeCells count="4">
    <mergeCell ref="N4:O4"/>
    <mergeCell ref="N5:O5"/>
    <mergeCell ref="A7:P7"/>
    <mergeCell ref="B35:G35"/>
  </mergeCells>
  <phoneticPr fontId="3"/>
  <pageMargins left="0.70866141732283472" right="0.31496062992125984" top="0.74803149606299213" bottom="0.74803149606299213" header="0.31496062992125984" footer="0.31496062992125984"/>
  <pageSetup paperSize="9" orientation="portrait" blackAndWhite="1" r:id="rId1"/>
  <headerFooter alignWithMargins="0"/>
  <drawing r:id="rId2"/>
  <legacyDrawing r:id="rId3"/>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tabColor theme="8" tint="0.59999389629810485"/>
  </sheetPr>
  <dimension ref="A1:P46"/>
  <sheetViews>
    <sheetView showZeros="0" view="pageBreakPreview" topLeftCell="A22" zoomScaleNormal="100" zoomScaleSheetLayoutView="100" workbookViewId="0">
      <selection activeCell="H21" sqref="H21:L21"/>
    </sheetView>
  </sheetViews>
  <sheetFormatPr defaultColWidth="5.90625" defaultRowHeight="14"/>
  <cols>
    <col min="1" max="16384" width="5.90625" style="94"/>
  </cols>
  <sheetData>
    <row r="1" spans="1:16">
      <c r="P1" s="204" t="s">
        <v>806</v>
      </c>
    </row>
    <row r="2" spans="1:16">
      <c r="P2" s="108"/>
    </row>
    <row r="3" spans="1:16">
      <c r="N3" s="137"/>
      <c r="O3" s="134"/>
      <c r="P3" s="108"/>
    </row>
    <row r="4" spans="1:16">
      <c r="N4" s="1479" t="s">
        <v>131</v>
      </c>
      <c r="O4" s="1480"/>
      <c r="P4" s="108"/>
    </row>
    <row r="5" spans="1:16">
      <c r="N5" s="1479" t="s">
        <v>132</v>
      </c>
      <c r="O5" s="1480"/>
      <c r="P5" s="108"/>
    </row>
    <row r="6" spans="1:16">
      <c r="N6" s="142"/>
      <c r="O6" s="143"/>
    </row>
    <row r="7" spans="1:16" ht="28">
      <c r="A7" s="955" t="s">
        <v>180</v>
      </c>
      <c r="B7" s="955"/>
      <c r="C7" s="955"/>
      <c r="D7" s="955"/>
      <c r="E7" s="955"/>
      <c r="F7" s="955"/>
      <c r="G7" s="955"/>
      <c r="H7" s="955"/>
      <c r="I7" s="955"/>
      <c r="J7" s="955"/>
      <c r="K7" s="955"/>
      <c r="L7" s="955"/>
      <c r="M7" s="955"/>
      <c r="N7" s="955"/>
      <c r="O7" s="955"/>
      <c r="P7" s="955"/>
    </row>
    <row r="10" spans="1:16" ht="18" customHeight="1">
      <c r="A10" s="203" t="s">
        <v>570</v>
      </c>
      <c r="G10" s="214" t="str">
        <f>入力シート!C2</f>
        <v>青森県第１区</v>
      </c>
      <c r="I10" s="203" t="s">
        <v>410</v>
      </c>
      <c r="K10" s="215">
        <f>入力シート!C20</f>
        <v>0</v>
      </c>
      <c r="L10" s="195">
        <f>入力シート!C22</f>
        <v>0</v>
      </c>
      <c r="N10" s="203" t="s">
        <v>787</v>
      </c>
    </row>
    <row r="11" spans="1:16" ht="18" customHeight="1">
      <c r="A11" s="203" t="s">
        <v>812</v>
      </c>
      <c r="C11" s="102"/>
      <c r="D11" s="102"/>
      <c r="E11" s="244"/>
      <c r="F11" s="244"/>
      <c r="G11" s="244"/>
      <c r="H11" s="244"/>
    </row>
    <row r="12" spans="1:16">
      <c r="A12" s="203" t="s">
        <v>135</v>
      </c>
    </row>
    <row r="14" spans="1:16">
      <c r="A14" s="94" t="s">
        <v>181</v>
      </c>
    </row>
    <row r="15" spans="1:16">
      <c r="A15" s="94" t="s">
        <v>182</v>
      </c>
    </row>
    <row r="17" spans="1:8">
      <c r="A17" s="94" t="s">
        <v>150</v>
      </c>
      <c r="D17" s="102"/>
      <c r="E17" s="102"/>
    </row>
    <row r="18" spans="1:8">
      <c r="A18" s="94" t="s">
        <v>183</v>
      </c>
      <c r="C18" s="102"/>
      <c r="D18" s="102"/>
      <c r="E18" s="102"/>
      <c r="F18" s="102"/>
      <c r="G18" s="102"/>
    </row>
    <row r="20" spans="1:8">
      <c r="A20" s="94" t="s">
        <v>184</v>
      </c>
    </row>
    <row r="21" spans="1:8">
      <c r="A21" s="212" t="s">
        <v>1425</v>
      </c>
      <c r="B21" s="102"/>
      <c r="C21" s="102"/>
      <c r="D21" s="102"/>
      <c r="E21" s="102"/>
    </row>
    <row r="23" spans="1:8">
      <c r="A23" s="94" t="s">
        <v>153</v>
      </c>
    </row>
    <row r="24" spans="1:8">
      <c r="A24" s="94" t="s">
        <v>122</v>
      </c>
    </row>
    <row r="25" spans="1:8">
      <c r="A25" s="94" t="s">
        <v>123</v>
      </c>
    </row>
    <row r="26" spans="1:8">
      <c r="A26" s="94" t="s">
        <v>124</v>
      </c>
    </row>
    <row r="27" spans="1:8">
      <c r="A27" s="94" t="s">
        <v>125</v>
      </c>
    </row>
    <row r="28" spans="1:8">
      <c r="A28" s="94" t="s">
        <v>126</v>
      </c>
    </row>
    <row r="29" spans="1:8">
      <c r="A29" s="94" t="s">
        <v>133</v>
      </c>
    </row>
    <row r="31" spans="1:8">
      <c r="A31" s="212" t="s">
        <v>1420</v>
      </c>
      <c r="B31" s="102"/>
      <c r="C31" s="102"/>
      <c r="D31" s="102"/>
      <c r="E31" s="102"/>
      <c r="F31" s="102"/>
      <c r="G31" s="102"/>
      <c r="H31" s="102"/>
    </row>
    <row r="33" spans="1:11">
      <c r="A33" s="94" t="s">
        <v>118</v>
      </c>
      <c r="E33" s="111">
        <f>入力シート!C34</f>
        <v>0</v>
      </c>
    </row>
    <row r="34" spans="1:11">
      <c r="I34" s="214"/>
    </row>
    <row r="35" spans="1:11">
      <c r="B35" s="920" t="s">
        <v>790</v>
      </c>
      <c r="C35" s="920"/>
      <c r="D35" s="920"/>
      <c r="E35" s="920"/>
      <c r="F35" s="920"/>
      <c r="G35" s="920"/>
      <c r="I35" s="214" t="str">
        <f>入力シート!C2</f>
        <v>青森県第１区</v>
      </c>
      <c r="K35" s="203" t="s">
        <v>410</v>
      </c>
    </row>
    <row r="37" spans="1:11">
      <c r="C37" s="94" t="s">
        <v>129</v>
      </c>
      <c r="F37" s="113">
        <f>入力シート!C20</f>
        <v>0</v>
      </c>
      <c r="G37" s="111"/>
      <c r="H37" s="111">
        <f>入力シート!C22</f>
        <v>0</v>
      </c>
      <c r="J37" s="108" t="s">
        <v>386</v>
      </c>
    </row>
    <row r="38" spans="1:11">
      <c r="F38" s="108"/>
      <c r="J38" s="108"/>
    </row>
    <row r="39" spans="1:11">
      <c r="F39" s="108"/>
      <c r="J39" s="108"/>
    </row>
    <row r="41" spans="1:11">
      <c r="A41" s="94" t="s">
        <v>119</v>
      </c>
      <c r="E41" s="102"/>
      <c r="F41" s="102"/>
      <c r="G41" s="102"/>
      <c r="H41" s="102"/>
      <c r="I41" s="102"/>
    </row>
    <row r="42" spans="1:11">
      <c r="E42" s="102"/>
      <c r="F42" s="102"/>
      <c r="G42" s="102"/>
      <c r="H42" s="102"/>
      <c r="I42" s="102"/>
    </row>
    <row r="43" spans="1:11">
      <c r="C43" s="94" t="s">
        <v>128</v>
      </c>
      <c r="E43" s="102"/>
      <c r="F43" s="102"/>
      <c r="G43" s="102"/>
      <c r="H43" s="102"/>
      <c r="I43" s="102"/>
      <c r="J43" s="108" t="s">
        <v>386</v>
      </c>
    </row>
    <row r="44" spans="1:11">
      <c r="E44" s="102"/>
      <c r="F44" s="102"/>
      <c r="G44" s="102"/>
      <c r="H44" s="102"/>
      <c r="I44" s="102"/>
      <c r="J44" s="108"/>
    </row>
    <row r="45" spans="1:11">
      <c r="E45" s="102"/>
      <c r="F45" s="102"/>
      <c r="G45" s="102"/>
      <c r="H45" s="102"/>
      <c r="I45" s="102"/>
    </row>
    <row r="46" spans="1:11">
      <c r="C46" s="94" t="s">
        <v>127</v>
      </c>
      <c r="E46" s="102"/>
      <c r="F46" s="102"/>
      <c r="G46" s="102"/>
      <c r="H46" s="102"/>
      <c r="I46" s="102"/>
      <c r="J46" s="108" t="s">
        <v>386</v>
      </c>
    </row>
  </sheetData>
  <mergeCells count="4">
    <mergeCell ref="N4:O4"/>
    <mergeCell ref="N5:O5"/>
    <mergeCell ref="A7:P7"/>
    <mergeCell ref="B35:G35"/>
  </mergeCells>
  <phoneticPr fontId="3"/>
  <pageMargins left="0.70866141732283472" right="0.31496062992125984" top="0.74803149606299213"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101</vt:i4>
      </vt:variant>
      <vt:variant>
        <vt:lpstr>名前付き一覧</vt:lpstr>
      </vt:variant>
      <vt:variant>
        <vt:i4>95</vt:i4>
      </vt:variant>
    </vt:vector>
  </HeadingPairs>
  <TitlesOfParts>
    <vt:vector size="196" baseType="lpstr">
      <vt:lpstr>目次</vt:lpstr>
      <vt:lpstr>入力シート</vt:lpstr>
      <vt:lpstr>開票立会人入力シート</vt:lpstr>
      <vt:lpstr>様式１</vt:lpstr>
      <vt:lpstr>様式２届出要件該当確認書（１号該当）</vt:lpstr>
      <vt:lpstr>様式３（添付１）</vt:lpstr>
      <vt:lpstr>様式４（添付２）</vt:lpstr>
      <vt:lpstr>様式５届出要件該当確認書（２号該当）</vt:lpstr>
      <vt:lpstr>様式６</vt:lpstr>
      <vt:lpstr>様式７</vt:lpstr>
      <vt:lpstr>様式８</vt:lpstr>
      <vt:lpstr>様式９</vt:lpstr>
      <vt:lpstr>様式１０</vt:lpstr>
      <vt:lpstr>様式１１</vt:lpstr>
      <vt:lpstr>様式１２</vt:lpstr>
      <vt:lpstr>様式１３</vt:lpstr>
      <vt:lpstr>様式１４</vt:lpstr>
      <vt:lpstr>様式１５</vt:lpstr>
      <vt:lpstr>様式１６</vt:lpstr>
      <vt:lpstr>様式１７</vt:lpstr>
      <vt:lpstr>様式１８</vt:lpstr>
      <vt:lpstr>様式１９</vt:lpstr>
      <vt:lpstr>様式２０</vt:lpstr>
      <vt:lpstr>様式２１</vt:lpstr>
      <vt:lpstr>様式２２</vt:lpstr>
      <vt:lpstr>様式２３</vt:lpstr>
      <vt:lpstr>様式２４</vt:lpstr>
      <vt:lpstr>様式２５</vt:lpstr>
      <vt:lpstr>様式２６</vt:lpstr>
      <vt:lpstr>様式２７</vt:lpstr>
      <vt:lpstr>様式２８</vt:lpstr>
      <vt:lpstr>様式２９</vt:lpstr>
      <vt:lpstr>様式３０</vt:lpstr>
      <vt:lpstr>様式３１</vt:lpstr>
      <vt:lpstr>政見１</vt:lpstr>
      <vt:lpstr>政見２</vt:lpstr>
      <vt:lpstr>政見３</vt:lpstr>
      <vt:lpstr>政見４</vt:lpstr>
      <vt:lpstr>政見５</vt:lpstr>
      <vt:lpstr>政見６</vt:lpstr>
      <vt:lpstr>政見７－１</vt:lpstr>
      <vt:lpstr>政見７－２</vt:lpstr>
      <vt:lpstr>政見７－３</vt:lpstr>
      <vt:lpstr>政見８</vt:lpstr>
      <vt:lpstr>政見９</vt:lpstr>
      <vt:lpstr>政見１０</vt:lpstr>
      <vt:lpstr>政見１１</vt:lpstr>
      <vt:lpstr>政見１２</vt:lpstr>
      <vt:lpstr>政見１３</vt:lpstr>
      <vt:lpstr>公営１</vt:lpstr>
      <vt:lpstr>公営２</vt:lpstr>
      <vt:lpstr>公営３その１</vt:lpstr>
      <vt:lpstr>公営３内訳１</vt:lpstr>
      <vt:lpstr>公営３その２</vt:lpstr>
      <vt:lpstr>公営３内訳２</vt:lpstr>
      <vt:lpstr>公営４</vt:lpstr>
      <vt:lpstr>公営５</vt:lpstr>
      <vt:lpstr>公営６</vt:lpstr>
      <vt:lpstr>公営７</vt:lpstr>
      <vt:lpstr>公営８</vt:lpstr>
      <vt:lpstr>公営９</vt:lpstr>
      <vt:lpstr>公営１０</vt:lpstr>
      <vt:lpstr>公営１１</vt:lpstr>
      <vt:lpstr>公営１２</vt:lpstr>
      <vt:lpstr>公営１３</vt:lpstr>
      <vt:lpstr>公営１４</vt:lpstr>
      <vt:lpstr>公営１５</vt:lpstr>
      <vt:lpstr>公営１６</vt:lpstr>
      <vt:lpstr>公営１７</vt:lpstr>
      <vt:lpstr>公営１８</vt:lpstr>
      <vt:lpstr>公営１９</vt:lpstr>
      <vt:lpstr>公営２０</vt:lpstr>
      <vt:lpstr>公営２１</vt:lpstr>
      <vt:lpstr>公営２２</vt:lpstr>
      <vt:lpstr>公営２３</vt:lpstr>
      <vt:lpstr>公営２４</vt:lpstr>
      <vt:lpstr>公営２５</vt:lpstr>
      <vt:lpstr>公営２６</vt:lpstr>
      <vt:lpstr>公営２７</vt:lpstr>
      <vt:lpstr>公営２８</vt:lpstr>
      <vt:lpstr>公営２９</vt:lpstr>
      <vt:lpstr>公営３０</vt:lpstr>
      <vt:lpstr>公営３１</vt:lpstr>
      <vt:lpstr>公営３２</vt:lpstr>
      <vt:lpstr>公営３３</vt:lpstr>
      <vt:lpstr>公営３４</vt:lpstr>
      <vt:lpstr>公営３５</vt:lpstr>
      <vt:lpstr>公営３６</vt:lpstr>
      <vt:lpstr>公営３７</vt:lpstr>
      <vt:lpstr>契約１</vt:lpstr>
      <vt:lpstr>契約２</vt:lpstr>
      <vt:lpstr>契約３</vt:lpstr>
      <vt:lpstr>契約４</vt:lpstr>
      <vt:lpstr>契約５</vt:lpstr>
      <vt:lpstr>契約６</vt:lpstr>
      <vt:lpstr>契約７</vt:lpstr>
      <vt:lpstr>契約８</vt:lpstr>
      <vt:lpstr>契約９</vt:lpstr>
      <vt:lpstr>契約１０</vt:lpstr>
      <vt:lpstr>参考様式1</vt:lpstr>
      <vt:lpstr>参考様式2</vt:lpstr>
      <vt:lpstr>開票立会人入力シート!Print_Area</vt:lpstr>
      <vt:lpstr>契約１０!Print_Area</vt:lpstr>
      <vt:lpstr>契約２!Print_Area</vt:lpstr>
      <vt:lpstr>契約３!Print_Area</vt:lpstr>
      <vt:lpstr>契約４!Print_Area</vt:lpstr>
      <vt:lpstr>契約５!Print_Area</vt:lpstr>
      <vt:lpstr>契約６!Print_Area</vt:lpstr>
      <vt:lpstr>契約７!Print_Area</vt:lpstr>
      <vt:lpstr>契約８!Print_Area</vt:lpstr>
      <vt:lpstr>契約９!Print_Area</vt:lpstr>
      <vt:lpstr>公営１!Print_Area</vt:lpstr>
      <vt:lpstr>公営１０!Print_Area</vt:lpstr>
      <vt:lpstr>公営１１!Print_Area</vt:lpstr>
      <vt:lpstr>公営１３!Print_Area</vt:lpstr>
      <vt:lpstr>公営１４!Print_Area</vt:lpstr>
      <vt:lpstr>公営１５!Print_Area</vt:lpstr>
      <vt:lpstr>公営１６!Print_Area</vt:lpstr>
      <vt:lpstr>公営１７!Print_Area</vt:lpstr>
      <vt:lpstr>公営１８!Print_Area</vt:lpstr>
      <vt:lpstr>公営１９!Print_Area</vt:lpstr>
      <vt:lpstr>公営２!Print_Area</vt:lpstr>
      <vt:lpstr>公営２０!Print_Area</vt:lpstr>
      <vt:lpstr>公営２１!Print_Area</vt:lpstr>
      <vt:lpstr>公営２２!Print_Area</vt:lpstr>
      <vt:lpstr>公営２３!Print_Area</vt:lpstr>
      <vt:lpstr>公営２４!Print_Area</vt:lpstr>
      <vt:lpstr>公営２５!Print_Area</vt:lpstr>
      <vt:lpstr>公営２６!Print_Area</vt:lpstr>
      <vt:lpstr>公営２７!Print_Area</vt:lpstr>
      <vt:lpstr>公営２８!Print_Area</vt:lpstr>
      <vt:lpstr>公営２９!Print_Area</vt:lpstr>
      <vt:lpstr>公営３０!Print_Area</vt:lpstr>
      <vt:lpstr>公営３１!Print_Area</vt:lpstr>
      <vt:lpstr>公営３２!Print_Area</vt:lpstr>
      <vt:lpstr>公営３３!Print_Area</vt:lpstr>
      <vt:lpstr>公営３４!Print_Area</vt:lpstr>
      <vt:lpstr>公営３５!Print_Area</vt:lpstr>
      <vt:lpstr>公営３６!Print_Area</vt:lpstr>
      <vt:lpstr>公営３７!Print_Area</vt:lpstr>
      <vt:lpstr>公営３その１!Print_Area</vt:lpstr>
      <vt:lpstr>公営３その２!Print_Area</vt:lpstr>
      <vt:lpstr>公営３内訳１!Print_Area</vt:lpstr>
      <vt:lpstr>公営３内訳２!Print_Area</vt:lpstr>
      <vt:lpstr>公営４!Print_Area</vt:lpstr>
      <vt:lpstr>公営５!Print_Area</vt:lpstr>
      <vt:lpstr>公営６!Print_Area</vt:lpstr>
      <vt:lpstr>公営７!Print_Area</vt:lpstr>
      <vt:lpstr>公営８!Print_Area</vt:lpstr>
      <vt:lpstr>公営９!Print_Area</vt:lpstr>
      <vt:lpstr>政見１!Print_Area</vt:lpstr>
      <vt:lpstr>政見１０!Print_Area</vt:lpstr>
      <vt:lpstr>政見１１!Print_Area</vt:lpstr>
      <vt:lpstr>政見１２!Print_Area</vt:lpstr>
      <vt:lpstr>政見１３!Print_Area</vt:lpstr>
      <vt:lpstr>政見２!Print_Area</vt:lpstr>
      <vt:lpstr>政見３!Print_Area</vt:lpstr>
      <vt:lpstr>政見４!Print_Area</vt:lpstr>
      <vt:lpstr>政見５!Print_Area</vt:lpstr>
      <vt:lpstr>政見６!Print_Area</vt:lpstr>
      <vt:lpstr>'政見７－１'!Print_Area</vt:lpstr>
      <vt:lpstr>'政見７－３'!Print_Area</vt:lpstr>
      <vt:lpstr>政見８!Print_Area</vt:lpstr>
      <vt:lpstr>政見９!Print_Area</vt:lpstr>
      <vt:lpstr>入力シート!Print_Area</vt:lpstr>
      <vt:lpstr>目次!Print_Area</vt:lpstr>
      <vt:lpstr>様式１!Print_Area</vt:lpstr>
      <vt:lpstr>様式１０!Print_Area</vt:lpstr>
      <vt:lpstr>様式１１!Print_Area</vt:lpstr>
      <vt:lpstr>様式１２!Print_Area</vt:lpstr>
      <vt:lpstr>様式１３!Print_Area</vt:lpstr>
      <vt:lpstr>様式１４!Print_Area</vt:lpstr>
      <vt:lpstr>様式１６!Print_Area</vt:lpstr>
      <vt:lpstr>様式１７!Print_Area</vt:lpstr>
      <vt:lpstr>様式１８!Print_Area</vt:lpstr>
      <vt:lpstr>様式１９!Print_Area</vt:lpstr>
      <vt:lpstr>様式２０!Print_Area</vt:lpstr>
      <vt:lpstr>様式２１!Print_Area</vt:lpstr>
      <vt:lpstr>様式２２!Print_Area</vt:lpstr>
      <vt:lpstr>様式２３!Print_Area</vt:lpstr>
      <vt:lpstr>様式２４!Print_Area</vt:lpstr>
      <vt:lpstr>様式２５!Print_Area</vt:lpstr>
      <vt:lpstr>様式２６!Print_Area</vt:lpstr>
      <vt:lpstr>様式２７!Print_Area</vt:lpstr>
      <vt:lpstr>様式２８!Print_Area</vt:lpstr>
      <vt:lpstr>様式２９!Print_Area</vt:lpstr>
      <vt:lpstr>'様式２届出要件該当確認書（１号該当）'!Print_Area</vt:lpstr>
      <vt:lpstr>'様式３（添付１）'!Print_Area</vt:lpstr>
      <vt:lpstr>様式３０!Print_Area</vt:lpstr>
      <vt:lpstr>様式３１!Print_Area</vt:lpstr>
      <vt:lpstr>'様式４（添付２）'!Print_Area</vt:lpstr>
      <vt:lpstr>'様式５届出要件該当確認書（２号該当）'!Print_Area</vt:lpstr>
      <vt:lpstr>様式６!Print_Area</vt:lpstr>
      <vt:lpstr>様式７!Print_Area</vt:lpstr>
      <vt:lpstr>様式８!Print_Area</vt:lpstr>
      <vt:lpstr>様式９!Print_Area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田中　咲子</cp:lastModifiedBy>
  <cp:lastPrinted>2026-01-21T03:37:02Z</cp:lastPrinted>
  <dcterms:created xsi:type="dcterms:W3CDTF">2011-01-28T08:46:24Z</dcterms:created>
  <dcterms:modified xsi:type="dcterms:W3CDTF">2026-02-02T04:44:41Z</dcterms:modified>
</cp:coreProperties>
</file>